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activeTab="0"/>
  </bookViews>
  <sheets>
    <sheet name="PL" sheetId="1" r:id="rId1"/>
    <sheet name="BS" sheetId="2" r:id="rId2"/>
    <sheet name="ch-equity" sheetId="3" r:id="rId3"/>
    <sheet name="cash-flow" sheetId="4" r:id="rId4"/>
    <sheet name="NT-MASB26" sheetId="5" r:id="rId5"/>
    <sheet name="NT-BMSB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1">'BS'!$1:$10</definedName>
    <definedName name="_xlnm.Print_Titles" localSheetId="5">'NT-BMSB'!$1:$6</definedName>
    <definedName name="_xlnm.Print_Titles" localSheetId="4">'NT-MASB26'!$1:$6</definedName>
  </definedNames>
  <calcPr fullCalcOnLoad="1"/>
</workbook>
</file>

<file path=xl/sharedStrings.xml><?xml version="1.0" encoding="utf-8"?>
<sst xmlns="http://schemas.openxmlformats.org/spreadsheetml/2006/main" count="336" uniqueCount="268">
  <si>
    <t>ASAS  DUNIA  BERHAD</t>
  </si>
  <si>
    <t>(company no. 94528-T)</t>
  </si>
  <si>
    <t>Condensed Consolidated Income Statement</t>
  </si>
  <si>
    <t>3 months ended</t>
  </si>
  <si>
    <t>(RM '000)</t>
  </si>
  <si>
    <t>Revenue</t>
  </si>
  <si>
    <t xml:space="preserve">Operating profit </t>
  </si>
  <si>
    <t>Interest expense</t>
  </si>
  <si>
    <t>Interest income</t>
  </si>
  <si>
    <t>Share of profit / (loss) of</t>
  </si>
  <si>
    <t xml:space="preserve">  associated companies</t>
  </si>
  <si>
    <t>Profit/(Loss) before taxation</t>
  </si>
  <si>
    <t>Tax expense</t>
  </si>
  <si>
    <t>Profit /(Loss)after taxation</t>
  </si>
  <si>
    <t>Less: Minority interest</t>
  </si>
  <si>
    <t>Net profit/(loss) for the period</t>
  </si>
  <si>
    <t xml:space="preserve">Basic earnings per </t>
  </si>
  <si>
    <t xml:space="preserve">     ordinary share(sen)</t>
  </si>
  <si>
    <t>(The Condensed Consolidated Income Statement should be read in conjunction with the Annual</t>
  </si>
  <si>
    <t>(company no.94528-T)</t>
  </si>
  <si>
    <t>Condensed Consolidated Balance Sheet</t>
  </si>
  <si>
    <t>Restated</t>
  </si>
  <si>
    <t>As at</t>
  </si>
  <si>
    <t xml:space="preserve">Period ended </t>
  </si>
  <si>
    <t xml:space="preserve">Year ended </t>
  </si>
  <si>
    <t>(RM' 000)</t>
  </si>
  <si>
    <t>Property,plant &amp; equipment</t>
  </si>
  <si>
    <t>Land held for development</t>
  </si>
  <si>
    <t>Investment properties</t>
  </si>
  <si>
    <t>Associated companies</t>
  </si>
  <si>
    <t>Other investments</t>
  </si>
  <si>
    <t>Goodwill arising on consolidation</t>
  </si>
  <si>
    <t>CURRENT ASSETS</t>
  </si>
  <si>
    <t>Development properties</t>
  </si>
  <si>
    <t>Inventories</t>
  </si>
  <si>
    <t>Trade receivables</t>
  </si>
  <si>
    <t>Other receivables</t>
  </si>
  <si>
    <t>Deposits with licensed banks</t>
  </si>
  <si>
    <t>Cash and bank balances</t>
  </si>
  <si>
    <t>CURRENT LIABILITIES</t>
  </si>
  <si>
    <t>Provision for liability</t>
  </si>
  <si>
    <t>Short term borrowings (unsecured)</t>
  </si>
  <si>
    <t>Trade payables</t>
  </si>
  <si>
    <t>Other payables</t>
  </si>
  <si>
    <t>Taxation</t>
  </si>
  <si>
    <t>NET CURRENT ASSETS</t>
  </si>
  <si>
    <t>(continued)</t>
  </si>
  <si>
    <t>FINANCED BY:</t>
  </si>
  <si>
    <t>Share capital</t>
  </si>
  <si>
    <t>Reserves</t>
  </si>
  <si>
    <t>Shareholders' equity</t>
  </si>
  <si>
    <t>Deferred taxation</t>
  </si>
  <si>
    <t>(The Condensed Consolidated Balance Sheet should be read in conjunction with the</t>
  </si>
  <si>
    <t>Condensed Consolidated Cash Flow Statement</t>
  </si>
  <si>
    <t>(The Condensed Consolidated Cash Flow Statement should be read in conjunction with the</t>
  </si>
  <si>
    <t>Condensed Consolidated Statement of Changes in Equity</t>
  </si>
  <si>
    <t>---------Non Distributable---------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</si>
  <si>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</si>
  <si>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</si>
  <si>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</si>
  <si>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</si>
  <si>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</si>
  <si>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</si>
  <si>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</si>
  <si>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</si>
  <si>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</si>
  <si>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</si>
  <si>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</si>
  <si>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At 1 January 2003</t>
  </si>
  <si>
    <t>-As previously reported</t>
  </si>
  <si>
    <t>-MASB 25 adjustment</t>
  </si>
  <si>
    <t>Restated balance</t>
  </si>
  <si>
    <t>Net profit for the period</t>
  </si>
  <si>
    <t>Surplus on revaluation of</t>
  </si>
  <si>
    <t xml:space="preserve">    investment properties</t>
  </si>
  <si>
    <t>Transfer to deferred taxation</t>
  </si>
  <si>
    <t>(The Condensed Consolidated Statement of Changes in Equity should be read in conjunction with the</t>
  </si>
  <si>
    <t>ASAS DUNIA BERHAD</t>
  </si>
  <si>
    <t>(A) NOTES TO THE INTERIM FINANCIAL REPORT</t>
  </si>
  <si>
    <t>A1</t>
  </si>
  <si>
    <t>Basis of preparation</t>
  </si>
  <si>
    <t>The interim financial report is unaudited and has been prepared in compliance with MASB 26,</t>
  </si>
  <si>
    <t>The accounting policies and methods of computation adopted by the Group in this interim</t>
  </si>
  <si>
    <t>As previously</t>
  </si>
  <si>
    <t>As restated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</si>
  <si>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</si>
  <si>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</si>
  <si>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</si>
  <si>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</si>
  <si>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</si>
  <si>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</si>
  <si>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</si>
  <si>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</si>
  <si>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There were no unusual incidence or transaction during financial period under review.</t>
  </si>
  <si>
    <t>A5</t>
  </si>
  <si>
    <t>Changes in estimates</t>
  </si>
  <si>
    <t>There were no changes in estimates that has a significant effect on the result of  this financial</t>
  </si>
  <si>
    <t>period under review.</t>
  </si>
  <si>
    <t>A6</t>
  </si>
  <si>
    <t>Debts and equity securities</t>
  </si>
  <si>
    <t>There were no issuances or repayments of debts or equity securities for this financial period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</si>
  <si>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</si>
  <si>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</si>
  <si>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</si>
  <si>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</si>
  <si>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</si>
  <si>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</si>
  <si>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</si>
  <si>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</si>
  <si>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</si>
  <si>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</si>
  <si>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</si>
  <si>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</si>
  <si>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</si>
  <si>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</si>
  <si>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</si>
  <si>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</si>
  <si>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</si>
  <si>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</si>
  <si>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</si>
  <si>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</si>
  <si>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</si>
  <si>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</si>
  <si>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</si>
  <si>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</si>
  <si>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</si>
  <si>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</si>
  <si>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Current provision</t>
  </si>
  <si>
    <t>Under/(Over) provision</t>
  </si>
  <si>
    <t>The disproportionate tax charge in relation to the financial results of the period is due to the</t>
  </si>
  <si>
    <t>B6</t>
  </si>
  <si>
    <t>Unquoted investments and properties</t>
  </si>
  <si>
    <t>The gain/(loss) on disposal of  unquoted investment/properties for the financial period under</t>
  </si>
  <si>
    <t>review were as follows:-</t>
  </si>
  <si>
    <t>2003</t>
  </si>
  <si>
    <t xml:space="preserve">     properties</t>
  </si>
  <si>
    <t>Gain on disposal of investment in</t>
  </si>
  <si>
    <t>B7</t>
  </si>
  <si>
    <t>Quoted investments</t>
  </si>
  <si>
    <t xml:space="preserve">Total purchase consideration          </t>
  </si>
  <si>
    <t xml:space="preserve">Total sales proceeds </t>
  </si>
  <si>
    <t xml:space="preserve">Gain on disposal       </t>
  </si>
  <si>
    <t>(b) The particulars of quoted investments as at the end of the financial period were as follows;-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</si>
  <si>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</si>
  <si>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</si>
  <si>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</si>
  <si>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</si>
  <si>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</si>
  <si>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</si>
  <si>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</si>
  <si>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>There were no corporate proposals announced during the period under review.</t>
  </si>
  <si>
    <t xml:space="preserve"> </t>
  </si>
  <si>
    <t>continue/….</t>
  </si>
  <si>
    <t>B9</t>
  </si>
  <si>
    <t>Borrowing and debts securities</t>
  </si>
  <si>
    <t>Bank borrowing and debt securities of the Group as at the end of the period were as follows:</t>
  </si>
  <si>
    <t>Revolving credit (unsecured)</t>
  </si>
  <si>
    <t>Borrowings are denominated in Ringgit Malaysia.</t>
  </si>
  <si>
    <t>B10</t>
  </si>
  <si>
    <t>Off Balance Sheet Financial Instrument</t>
  </si>
  <si>
    <t>During the financial period to date, the Group did not enter into any contract involving off balance</t>
  </si>
  <si>
    <t>sheet financial instruments.</t>
  </si>
  <si>
    <t>B11</t>
  </si>
  <si>
    <t>Changes in material litigation</t>
  </si>
  <si>
    <t>There were no changes in material litigation during the period under review,however certain</t>
  </si>
  <si>
    <t>purchasers have initiated legal suits against the Company to rescind the Sales and Purchase</t>
  </si>
  <si>
    <t>B12</t>
  </si>
  <si>
    <t>Dividend</t>
  </si>
  <si>
    <t>B13</t>
  </si>
  <si>
    <t>Earnings per share</t>
  </si>
  <si>
    <t>The calculation of basic earnings per share for the quarter is based on the net profit attributable</t>
  </si>
  <si>
    <t>during the quarter of 191,595,776.</t>
  </si>
  <si>
    <t>By order of the Board</t>
  </si>
  <si>
    <t>Director</t>
  </si>
  <si>
    <t>PENANG</t>
  </si>
  <si>
    <t>31st Dec. 2003</t>
  </si>
  <si>
    <t>2004</t>
  </si>
  <si>
    <t>CASH FLOWS FROM OPERATING ACTIVITIES</t>
  </si>
  <si>
    <t>Profit before taxation</t>
  </si>
  <si>
    <t>Adjustment for:</t>
  </si>
  <si>
    <t xml:space="preserve">    Non-cash items</t>
  </si>
  <si>
    <t xml:space="preserve">    Non-operating items</t>
  </si>
  <si>
    <t>Operating profit before working capital changes</t>
  </si>
  <si>
    <t>Changes in working capital</t>
  </si>
  <si>
    <t>Cash flow from operating activities</t>
  </si>
  <si>
    <t>Tax paid</t>
  </si>
  <si>
    <t>Interest paid</t>
  </si>
  <si>
    <t>CASH FLOWS FROM INVESTING ACTIVITIES</t>
  </si>
  <si>
    <t>Capital expenditure</t>
  </si>
  <si>
    <t>Purchase of investments</t>
  </si>
  <si>
    <t>Proceeds from disposal of investments</t>
  </si>
  <si>
    <t>Interest received</t>
  </si>
  <si>
    <t>Expenditure on land held for development</t>
  </si>
  <si>
    <t>Others</t>
  </si>
  <si>
    <t>Short term bank borrowings (net)</t>
  </si>
  <si>
    <t>Dividends paid to stockholders of the Company</t>
  </si>
  <si>
    <t>Cash and cash equivalents at 1 January</t>
  </si>
  <si>
    <t>Annual Financial Report for the year ended 31st December 2003.)</t>
  </si>
  <si>
    <t>Dividend payable</t>
  </si>
  <si>
    <t>Borrowings</t>
  </si>
  <si>
    <t>Financial Report for the year ended 31st December 2003)</t>
  </si>
  <si>
    <t>Annual Financial Report for the year ended 31st December 2003)</t>
  </si>
  <si>
    <t>At 1 January 2004</t>
  </si>
  <si>
    <t>9B of the Revised Listing Requirements.</t>
  </si>
  <si>
    <t>The interim financial report should be read in conjunction with the most recent annual audited</t>
  </si>
  <si>
    <t>financial statements of the Group for the year ended 31 December 2003.</t>
  </si>
  <si>
    <t>financial report are consistent with the most recent annual audited financial statements for the</t>
  </si>
  <si>
    <t>no effect on the results of the current quarter.</t>
  </si>
  <si>
    <t>the Asas Dunia Berhad.</t>
  </si>
  <si>
    <t>Comparative figures</t>
  </si>
  <si>
    <t>The following comparative figures have been restated as a result of adoption of MASB 32,</t>
  </si>
  <si>
    <t xml:space="preserve">reported </t>
  </si>
  <si>
    <t>The valuations of property,plant and equipment and investment properties have been brought</t>
  </si>
  <si>
    <t>certain gains that are not subject to income tax.</t>
  </si>
  <si>
    <t>Lease payable(secured)-more than one year</t>
  </si>
  <si>
    <t>Lease payable(secured)-within one year</t>
  </si>
  <si>
    <t xml:space="preserve">under review. </t>
  </si>
  <si>
    <t>Interim Financial Reporting and the additional disclosure requirements as in Part A of Appendix</t>
  </si>
  <si>
    <t>There were no qualification on the audit report of the preceding annual financial statements of</t>
  </si>
  <si>
    <t>Group's operations for the year ending 31st December 2004 are expected to improve.</t>
  </si>
  <si>
    <t>A12</t>
  </si>
  <si>
    <t>continue/…</t>
  </si>
  <si>
    <t>Net cash flow generated from/(used in) operating activities</t>
  </si>
  <si>
    <t>Net cash flow used in investing activities</t>
  </si>
  <si>
    <t xml:space="preserve">CASH FLOWS FROM FINANCING ACTIVITIES </t>
  </si>
  <si>
    <t>Net decrease in cash and cash equivalents</t>
  </si>
  <si>
    <t>forward without amendment from the previous audited financial statements.</t>
  </si>
  <si>
    <t>Property Development Activities.</t>
  </si>
  <si>
    <t xml:space="preserve">     unquoted shares</t>
  </si>
  <si>
    <t>year ended 31 December 2003.The adoption of MASB 32,Property Development Activities has</t>
  </si>
  <si>
    <t>There were no significant changes in the composition of the Group during this financial period</t>
  </si>
  <si>
    <t>payments paid amounting to RM2,601,649 together with the interest to be accrued. The</t>
  </si>
  <si>
    <t>Company is disputing and contesting the claim.The case is pending and the outcome of the</t>
  </si>
  <si>
    <t>progress billings including late payment interest owing to the Company by these purchasers</t>
  </si>
  <si>
    <t>Agreements for retail units in a shopping complex and to seek refund of the progress</t>
  </si>
  <si>
    <t xml:space="preserve">     Securities Berhad</t>
  </si>
  <si>
    <t>(B) Additional information required by the Listing Requirements of the Bursa Malaysia</t>
  </si>
  <si>
    <t>30th Sep</t>
  </si>
  <si>
    <t>9 months ended</t>
  </si>
  <si>
    <t>30th Sep. 2004</t>
  </si>
  <si>
    <t>For the period ended 30th September 2004</t>
  </si>
  <si>
    <t>At 30 September 2004</t>
  </si>
  <si>
    <t>At 30 September 2003</t>
  </si>
  <si>
    <t>As at 30th September  2004</t>
  </si>
  <si>
    <t>for the period ended 30th September 2004</t>
  </si>
  <si>
    <t xml:space="preserve">9th months </t>
  </si>
  <si>
    <t>ended 30th Sep</t>
  </si>
  <si>
    <t>Proceeds from disposal of investments properties</t>
  </si>
  <si>
    <t>for the period ended  30th September 2004</t>
  </si>
  <si>
    <t xml:space="preserve">Profit on disposal of investment </t>
  </si>
  <si>
    <t>(a) The transactions in quoted investments for the 9 months period were as follows:-</t>
  </si>
  <si>
    <t>Dated:19th November 2004</t>
  </si>
  <si>
    <t>Chan Fook Sun</t>
  </si>
  <si>
    <t xml:space="preserve">projects. </t>
  </si>
  <si>
    <t>Net cash flow (used in)/generated from financing activities</t>
  </si>
  <si>
    <t>Cash and cash equivalents at 30 September</t>
  </si>
  <si>
    <t>to be announced later.</t>
  </si>
  <si>
    <t>The directors recommend the payment of  an interim dividend of 5% less tax, payable at a date</t>
  </si>
  <si>
    <t>For the quarter under review, the Group recorded a profit before taxation of RM3.9 million when</t>
  </si>
  <si>
    <t>compared to RM4.2 million in the previous quarter.The decrease in profit is mainly due to the</t>
  </si>
  <si>
    <t>lower margin for the sale of the industrial and commercial units during the quarter.</t>
  </si>
  <si>
    <t>to ordinary shareholders of RM2,601,000 and the number of the ordinary shares outstanding</t>
  </si>
  <si>
    <t>amounted to RM1,540,000.</t>
  </si>
  <si>
    <t>matter cannot be ascertained at this juncture. As at 18th November 2004, the outstanding</t>
  </si>
  <si>
    <t>The Group recorded revenue of RM48.4 million and profit before taxation of RM14.2 million for</t>
  </si>
  <si>
    <t>due to the overall improvement in the sales of development properties and launching of the new</t>
  </si>
  <si>
    <t>the financial period ended  30th September 2004 as compared to revenue of RM29 million and</t>
  </si>
  <si>
    <t>profit before taxation of RM12.1million for the corresponding period in the preceding year. This is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</si>
</sst>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0" fillId="0" borderId="0" xfId="15" applyNumberFormat="1" applyAlignment="1">
      <alignment horizontal="right"/>
    </xf>
    <xf numFmtId="171" fontId="0" fillId="0" borderId="0" xfId="15" applyNumberFormat="1" applyBorder="1" applyAlignment="1">
      <alignment horizontal="right"/>
    </xf>
    <xf numFmtId="171" fontId="0" fillId="0" borderId="1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Border="1" applyAlignment="1">
      <alignment/>
    </xf>
    <xf numFmtId="0" fontId="1" fillId="0" borderId="1" xfId="0" applyFont="1" applyBorder="1" applyAlignment="1">
      <alignment/>
    </xf>
    <xf numFmtId="171" fontId="0" fillId="0" borderId="2" xfId="15" applyNumberFormat="1" applyBorder="1" applyAlignment="1">
      <alignment horizontal="right"/>
    </xf>
    <xf numFmtId="171" fontId="0" fillId="0" borderId="4" xfId="15" applyNumberFormat="1" applyBorder="1" applyAlignment="1">
      <alignment horizontal="right"/>
    </xf>
    <xf numFmtId="171" fontId="0" fillId="0" borderId="5" xfId="15" applyNumberFormat="1" applyBorder="1" applyAlignment="1">
      <alignment horizontal="right"/>
    </xf>
    <xf numFmtId="171" fontId="0" fillId="0" borderId="6" xfId="15" applyNumberFormat="1" applyBorder="1" applyAlignment="1">
      <alignment horizontal="right"/>
    </xf>
    <xf numFmtId="171" fontId="0" fillId="0" borderId="7" xfId="15" applyNumberFormat="1" applyBorder="1" applyAlignment="1">
      <alignment horizontal="right"/>
    </xf>
    <xf numFmtId="171" fontId="0" fillId="0" borderId="8" xfId="15" applyNumberFormat="1" applyBorder="1" applyAlignment="1">
      <alignment horizontal="right"/>
    </xf>
    <xf numFmtId="171" fontId="0" fillId="0" borderId="9" xfId="15" applyNumberFormat="1" applyBorder="1" applyAlignment="1">
      <alignment horizontal="righ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Continuous"/>
    </xf>
    <xf numFmtId="0" fontId="1" fillId="0" borderId="0" xfId="0" applyFont="1" applyAlignment="1" quotePrefix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2" xfId="0" applyBorder="1" applyAlignment="1">
      <alignment horizontal="center"/>
    </xf>
    <xf numFmtId="171" fontId="0" fillId="0" borderId="1" xfId="15" applyNumberFormat="1" applyBorder="1" applyAlignment="1">
      <alignment/>
    </xf>
    <xf numFmtId="171" fontId="0" fillId="0" borderId="0" xfId="15" applyNumberFormat="1" applyAlignment="1">
      <alignment/>
    </xf>
    <xf numFmtId="171" fontId="0" fillId="0" borderId="2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43" fontId="0" fillId="0" borderId="1" xfId="15" applyNumberFormat="1" applyBorder="1" applyAlignment="1">
      <alignment/>
    </xf>
    <xf numFmtId="171" fontId="0" fillId="0" borderId="0" xfId="15" applyNumberFormat="1" applyFon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171" fontId="1" fillId="0" borderId="0" xfId="15" applyNumberFormat="1" applyFont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Alignment="1" quotePrefix="1">
      <alignment horizontal="left"/>
    </xf>
    <xf numFmtId="171" fontId="1" fillId="0" borderId="0" xfId="15" applyNumberFormat="1" applyFont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1" fontId="0" fillId="0" borderId="0" xfId="15" applyNumberFormat="1" applyAlignment="1">
      <alignment horizontal="left"/>
    </xf>
    <xf numFmtId="171" fontId="0" fillId="0" borderId="10" xfId="15" applyNumberFormat="1" applyBorder="1" applyAlignment="1">
      <alignment horizontal="left"/>
    </xf>
    <xf numFmtId="171" fontId="0" fillId="0" borderId="0" xfId="15" applyNumberFormat="1" applyBorder="1" applyAlignment="1">
      <alignment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171" fontId="0" fillId="0" borderId="0" xfId="15" applyNumberFormat="1" applyBorder="1" applyAlignment="1">
      <alignment horizontal="center"/>
    </xf>
    <xf numFmtId="171" fontId="0" fillId="0" borderId="10" xfId="15" applyNumberFormat="1" applyBorder="1" applyAlignment="1">
      <alignment horizontal="center"/>
    </xf>
    <xf numFmtId="16" fontId="1" fillId="0" borderId="0" xfId="0" applyNumberFormat="1" applyFont="1" applyAlignment="1" quotePrefix="1">
      <alignment horizontal="centerContinuous"/>
    </xf>
    <xf numFmtId="15" fontId="1" fillId="0" borderId="0" xfId="0" applyNumberFormat="1" applyFont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43" fontId="0" fillId="0" borderId="0" xfId="15" applyAlignment="1">
      <alignment/>
    </xf>
    <xf numFmtId="43" fontId="0" fillId="0" borderId="0" xfId="15" applyAlignment="1">
      <alignment horizontal="right"/>
    </xf>
    <xf numFmtId="43" fontId="0" fillId="0" borderId="0" xfId="15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2" xfId="0" applyFont="1" applyBorder="1" applyAlignment="1">
      <alignment horizontal="left"/>
    </xf>
    <xf numFmtId="171" fontId="0" fillId="0" borderId="0" xfId="15" applyNumberFormat="1" applyFont="1" applyAlignment="1">
      <alignment horizontal="right"/>
    </xf>
    <xf numFmtId="171" fontId="0" fillId="0" borderId="6" xfId="15" applyNumberFormat="1" applyFont="1" applyBorder="1" applyAlignment="1">
      <alignment horizontal="right"/>
    </xf>
    <xf numFmtId="171" fontId="0" fillId="0" borderId="1" xfId="15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0" fillId="0" borderId="2" xfId="0" applyFont="1" applyBorder="1" applyAlignment="1">
      <alignment horizontal="left"/>
    </xf>
    <xf numFmtId="171" fontId="0" fillId="0" borderId="0" xfId="15" applyNumberFormat="1" applyFont="1" applyAlignment="1">
      <alignment horizontal="left"/>
    </xf>
    <xf numFmtId="171" fontId="0" fillId="0" borderId="1" xfId="15" applyNumberFormat="1" applyFont="1" applyBorder="1" applyAlignment="1">
      <alignment horizontal="left"/>
    </xf>
    <xf numFmtId="171" fontId="0" fillId="0" borderId="11" xfId="15" applyNumberFormat="1" applyFont="1" applyBorder="1" applyAlignment="1">
      <alignment horizontal="left"/>
    </xf>
    <xf numFmtId="171" fontId="0" fillId="0" borderId="12" xfId="15" applyNumberFormat="1" applyFont="1" applyBorder="1" applyAlignment="1">
      <alignment horizontal="left"/>
    </xf>
    <xf numFmtId="171" fontId="0" fillId="0" borderId="13" xfId="15" applyNumberFormat="1" applyFont="1" applyBorder="1" applyAlignment="1">
      <alignment horizontal="left"/>
    </xf>
    <xf numFmtId="171" fontId="0" fillId="0" borderId="0" xfId="0" applyNumberFormat="1" applyFont="1" applyAlignment="1">
      <alignment horizontal="left"/>
    </xf>
    <xf numFmtId="171" fontId="0" fillId="0" borderId="1" xfId="0" applyNumberFormat="1" applyFont="1" applyBorder="1" applyAlignment="1">
      <alignment horizontal="left"/>
    </xf>
    <xf numFmtId="171" fontId="0" fillId="0" borderId="10" xfId="0" applyNumberFormat="1" applyFont="1" applyBorder="1" applyAlignment="1">
      <alignment horizontal="left"/>
    </xf>
    <xf numFmtId="171" fontId="0" fillId="0" borderId="0" xfId="15" applyNumberFormat="1" applyAlignment="1">
      <alignment horizontal="center"/>
    </xf>
    <xf numFmtId="171" fontId="0" fillId="0" borderId="14" xfId="15" applyNumberFormat="1" applyBorder="1" applyAlignment="1">
      <alignment horizontal="center"/>
    </xf>
    <xf numFmtId="171" fontId="0" fillId="0" borderId="14" xfId="15" applyNumberFormat="1" applyBorder="1" applyAlignment="1">
      <alignment/>
    </xf>
    <xf numFmtId="0" fontId="1" fillId="0" borderId="0" xfId="0" applyFont="1" applyBorder="1" applyAlignment="1">
      <alignment horizontal="center"/>
    </xf>
    <xf numFmtId="171" fontId="0" fillId="0" borderId="0" xfId="15" applyNumberFormat="1" applyBorder="1" applyAlignment="1">
      <alignment horizontal="left"/>
    </xf>
    <xf numFmtId="0" fontId="1" fillId="0" borderId="0" xfId="0" applyFont="1" applyFill="1" applyAlignment="1">
      <alignment/>
    </xf>
    <xf numFmtId="15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 applyAlignment="1" quotePrefix="1">
      <alignment horizontal="center"/>
    </xf>
    <xf numFmtId="15" fontId="1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/>
    </xf>
    <xf numFmtId="171" fontId="0" fillId="0" borderId="0" xfId="15" applyNumberFormat="1" applyFill="1" applyAlignment="1">
      <alignment/>
    </xf>
    <xf numFmtId="0" fontId="0" fillId="0" borderId="1" xfId="0" applyFill="1" applyBorder="1" applyAlignment="1">
      <alignment/>
    </xf>
    <xf numFmtId="171" fontId="0" fillId="0" borderId="0" xfId="15" applyNumberFormat="1" applyFont="1" applyFill="1" applyAlignment="1">
      <alignment horizontal="left"/>
    </xf>
    <xf numFmtId="171" fontId="0" fillId="0" borderId="1" xfId="15" applyNumberFormat="1" applyFill="1" applyBorder="1" applyAlignment="1">
      <alignment/>
    </xf>
    <xf numFmtId="171" fontId="0" fillId="0" borderId="11" xfId="15" applyNumberFormat="1" applyFill="1" applyBorder="1" applyAlignment="1">
      <alignment/>
    </xf>
    <xf numFmtId="171" fontId="0" fillId="0" borderId="12" xfId="15" applyNumberFormat="1" applyFill="1" applyBorder="1" applyAlignment="1">
      <alignment/>
    </xf>
    <xf numFmtId="171" fontId="0" fillId="0" borderId="13" xfId="15" applyNumberFormat="1" applyFill="1" applyBorder="1" applyAlignment="1">
      <alignment/>
    </xf>
    <xf numFmtId="171" fontId="0" fillId="0" borderId="0" xfId="0" applyNumberFormat="1" applyFont="1" applyFill="1" applyAlignment="1">
      <alignment horizontal="left"/>
    </xf>
    <xf numFmtId="171" fontId="0" fillId="0" borderId="1" xfId="0" applyNumberFormat="1" applyFont="1" applyFill="1" applyBorder="1" applyAlignment="1">
      <alignment horizontal="left"/>
    </xf>
    <xf numFmtId="171" fontId="0" fillId="0" borderId="10" xfId="0" applyNumberFormat="1" applyFont="1" applyFill="1" applyBorder="1" applyAlignment="1">
      <alignment horizontal="left"/>
    </xf>
    <xf numFmtId="171" fontId="0" fillId="0" borderId="0" xfId="15" applyNumberFormat="1" applyFill="1" applyBorder="1" applyAlignment="1">
      <alignment/>
    </xf>
    <xf numFmtId="171" fontId="0" fillId="0" borderId="10" xfId="15" applyNumberFormat="1" applyFill="1" applyBorder="1" applyAlignment="1">
      <alignment/>
    </xf>
    <xf numFmtId="171" fontId="0" fillId="0" borderId="15" xfId="15" applyNumberFormat="1" applyFill="1" applyBorder="1" applyAlignment="1">
      <alignment/>
    </xf>
    <xf numFmtId="171" fontId="0" fillId="0" borderId="2" xfId="15" applyNumberFormat="1" applyFill="1" applyBorder="1" applyAlignment="1">
      <alignment horizontal="left"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workbookViewId="0" topLeftCell="A19">
      <selection activeCell="A38" sqref="A38"/>
    </sheetView>
  </sheetViews>
  <sheetFormatPr defaultColWidth="9.140625" defaultRowHeight="12.75"/>
  <cols>
    <col min="1" max="1" width="25.00390625" style="0" customWidth="1"/>
    <col min="2" max="3" width="11.7109375" style="0" customWidth="1"/>
    <col min="4" max="4" width="5.8515625" style="0" customWidth="1"/>
    <col min="5" max="6" width="11.7109375" style="0" customWidth="1"/>
    <col min="7" max="7" width="10.28125" style="0" customWidth="1"/>
  </cols>
  <sheetData>
    <row r="1" ht="12.75">
      <c r="A1" s="12" t="s">
        <v>0</v>
      </c>
    </row>
    <row r="2" ht="12.75">
      <c r="A2" s="49" t="s">
        <v>1</v>
      </c>
    </row>
    <row r="4" ht="12.75">
      <c r="A4" s="4" t="s">
        <v>2</v>
      </c>
    </row>
    <row r="5" ht="12.75">
      <c r="A5" s="8" t="s">
        <v>244</v>
      </c>
    </row>
    <row r="6" ht="12.75">
      <c r="C6" s="1"/>
    </row>
    <row r="7" spans="2:7" ht="12.75">
      <c r="B7" s="28" t="s">
        <v>3</v>
      </c>
      <c r="C7" s="29"/>
      <c r="E7" s="28" t="s">
        <v>238</v>
      </c>
      <c r="F7" s="29"/>
      <c r="G7" s="3"/>
    </row>
    <row r="8" spans="2:7" ht="12.75">
      <c r="B8" s="30" t="s">
        <v>237</v>
      </c>
      <c r="C8" s="31"/>
      <c r="E8" s="30" t="s">
        <v>237</v>
      </c>
      <c r="F8" s="31"/>
      <c r="G8" s="1"/>
    </row>
    <row r="9" spans="2:7" ht="12.75">
      <c r="B9" s="13">
        <v>2004</v>
      </c>
      <c r="C9" s="13">
        <v>2003</v>
      </c>
      <c r="E9" s="13">
        <v>2004</v>
      </c>
      <c r="F9" s="13">
        <v>2003</v>
      </c>
      <c r="G9" s="1"/>
    </row>
    <row r="10" spans="2:7" ht="12.75">
      <c r="B10" s="32" t="s">
        <v>4</v>
      </c>
      <c r="C10" s="32" t="s">
        <v>4</v>
      </c>
      <c r="E10" s="32" t="s">
        <v>4</v>
      </c>
      <c r="F10" s="32" t="s">
        <v>4</v>
      </c>
      <c r="G10" s="2"/>
    </row>
    <row r="11" spans="1:7" ht="13.5" thickBot="1">
      <c r="A11" s="17"/>
      <c r="B11" s="33"/>
      <c r="C11" s="33"/>
      <c r="D11" s="17"/>
      <c r="E11" s="33"/>
      <c r="F11" s="17"/>
      <c r="G11" s="1"/>
    </row>
    <row r="13" spans="1:6" ht="15" customHeight="1">
      <c r="A13" s="5" t="s">
        <v>5</v>
      </c>
      <c r="B13" s="37">
        <f>48484-29794</f>
        <v>18690</v>
      </c>
      <c r="C13" s="34">
        <v>17207</v>
      </c>
      <c r="D13" s="34"/>
      <c r="E13" s="34">
        <v>48484</v>
      </c>
      <c r="F13" s="34">
        <v>28965</v>
      </c>
    </row>
    <row r="14" spans="2:6" ht="15" customHeight="1">
      <c r="B14" s="35"/>
      <c r="C14" s="35"/>
      <c r="D14" s="35"/>
      <c r="E14" s="35"/>
      <c r="F14" s="35"/>
    </row>
    <row r="15" spans="1:6" ht="15" customHeight="1">
      <c r="A15" t="s">
        <v>6</v>
      </c>
      <c r="B15" s="39">
        <f>14034-10212</f>
        <v>3822</v>
      </c>
      <c r="C15" s="39">
        <v>6378</v>
      </c>
      <c r="D15" s="35"/>
      <c r="E15" s="35">
        <v>14034</v>
      </c>
      <c r="F15" s="35">
        <v>12232</v>
      </c>
    </row>
    <row r="16" spans="2:6" ht="15" customHeight="1">
      <c r="B16" s="35"/>
      <c r="C16" s="35"/>
      <c r="D16" s="35"/>
      <c r="E16" s="35"/>
      <c r="F16" s="35"/>
    </row>
    <row r="17" spans="1:6" ht="15" customHeight="1">
      <c r="A17" t="s">
        <v>7</v>
      </c>
      <c r="B17" s="35">
        <f>-118+115</f>
        <v>-3</v>
      </c>
      <c r="C17" s="35">
        <v>-102</v>
      </c>
      <c r="D17" s="35"/>
      <c r="E17" s="35">
        <v>-118</v>
      </c>
      <c r="F17" s="35">
        <v>-353</v>
      </c>
    </row>
    <row r="18" spans="1:6" ht="15" customHeight="1">
      <c r="A18" t="s">
        <v>8</v>
      </c>
      <c r="B18" s="35">
        <f>186-132</f>
        <v>54</v>
      </c>
      <c r="C18" s="35">
        <v>79</v>
      </c>
      <c r="D18" s="35"/>
      <c r="E18" s="35">
        <v>186</v>
      </c>
      <c r="F18" s="35">
        <v>207</v>
      </c>
    </row>
    <row r="19" spans="1:6" ht="15" customHeight="1">
      <c r="A19" t="s">
        <v>9</v>
      </c>
      <c r="B19" s="35"/>
      <c r="C19" s="35"/>
      <c r="D19" s="35"/>
      <c r="E19" s="35"/>
      <c r="F19" s="35"/>
    </row>
    <row r="20" spans="1:6" ht="15" customHeight="1">
      <c r="A20" s="18" t="s">
        <v>10</v>
      </c>
      <c r="B20" s="37">
        <f>75-66</f>
        <v>9</v>
      </c>
      <c r="C20" s="34">
        <v>2</v>
      </c>
      <c r="D20" s="34"/>
      <c r="E20" s="34">
        <v>75</v>
      </c>
      <c r="F20" s="34">
        <v>1</v>
      </c>
    </row>
    <row r="21" spans="2:6" ht="15" customHeight="1">
      <c r="B21" s="35"/>
      <c r="C21" s="35"/>
      <c r="D21" s="35"/>
      <c r="E21" s="35"/>
      <c r="F21" s="35"/>
    </row>
    <row r="22" spans="1:6" ht="15" customHeight="1">
      <c r="A22" t="s">
        <v>11</v>
      </c>
      <c r="B22" s="35">
        <f>SUM(B15:B20)</f>
        <v>3882</v>
      </c>
      <c r="C22" s="35">
        <f>SUM(C15:C20)</f>
        <v>6357</v>
      </c>
      <c r="D22" s="35"/>
      <c r="E22" s="35">
        <f>SUM(E15:E20)</f>
        <v>14177</v>
      </c>
      <c r="F22" s="35">
        <f>SUM(F15:F20)</f>
        <v>12087</v>
      </c>
    </row>
    <row r="23" spans="1:6" ht="15" customHeight="1">
      <c r="A23" s="5" t="s">
        <v>12</v>
      </c>
      <c r="B23" s="34">
        <f>-4026+2745</f>
        <v>-1281</v>
      </c>
      <c r="C23" s="34">
        <v>-1245</v>
      </c>
      <c r="D23" s="34"/>
      <c r="E23" s="34">
        <f>-3924-102</f>
        <v>-4026</v>
      </c>
      <c r="F23" s="34">
        <v>-2245</v>
      </c>
    </row>
    <row r="24" spans="2:5" ht="15" customHeight="1">
      <c r="B24" s="35"/>
      <c r="D24" s="35"/>
      <c r="E24" s="35"/>
    </row>
    <row r="25" spans="1:6" ht="12.75">
      <c r="A25" t="s">
        <v>13</v>
      </c>
      <c r="B25" s="35">
        <f>SUM(B22:B23)</f>
        <v>2601</v>
      </c>
      <c r="C25" s="35">
        <f>SUM(C22:C23)</f>
        <v>5112</v>
      </c>
      <c r="D25" s="35"/>
      <c r="E25" s="35">
        <f>SUM(E22:E23)</f>
        <v>10151</v>
      </c>
      <c r="F25" s="35">
        <f>SUM(F22:F23)</f>
        <v>9842</v>
      </c>
    </row>
    <row r="26" spans="1:6" ht="12.75">
      <c r="A26" s="5" t="s">
        <v>14</v>
      </c>
      <c r="B26" s="34">
        <v>0</v>
      </c>
      <c r="C26" s="34">
        <v>0</v>
      </c>
      <c r="D26" s="34"/>
      <c r="E26" s="34">
        <v>0</v>
      </c>
      <c r="F26" s="34">
        <v>0</v>
      </c>
    </row>
    <row r="27" spans="2:6" ht="12.75">
      <c r="B27" s="35"/>
      <c r="C27" s="35"/>
      <c r="D27" s="35"/>
      <c r="E27" s="35"/>
      <c r="F27" s="35"/>
    </row>
    <row r="28" spans="1:6" ht="13.5" thickBot="1">
      <c r="A28" s="17" t="s">
        <v>15</v>
      </c>
      <c r="B28" s="36">
        <f>SUM(B25:B26)</f>
        <v>2601</v>
      </c>
      <c r="C28" s="36">
        <f>SUM(C25:C26)</f>
        <v>5112</v>
      </c>
      <c r="D28" s="36"/>
      <c r="E28" s="36">
        <f>SUM(E25:E26)</f>
        <v>10151</v>
      </c>
      <c r="F28" s="36">
        <f>SUM(F25:F26)</f>
        <v>9842</v>
      </c>
    </row>
    <row r="29" spans="2:6" ht="12.75">
      <c r="B29" s="35"/>
      <c r="C29" s="35"/>
      <c r="D29" s="35"/>
      <c r="E29" s="35"/>
      <c r="F29" s="35"/>
    </row>
    <row r="30" spans="2:6" ht="12.75">
      <c r="B30" s="35"/>
      <c r="C30" s="35"/>
      <c r="D30" s="35"/>
      <c r="E30" s="35"/>
      <c r="F30" s="35"/>
    </row>
    <row r="31" spans="1:6" ht="12.75">
      <c r="A31" t="s">
        <v>16</v>
      </c>
      <c r="B31" s="35"/>
      <c r="C31" s="35"/>
      <c r="D31" s="35"/>
      <c r="E31" s="35"/>
      <c r="F31" s="35"/>
    </row>
    <row r="32" spans="1:6" ht="12.75">
      <c r="A32" s="5" t="s">
        <v>17</v>
      </c>
      <c r="B32" s="38">
        <f>+B28/191595776*1000*100</f>
        <v>1.3575455859736698</v>
      </c>
      <c r="C32" s="38">
        <f>+C28/191595776*1000*100</f>
        <v>2.6681172762389083</v>
      </c>
      <c r="D32" s="34"/>
      <c r="E32" s="38">
        <f>+E28/191595776*1000*100</f>
        <v>5.298133503736533</v>
      </c>
      <c r="F32" s="38">
        <f>+F28/191595776*1000*100</f>
        <v>5.136856461804252</v>
      </c>
    </row>
    <row r="33" spans="2:6" ht="12" customHeight="1">
      <c r="B33" s="35"/>
      <c r="C33" s="35"/>
      <c r="D33" s="35"/>
      <c r="E33" s="35"/>
      <c r="F33" s="35"/>
    </row>
    <row r="35" spans="1:7" ht="12.75">
      <c r="A35" s="7" t="s">
        <v>18</v>
      </c>
      <c r="B35" s="7"/>
      <c r="C35" s="7"/>
      <c r="D35" s="7"/>
      <c r="E35" s="7"/>
      <c r="F35" s="7"/>
      <c r="G35" s="7"/>
    </row>
    <row r="36" spans="1:7" ht="12.75">
      <c r="A36" s="7" t="s">
        <v>200</v>
      </c>
      <c r="B36" s="7"/>
      <c r="C36" s="7"/>
      <c r="D36" s="7"/>
      <c r="E36" s="7"/>
      <c r="F36" s="7"/>
      <c r="G36" s="7"/>
    </row>
  </sheetData>
  <printOptions/>
  <pageMargins left="0.75" right="0.75" top="1" bottom="1" header="0.5" footer="0.5"/>
  <pageSetup horizontalDpi="180" verticalDpi="1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2"/>
  <sheetViews>
    <sheetView workbookViewId="0" topLeftCell="A25">
      <selection activeCell="A48" sqref="A48"/>
    </sheetView>
  </sheetViews>
  <sheetFormatPr defaultColWidth="9.140625" defaultRowHeight="12.75"/>
  <cols>
    <col min="1" max="1" width="40.8515625" style="0" customWidth="1"/>
    <col min="2" max="2" width="16.00390625" style="1" customWidth="1"/>
    <col min="3" max="3" width="15.421875" style="0" customWidth="1"/>
  </cols>
  <sheetData>
    <row r="1" ht="12.75">
      <c r="A1" s="12" t="s">
        <v>0</v>
      </c>
    </row>
    <row r="2" ht="12.75">
      <c r="A2" s="49" t="s">
        <v>19</v>
      </c>
    </row>
    <row r="4" ht="12.75">
      <c r="A4" s="10" t="s">
        <v>20</v>
      </c>
    </row>
    <row r="5" ht="12.75">
      <c r="A5" s="8" t="s">
        <v>243</v>
      </c>
    </row>
    <row r="6" ht="12.75">
      <c r="C6" s="13" t="s">
        <v>21</v>
      </c>
    </row>
    <row r="7" spans="2:3" ht="12.75">
      <c r="B7" s="13" t="s">
        <v>22</v>
      </c>
      <c r="C7" s="13" t="s">
        <v>22</v>
      </c>
    </row>
    <row r="8" spans="2:3" ht="12.75">
      <c r="B8" s="13" t="s">
        <v>23</v>
      </c>
      <c r="C8" s="13" t="s">
        <v>24</v>
      </c>
    </row>
    <row r="9" spans="2:3" ht="12.75">
      <c r="B9" s="13" t="s">
        <v>239</v>
      </c>
      <c r="C9" s="13" t="s">
        <v>175</v>
      </c>
    </row>
    <row r="10" spans="1:3" ht="13.5" thickBot="1">
      <c r="A10" s="17"/>
      <c r="B10" s="42" t="s">
        <v>25</v>
      </c>
      <c r="C10" s="42" t="s">
        <v>25</v>
      </c>
    </row>
    <row r="11" ht="12.75">
      <c r="B11" s="14"/>
    </row>
    <row r="12" spans="1:3" ht="15" customHeight="1">
      <c r="A12" t="s">
        <v>26</v>
      </c>
      <c r="B12" s="14">
        <v>8733</v>
      </c>
      <c r="C12" s="14">
        <v>8405</v>
      </c>
    </row>
    <row r="13" spans="1:3" ht="15" customHeight="1">
      <c r="A13" t="s">
        <v>27</v>
      </c>
      <c r="B13" s="14">
        <v>155171</v>
      </c>
      <c r="C13" s="14">
        <v>153551</v>
      </c>
    </row>
    <row r="14" spans="1:3" ht="15" customHeight="1">
      <c r="A14" t="s">
        <v>28</v>
      </c>
      <c r="B14" s="14">
        <v>10484</v>
      </c>
      <c r="C14" s="14">
        <v>13838</v>
      </c>
    </row>
    <row r="15" spans="1:3" ht="15" customHeight="1">
      <c r="A15" t="s">
        <v>29</v>
      </c>
      <c r="B15" s="14">
        <v>355</v>
      </c>
      <c r="C15" s="14">
        <v>281</v>
      </c>
    </row>
    <row r="16" spans="1:3" ht="15" customHeight="1">
      <c r="A16" s="11" t="s">
        <v>30</v>
      </c>
      <c r="B16" s="14">
        <v>1149</v>
      </c>
      <c r="C16" s="14">
        <v>1148</v>
      </c>
    </row>
    <row r="17" spans="1:3" ht="15" customHeight="1">
      <c r="A17" s="11" t="s">
        <v>31</v>
      </c>
      <c r="B17" s="14">
        <v>1580</v>
      </c>
      <c r="C17" s="14">
        <v>1663</v>
      </c>
    </row>
    <row r="18" spans="1:3" ht="15" customHeight="1">
      <c r="A18" s="18"/>
      <c r="B18" s="16"/>
      <c r="C18" s="16"/>
    </row>
    <row r="19" spans="1:3" ht="15" customHeight="1">
      <c r="A19" s="11"/>
      <c r="B19" s="14"/>
      <c r="C19" s="14"/>
    </row>
    <row r="20" spans="1:3" ht="15" customHeight="1">
      <c r="A20" s="7" t="s">
        <v>32</v>
      </c>
      <c r="B20" s="14"/>
      <c r="C20" s="14"/>
    </row>
    <row r="21" spans="1:3" ht="15" customHeight="1">
      <c r="A21" s="7"/>
      <c r="B21" s="14"/>
      <c r="C21" s="14"/>
    </row>
    <row r="22" spans="1:3" ht="15" customHeight="1">
      <c r="A22" s="11" t="s">
        <v>33</v>
      </c>
      <c r="B22" s="22">
        <v>84184</v>
      </c>
      <c r="C22" s="23">
        <v>74490</v>
      </c>
    </row>
    <row r="23" spans="1:3" ht="15" customHeight="1">
      <c r="A23" s="11" t="s">
        <v>34</v>
      </c>
      <c r="B23" s="24">
        <v>49511</v>
      </c>
      <c r="C23" s="25">
        <v>59513</v>
      </c>
    </row>
    <row r="24" spans="1:3" ht="15" customHeight="1">
      <c r="A24" s="11" t="s">
        <v>35</v>
      </c>
      <c r="B24" s="24">
        <v>20466</v>
      </c>
      <c r="C24" s="25">
        <v>11214</v>
      </c>
    </row>
    <row r="25" spans="1:3" ht="15" customHeight="1">
      <c r="A25" s="11" t="s">
        <v>36</v>
      </c>
      <c r="B25" s="83">
        <f>9489</f>
        <v>9489</v>
      </c>
      <c r="C25" s="25">
        <v>9450</v>
      </c>
    </row>
    <row r="26" spans="1:3" ht="15" customHeight="1">
      <c r="A26" s="11" t="s">
        <v>37</v>
      </c>
      <c r="B26" s="24">
        <v>5687</v>
      </c>
      <c r="C26" s="25">
        <v>14760</v>
      </c>
    </row>
    <row r="27" spans="1:3" ht="15" customHeight="1">
      <c r="A27" s="11" t="s">
        <v>38</v>
      </c>
      <c r="B27" s="24">
        <v>1388</v>
      </c>
      <c r="C27" s="25">
        <v>3115</v>
      </c>
    </row>
    <row r="28" spans="1:3" ht="15" customHeight="1">
      <c r="A28" s="11"/>
      <c r="B28" s="24"/>
      <c r="C28" s="25"/>
    </row>
    <row r="29" spans="1:3" ht="12.75">
      <c r="A29" s="19"/>
      <c r="B29" s="26">
        <f>SUM(B22:B27)</f>
        <v>170725</v>
      </c>
      <c r="C29" s="27">
        <f>SUM(C22:C27)</f>
        <v>172542</v>
      </c>
    </row>
    <row r="30" spans="2:3" ht="12.75">
      <c r="B30" s="24"/>
      <c r="C30" s="25"/>
    </row>
    <row r="31" spans="1:3" ht="12.75">
      <c r="A31" s="7" t="s">
        <v>39</v>
      </c>
      <c r="B31" s="24"/>
      <c r="C31" s="25"/>
    </row>
    <row r="32" spans="1:3" ht="12.75">
      <c r="A32" s="7"/>
      <c r="B32" s="24"/>
      <c r="C32" s="25"/>
    </row>
    <row r="33" spans="1:3" ht="12.75">
      <c r="A33" s="11" t="s">
        <v>40</v>
      </c>
      <c r="B33" s="24">
        <v>1489</v>
      </c>
      <c r="C33" s="25">
        <v>1560</v>
      </c>
    </row>
    <row r="34" spans="1:3" ht="12.75">
      <c r="A34" s="11" t="s">
        <v>41</v>
      </c>
      <c r="B34" s="24">
        <v>229</v>
      </c>
      <c r="C34" s="25">
        <v>10170</v>
      </c>
    </row>
    <row r="35" spans="1:3" ht="12.75">
      <c r="A35" s="11" t="s">
        <v>42</v>
      </c>
      <c r="B35" s="24">
        <v>12899</v>
      </c>
      <c r="C35" s="25">
        <v>12873</v>
      </c>
    </row>
    <row r="36" spans="1:3" ht="12.75">
      <c r="A36" s="11" t="s">
        <v>43</v>
      </c>
      <c r="B36" s="24">
        <v>1979</v>
      </c>
      <c r="C36" s="25">
        <v>1615</v>
      </c>
    </row>
    <row r="37" spans="1:3" ht="12.75">
      <c r="A37" s="11" t="s">
        <v>44</v>
      </c>
      <c r="B37" s="83">
        <v>849</v>
      </c>
      <c r="C37" s="25">
        <v>479</v>
      </c>
    </row>
    <row r="38" spans="1:3" ht="12.75">
      <c r="A38" s="11" t="s">
        <v>198</v>
      </c>
      <c r="B38" s="24">
        <v>13</v>
      </c>
      <c r="C38" s="25">
        <v>4139</v>
      </c>
    </row>
    <row r="39" spans="1:3" ht="12.75">
      <c r="A39" s="19"/>
      <c r="B39" s="26">
        <f>SUM(B33:B38)</f>
        <v>17458</v>
      </c>
      <c r="C39" s="27">
        <f>SUM(C33:C38)</f>
        <v>30836</v>
      </c>
    </row>
    <row r="40" spans="2:3" ht="12.75">
      <c r="B40" s="15"/>
      <c r="C40" s="14"/>
    </row>
    <row r="41" spans="1:3" ht="12.75">
      <c r="A41" s="20" t="s">
        <v>45</v>
      </c>
      <c r="B41" s="16">
        <f>+B29-+B39</f>
        <v>153267</v>
      </c>
      <c r="C41" s="16">
        <f>+C29-+C39</f>
        <v>141706</v>
      </c>
    </row>
    <row r="42" spans="2:3" ht="12.75">
      <c r="B42" s="15"/>
      <c r="C42" s="15"/>
    </row>
    <row r="43" spans="1:3" ht="13.5" thickBot="1">
      <c r="A43" s="17"/>
      <c r="B43" s="21">
        <f>+B12+B13+B14+B15+B16+B17+B41</f>
        <v>330739</v>
      </c>
      <c r="C43" s="21">
        <f>+C12+C13+C14+C15+C16+C17+C41</f>
        <v>320592</v>
      </c>
    </row>
    <row r="44" spans="2:3" ht="12.75">
      <c r="B44" s="15"/>
      <c r="C44" s="14"/>
    </row>
    <row r="45" spans="2:3" ht="12.75">
      <c r="B45" s="15"/>
      <c r="C45" s="14"/>
    </row>
    <row r="46" spans="2:3" ht="12.75">
      <c r="B46" s="15"/>
      <c r="C46" s="14"/>
    </row>
    <row r="47" spans="2:3" ht="12.75">
      <c r="B47" s="15"/>
      <c r="C47" s="14"/>
    </row>
    <row r="48" spans="2:3" ht="12.75">
      <c r="B48" s="15"/>
      <c r="C48" s="14"/>
    </row>
    <row r="49" spans="2:3" ht="12.75">
      <c r="B49" s="15"/>
      <c r="C49" s="14"/>
    </row>
    <row r="50" spans="1:3" ht="12.75">
      <c r="A50" t="s">
        <v>46</v>
      </c>
      <c r="B50" s="15"/>
      <c r="C50" s="14"/>
    </row>
    <row r="51" spans="2:3" ht="12.75">
      <c r="B51" s="15"/>
      <c r="C51" s="14"/>
    </row>
    <row r="52" spans="1:3" ht="12.75">
      <c r="A52" s="7" t="s">
        <v>47</v>
      </c>
      <c r="B52" s="14"/>
      <c r="C52" s="14"/>
    </row>
    <row r="53" spans="2:3" ht="12.75">
      <c r="B53" s="14"/>
      <c r="C53" s="14"/>
    </row>
    <row r="54" spans="1:3" ht="12.75">
      <c r="A54" t="s">
        <v>48</v>
      </c>
      <c r="B54" s="14">
        <v>191596</v>
      </c>
      <c r="C54" s="14">
        <v>191596</v>
      </c>
    </row>
    <row r="55" spans="1:3" ht="12.75">
      <c r="A55" s="5" t="s">
        <v>49</v>
      </c>
      <c r="B55" s="84">
        <v>138151</v>
      </c>
      <c r="C55" s="16">
        <v>128000</v>
      </c>
    </row>
    <row r="56" spans="2:3" ht="12.75">
      <c r="B56" s="15"/>
      <c r="C56" s="15"/>
    </row>
    <row r="57" spans="1:3" ht="12.75">
      <c r="A57" t="s">
        <v>50</v>
      </c>
      <c r="B57" s="14">
        <f>SUM(B54:B55)</f>
        <v>329747</v>
      </c>
      <c r="C57" s="14">
        <f>SUM(C54:C55)</f>
        <v>319596</v>
      </c>
    </row>
    <row r="58" spans="2:3" ht="12.75">
      <c r="B58" s="14"/>
      <c r="C58" s="14"/>
    </row>
    <row r="59" spans="1:3" ht="12.75">
      <c r="A59" t="s">
        <v>199</v>
      </c>
      <c r="B59" s="14">
        <v>80</v>
      </c>
      <c r="C59" s="14">
        <v>84</v>
      </c>
    </row>
    <row r="60" spans="1:3" ht="12.75">
      <c r="A60" t="s">
        <v>51</v>
      </c>
      <c r="B60" s="14">
        <v>912</v>
      </c>
      <c r="C60" s="14">
        <v>912</v>
      </c>
    </row>
    <row r="61" spans="1:3" ht="12.75">
      <c r="A61" s="5"/>
      <c r="B61" s="16"/>
      <c r="C61" s="16"/>
    </row>
    <row r="62" spans="2:3" ht="12.75">
      <c r="B62" s="14"/>
      <c r="C62" s="14"/>
    </row>
    <row r="63" spans="1:3" ht="13.5" thickBot="1">
      <c r="A63" s="17"/>
      <c r="B63" s="21">
        <f>SUM(B57:B62)</f>
        <v>330739</v>
      </c>
      <c r="C63" s="21">
        <f>SUM(C57:C62)</f>
        <v>320592</v>
      </c>
    </row>
    <row r="64" spans="2:3" ht="12.75">
      <c r="B64" s="14"/>
      <c r="C64" s="14"/>
    </row>
    <row r="65" spans="2:3" ht="12.75">
      <c r="B65" s="14"/>
      <c r="C65" s="14"/>
    </row>
    <row r="66" ht="12.75">
      <c r="B66" s="14"/>
    </row>
    <row r="67" spans="1:4" ht="12.75">
      <c r="A67" s="7" t="s">
        <v>52</v>
      </c>
      <c r="B67" s="53"/>
      <c r="C67" s="7"/>
      <c r="D67" s="7"/>
    </row>
    <row r="68" spans="1:4" ht="12.75">
      <c r="A68" s="7" t="s">
        <v>201</v>
      </c>
      <c r="B68" s="53"/>
      <c r="C68" s="7"/>
      <c r="D68" s="7"/>
    </row>
    <row r="69" spans="1:4" ht="12.75">
      <c r="A69" s="7"/>
      <c r="B69" s="53"/>
      <c r="C69" s="7"/>
      <c r="D69" s="7"/>
    </row>
    <row r="70" ht="12.75">
      <c r="B70" s="14"/>
    </row>
    <row r="71" ht="12.75">
      <c r="B71" s="14"/>
    </row>
    <row r="72" ht="12.75">
      <c r="B72" s="14"/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5">
      <selection activeCell="G22" sqref="G22"/>
    </sheetView>
  </sheetViews>
  <sheetFormatPr defaultColWidth="9.140625" defaultRowHeight="12.75"/>
  <cols>
    <col min="1" max="1" width="24.8515625" style="0" customWidth="1"/>
    <col min="2" max="2" width="11.7109375" style="1" customWidth="1"/>
    <col min="3" max="5" width="11.7109375" style="0" customWidth="1"/>
    <col min="6" max="6" width="12.28125" style="0" customWidth="1"/>
    <col min="7" max="7" width="11.7109375" style="0" customWidth="1"/>
  </cols>
  <sheetData>
    <row r="1" ht="12.75">
      <c r="A1" s="12" t="s">
        <v>0</v>
      </c>
    </row>
    <row r="2" ht="12.75">
      <c r="A2" s="49" t="s">
        <v>19</v>
      </c>
    </row>
    <row r="4" ht="12.75">
      <c r="A4" s="8" t="s">
        <v>55</v>
      </c>
    </row>
    <row r="5" ht="12.75">
      <c r="A5" s="8" t="s">
        <v>240</v>
      </c>
    </row>
    <row r="7" spans="2:6" ht="12.75">
      <c r="B7" s="3"/>
      <c r="C7" s="31" t="s">
        <v>56</v>
      </c>
      <c r="D7" s="43"/>
      <c r="E7" s="43"/>
      <c r="F7" s="7" t="s">
        <v>57</v>
      </c>
    </row>
    <row r="8" spans="3:5" ht="12.75">
      <c r="C8" s="1"/>
      <c r="D8" s="1"/>
      <c r="E8" s="1"/>
    </row>
    <row r="9" spans="2:7" ht="12.75">
      <c r="B9" s="13" t="s">
        <v>58</v>
      </c>
      <c r="C9" s="13" t="s">
        <v>59</v>
      </c>
      <c r="D9" s="13" t="s">
        <v>60</v>
      </c>
      <c r="E9" s="13" t="s">
        <v>61</v>
      </c>
      <c r="F9" s="13" t="s">
        <v>62</v>
      </c>
      <c r="G9" s="13" t="s">
        <v>63</v>
      </c>
    </row>
    <row r="10" spans="2:7" ht="12.75">
      <c r="B10" s="40" t="s">
        <v>64</v>
      </c>
      <c r="C10" s="40" t="s">
        <v>65</v>
      </c>
      <c r="D10" s="40" t="s">
        <v>66</v>
      </c>
      <c r="E10" s="40" t="s">
        <v>66</v>
      </c>
      <c r="F10" s="41" t="s">
        <v>67</v>
      </c>
      <c r="G10" s="7"/>
    </row>
    <row r="11" spans="2:7" ht="13.5" thickBot="1">
      <c r="B11" s="42" t="s">
        <v>4</v>
      </c>
      <c r="C11" s="42" t="s">
        <v>4</v>
      </c>
      <c r="D11" s="42" t="s">
        <v>4</v>
      </c>
      <c r="E11" s="42" t="s">
        <v>4</v>
      </c>
      <c r="F11" s="42" t="s">
        <v>4</v>
      </c>
      <c r="G11" s="42" t="s">
        <v>4</v>
      </c>
    </row>
    <row r="13" spans="1:7" ht="12.75">
      <c r="A13" t="s">
        <v>202</v>
      </c>
      <c r="B13" s="100">
        <v>191596</v>
      </c>
      <c r="C13" s="35">
        <v>15960</v>
      </c>
      <c r="D13" s="35">
        <v>1570</v>
      </c>
      <c r="E13" s="35">
        <v>500</v>
      </c>
      <c r="F13" s="35">
        <v>109970</v>
      </c>
      <c r="G13" s="35">
        <f>SUM(B13:F13)</f>
        <v>319596</v>
      </c>
    </row>
    <row r="14" spans="2:7" ht="12.75">
      <c r="B14" s="100"/>
      <c r="C14" s="35"/>
      <c r="D14" s="35"/>
      <c r="E14" s="35"/>
      <c r="F14" s="35"/>
      <c r="G14" s="35"/>
    </row>
    <row r="15" spans="1:7" ht="12.75">
      <c r="A15" t="s">
        <v>72</v>
      </c>
      <c r="B15" s="100"/>
      <c r="C15" s="35"/>
      <c r="D15" s="35"/>
      <c r="E15" s="35"/>
      <c r="F15" s="35">
        <v>10151</v>
      </c>
      <c r="G15" s="35">
        <f>SUM(B15:F15)</f>
        <v>10151</v>
      </c>
    </row>
    <row r="16" spans="2:7" ht="12.75">
      <c r="B16" s="100"/>
      <c r="C16" s="35"/>
      <c r="D16" s="35"/>
      <c r="E16" s="35"/>
      <c r="F16" s="35"/>
      <c r="G16" s="35"/>
    </row>
    <row r="17" spans="1:7" ht="13.5" thickBot="1">
      <c r="A17" t="s">
        <v>241</v>
      </c>
      <c r="B17" s="101">
        <f aca="true" t="shared" si="0" ref="B17:G17">SUM(B13:B16)</f>
        <v>191596</v>
      </c>
      <c r="C17" s="101">
        <f t="shared" si="0"/>
        <v>15960</v>
      </c>
      <c r="D17" s="101">
        <f t="shared" si="0"/>
        <v>1570</v>
      </c>
      <c r="E17" s="101">
        <f t="shared" si="0"/>
        <v>500</v>
      </c>
      <c r="F17" s="101">
        <f t="shared" si="0"/>
        <v>120121</v>
      </c>
      <c r="G17" s="102">
        <f t="shared" si="0"/>
        <v>329747</v>
      </c>
    </row>
    <row r="18" spans="2:7" ht="12.75">
      <c r="B18" s="100"/>
      <c r="C18" s="35"/>
      <c r="D18" s="35"/>
      <c r="E18" s="35"/>
      <c r="F18" s="35"/>
      <c r="G18" s="35"/>
    </row>
    <row r="19" spans="2:7" ht="12.75">
      <c r="B19" s="100"/>
      <c r="C19" s="35"/>
      <c r="D19" s="35"/>
      <c r="E19" s="35"/>
      <c r="F19" s="35"/>
      <c r="G19" s="35"/>
    </row>
    <row r="20" spans="1:7" ht="15" customHeight="1">
      <c r="A20" s="44" t="s">
        <v>68</v>
      </c>
      <c r="B20" s="45"/>
      <c r="C20" s="45"/>
      <c r="D20" s="45"/>
      <c r="E20" s="45"/>
      <c r="F20" s="45"/>
      <c r="G20" s="45"/>
    </row>
    <row r="21" spans="1:7" ht="15" customHeight="1">
      <c r="A21" s="86" t="s">
        <v>69</v>
      </c>
      <c r="B21" s="14">
        <v>191596</v>
      </c>
      <c r="C21" s="14">
        <v>15960</v>
      </c>
      <c r="D21" s="14">
        <v>2137</v>
      </c>
      <c r="E21" s="14">
        <v>500</v>
      </c>
      <c r="F21" s="14">
        <v>101346</v>
      </c>
      <c r="G21" s="14">
        <f>SUM(B21:F21)</f>
        <v>311539</v>
      </c>
    </row>
    <row r="22" spans="1:7" ht="15" customHeight="1">
      <c r="A22" s="86" t="s">
        <v>70</v>
      </c>
      <c r="B22" s="16"/>
      <c r="C22" s="16"/>
      <c r="D22" s="16">
        <v>-567</v>
      </c>
      <c r="E22" s="16"/>
      <c r="F22" s="16"/>
      <c r="G22" s="16">
        <f>SUM(B22:F22)</f>
        <v>-567</v>
      </c>
    </row>
    <row r="23" spans="1:10" ht="15" customHeight="1">
      <c r="A23" s="85" t="s">
        <v>71</v>
      </c>
      <c r="B23" s="15">
        <f>SUM(B21:B22)</f>
        <v>191596</v>
      </c>
      <c r="C23" s="15">
        <f>SUM(C21:C22)</f>
        <v>15960</v>
      </c>
      <c r="D23" s="15">
        <f>SUM(D21:D22)</f>
        <v>1570</v>
      </c>
      <c r="E23" s="15">
        <f>SUM(E21:E22)</f>
        <v>500</v>
      </c>
      <c r="F23" s="15">
        <f>SUM(F20:F22)</f>
        <v>101346</v>
      </c>
      <c r="G23" s="15">
        <f>SUM(G21:G22)</f>
        <v>310972</v>
      </c>
      <c r="H23" s="9"/>
      <c r="I23" s="9"/>
      <c r="J23" s="9"/>
    </row>
    <row r="24" spans="1:10" ht="15" customHeight="1">
      <c r="A24" s="86"/>
      <c r="B24" s="15"/>
      <c r="C24" s="15"/>
      <c r="D24" s="15"/>
      <c r="E24" s="15"/>
      <c r="F24" s="15"/>
      <c r="G24" s="15"/>
      <c r="H24" s="9"/>
      <c r="I24" s="9"/>
      <c r="J24" s="9"/>
    </row>
    <row r="25" spans="1:7" ht="15" customHeight="1">
      <c r="A25" t="s">
        <v>72</v>
      </c>
      <c r="B25" s="14"/>
      <c r="C25" s="14"/>
      <c r="D25" s="14"/>
      <c r="E25" s="14"/>
      <c r="F25" s="14">
        <v>9842</v>
      </c>
      <c r="G25" s="14">
        <f>SUM(B25:F25)</f>
        <v>9842</v>
      </c>
    </row>
    <row r="26" spans="2:7" ht="15" customHeight="1">
      <c r="B26" s="14"/>
      <c r="C26" s="14"/>
      <c r="D26" s="14"/>
      <c r="E26" s="14"/>
      <c r="F26" s="14"/>
      <c r="G26" s="14"/>
    </row>
    <row r="27" spans="1:7" ht="15" customHeight="1">
      <c r="A27" t="s">
        <v>73</v>
      </c>
      <c r="B27" s="14"/>
      <c r="C27" s="14"/>
      <c r="D27" s="14"/>
      <c r="E27" s="14"/>
      <c r="F27" s="14"/>
      <c r="G27" s="14"/>
    </row>
    <row r="28" spans="1:7" ht="15" customHeight="1">
      <c r="A28" t="s">
        <v>74</v>
      </c>
      <c r="B28" s="14"/>
      <c r="C28" s="14"/>
      <c r="D28" s="14">
        <v>31</v>
      </c>
      <c r="E28" s="14"/>
      <c r="F28" s="14"/>
      <c r="G28" s="14">
        <f>SUM(B28:F28)</f>
        <v>31</v>
      </c>
    </row>
    <row r="29" spans="2:7" ht="15" customHeight="1">
      <c r="B29" s="14"/>
      <c r="C29" s="14"/>
      <c r="D29" s="14"/>
      <c r="E29" s="14"/>
      <c r="F29" s="14"/>
      <c r="G29" s="14"/>
    </row>
    <row r="30" spans="1:7" ht="15" customHeight="1">
      <c r="A30" t="s">
        <v>75</v>
      </c>
      <c r="B30" s="14"/>
      <c r="C30" s="14"/>
      <c r="D30" s="14">
        <v>-9</v>
      </c>
      <c r="E30" s="14"/>
      <c r="F30" s="14"/>
      <c r="G30" s="14">
        <f>SUM(B30:F30)</f>
        <v>-9</v>
      </c>
    </row>
    <row r="31" spans="2:7" ht="15" customHeight="1">
      <c r="B31" s="14"/>
      <c r="C31" s="14"/>
      <c r="D31" s="14"/>
      <c r="E31" s="14"/>
      <c r="F31" s="14"/>
      <c r="G31" s="14"/>
    </row>
    <row r="32" spans="2:7" ht="15" customHeight="1">
      <c r="B32" s="16"/>
      <c r="C32" s="16"/>
      <c r="D32" s="16"/>
      <c r="E32" s="16"/>
      <c r="F32" s="16"/>
      <c r="G32" s="16"/>
    </row>
    <row r="33" spans="1:7" ht="15" customHeight="1" thickBot="1">
      <c r="A33" s="11" t="s">
        <v>242</v>
      </c>
      <c r="B33" s="21">
        <f aca="true" t="shared" si="1" ref="B33:G33">SUM(B23:B31)</f>
        <v>191596</v>
      </c>
      <c r="C33" s="21">
        <f t="shared" si="1"/>
        <v>15960</v>
      </c>
      <c r="D33" s="21">
        <f t="shared" si="1"/>
        <v>1592</v>
      </c>
      <c r="E33" s="21">
        <f t="shared" si="1"/>
        <v>500</v>
      </c>
      <c r="F33" s="21">
        <f>SUM(F23:F31)</f>
        <v>111188</v>
      </c>
      <c r="G33" s="21">
        <f t="shared" si="1"/>
        <v>320836</v>
      </c>
    </row>
    <row r="34" spans="2:7" ht="15" customHeight="1">
      <c r="B34" s="45"/>
      <c r="C34" s="45"/>
      <c r="D34" s="45"/>
      <c r="E34" s="45"/>
      <c r="F34" s="45"/>
      <c r="G34" s="45"/>
    </row>
    <row r="35" spans="2:7" ht="12.75">
      <c r="B35" s="45"/>
      <c r="C35" s="45"/>
      <c r="D35" s="45"/>
      <c r="E35" s="45"/>
      <c r="F35" s="45"/>
      <c r="G35" s="45"/>
    </row>
    <row r="36" spans="2:7" ht="12.75">
      <c r="B36" s="45"/>
      <c r="C36" s="45"/>
      <c r="D36" s="45"/>
      <c r="E36" s="45"/>
      <c r="F36" s="45"/>
      <c r="G36" s="45"/>
    </row>
    <row r="37" ht="12.75">
      <c r="A37" s="7" t="s">
        <v>76</v>
      </c>
    </row>
    <row r="38" ht="12.75">
      <c r="A38" s="52" t="s">
        <v>197</v>
      </c>
    </row>
  </sheetData>
  <printOptions/>
  <pageMargins left="0.29" right="0.5" top="0.75" bottom="0.7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0"/>
  <sheetViews>
    <sheetView workbookViewId="0" topLeftCell="A33">
      <selection activeCell="B43" sqref="B43"/>
    </sheetView>
  </sheetViews>
  <sheetFormatPr defaultColWidth="9.140625" defaultRowHeight="12.75"/>
  <cols>
    <col min="1" max="1" width="50.7109375" style="0" customWidth="1"/>
    <col min="2" max="2" width="16.7109375" style="88" customWidth="1"/>
    <col min="3" max="3" width="3.140625" style="0" customWidth="1"/>
    <col min="4" max="4" width="16.7109375" style="107" customWidth="1"/>
  </cols>
  <sheetData>
    <row r="1" ht="12.75">
      <c r="A1" s="12" t="s">
        <v>0</v>
      </c>
    </row>
    <row r="2" ht="12.75">
      <c r="A2" s="49" t="s">
        <v>19</v>
      </c>
    </row>
    <row r="4" ht="12.75">
      <c r="A4" s="10" t="s">
        <v>53</v>
      </c>
    </row>
    <row r="5" spans="1:4" ht="12.75">
      <c r="A5" s="10" t="s">
        <v>248</v>
      </c>
      <c r="B5" s="89" t="s">
        <v>245</v>
      </c>
      <c r="D5" s="108" t="s">
        <v>245</v>
      </c>
    </row>
    <row r="6" spans="1:4" ht="12.75">
      <c r="A6" s="10"/>
      <c r="B6" s="89" t="s">
        <v>246</v>
      </c>
      <c r="D6" s="108" t="s">
        <v>246</v>
      </c>
    </row>
    <row r="7" spans="2:4" ht="12.75">
      <c r="B7" s="90" t="s">
        <v>176</v>
      </c>
      <c r="C7" s="90"/>
      <c r="D7" s="109" t="s">
        <v>134</v>
      </c>
    </row>
    <row r="8" spans="2:4" ht="12.75">
      <c r="B8" s="106" t="s">
        <v>143</v>
      </c>
      <c r="C8" s="90"/>
      <c r="D8" s="110" t="s">
        <v>143</v>
      </c>
    </row>
    <row r="9" spans="1:4" ht="13.5" thickBot="1">
      <c r="A9" s="17"/>
      <c r="B9" s="91"/>
      <c r="C9" s="51"/>
      <c r="D9" s="111"/>
    </row>
    <row r="10" spans="2:3" ht="12.75">
      <c r="B10" s="92"/>
      <c r="C10" s="50"/>
    </row>
    <row r="11" spans="1:3" ht="12.75">
      <c r="A11" t="s">
        <v>177</v>
      </c>
      <c r="B11" s="92"/>
      <c r="C11" s="50"/>
    </row>
    <row r="12" spans="2:3" ht="12.75">
      <c r="B12" s="92"/>
      <c r="C12" s="50"/>
    </row>
    <row r="13" spans="1:4" ht="12.75">
      <c r="A13" t="s">
        <v>178</v>
      </c>
      <c r="B13" s="92">
        <v>14177</v>
      </c>
      <c r="C13" s="50"/>
      <c r="D13" s="112">
        <v>12087</v>
      </c>
    </row>
    <row r="14" spans="2:3" ht="12.75">
      <c r="B14" s="92"/>
      <c r="C14" s="50"/>
    </row>
    <row r="15" spans="1:3" ht="12.75">
      <c r="A15" t="s">
        <v>179</v>
      </c>
      <c r="B15" s="92"/>
      <c r="C15" s="50"/>
    </row>
    <row r="16" spans="1:4" ht="12.75">
      <c r="A16" t="s">
        <v>180</v>
      </c>
      <c r="B16" s="92">
        <v>551</v>
      </c>
      <c r="C16" s="50"/>
      <c r="D16" s="107">
        <v>488</v>
      </c>
    </row>
    <row r="17" spans="1:4" ht="12.75">
      <c r="A17" t="s">
        <v>181</v>
      </c>
      <c r="B17" s="92">
        <v>-1180</v>
      </c>
      <c r="C17" s="50"/>
      <c r="D17" s="112">
        <v>-1875</v>
      </c>
    </row>
    <row r="18" spans="2:4" ht="12.75">
      <c r="B18" s="93"/>
      <c r="C18" s="50"/>
      <c r="D18" s="113"/>
    </row>
    <row r="19" spans="1:4" ht="12.75">
      <c r="A19" t="s">
        <v>182</v>
      </c>
      <c r="B19" s="92">
        <f>SUM(B13:B18)</f>
        <v>13548</v>
      </c>
      <c r="C19" s="50"/>
      <c r="D19" s="114">
        <f>SUM(D13:D18)</f>
        <v>10700</v>
      </c>
    </row>
    <row r="20" spans="2:3" ht="12.75">
      <c r="B20" s="92"/>
      <c r="C20" s="50"/>
    </row>
    <row r="21" spans="1:4" ht="12.75">
      <c r="A21" t="s">
        <v>183</v>
      </c>
      <c r="B21" s="92">
        <v>-5890</v>
      </c>
      <c r="C21" s="35"/>
      <c r="D21" s="112">
        <v>-9368</v>
      </c>
    </row>
    <row r="22" spans="2:4" ht="12.75">
      <c r="B22" s="93"/>
      <c r="C22" s="35"/>
      <c r="D22" s="115"/>
    </row>
    <row r="23" spans="1:4" ht="12.75">
      <c r="A23" t="s">
        <v>184</v>
      </c>
      <c r="B23" s="92">
        <f>SUM(B19:B22)</f>
        <v>7658</v>
      </c>
      <c r="C23" s="92"/>
      <c r="D23" s="114">
        <f>SUM(D19:D22)</f>
        <v>1332</v>
      </c>
    </row>
    <row r="24" spans="1:4" ht="12.75">
      <c r="A24" t="s">
        <v>185</v>
      </c>
      <c r="B24" s="92">
        <v>-3656</v>
      </c>
      <c r="C24" s="35"/>
      <c r="D24" s="112">
        <v>-1662</v>
      </c>
    </row>
    <row r="25" spans="1:4" ht="12.75">
      <c r="A25" t="s">
        <v>186</v>
      </c>
      <c r="B25" s="92">
        <v>-118</v>
      </c>
      <c r="C25" s="35"/>
      <c r="D25" s="112">
        <v>-353</v>
      </c>
    </row>
    <row r="26" spans="1:4" ht="12.75">
      <c r="A26" t="s">
        <v>193</v>
      </c>
      <c r="B26" s="93">
        <v>-90</v>
      </c>
      <c r="C26" s="35"/>
      <c r="D26" s="115">
        <v>-224</v>
      </c>
    </row>
    <row r="27" spans="1:4" ht="12.75">
      <c r="A27" s="44" t="s">
        <v>222</v>
      </c>
      <c r="B27" s="92">
        <f>SUM(B23:B26)</f>
        <v>3794</v>
      </c>
      <c r="C27" s="35"/>
      <c r="D27" s="114">
        <f>SUM(D23:D26)</f>
        <v>-907</v>
      </c>
    </row>
    <row r="28" spans="2:4" ht="12.75">
      <c r="B28" s="92"/>
      <c r="C28" s="35"/>
      <c r="D28" s="112"/>
    </row>
    <row r="29" spans="1:4" ht="12.75">
      <c r="A29" t="s">
        <v>187</v>
      </c>
      <c r="B29" s="92"/>
      <c r="C29" s="35"/>
      <c r="D29" s="112"/>
    </row>
    <row r="30" spans="2:4" ht="12.75">
      <c r="B30" s="92"/>
      <c r="C30" s="35"/>
      <c r="D30" s="112"/>
    </row>
    <row r="31" spans="1:4" ht="12.75">
      <c r="A31" t="s">
        <v>188</v>
      </c>
      <c r="B31" s="94">
        <v>-717</v>
      </c>
      <c r="C31" s="35"/>
      <c r="D31" s="116">
        <v>-472</v>
      </c>
    </row>
    <row r="32" spans="1:4" ht="12.75">
      <c r="A32" t="s">
        <v>189</v>
      </c>
      <c r="B32" s="95">
        <v>-2</v>
      </c>
      <c r="C32" s="35"/>
      <c r="D32" s="117">
        <v>0</v>
      </c>
    </row>
    <row r="33" spans="1:4" ht="12.75">
      <c r="A33" t="s">
        <v>190</v>
      </c>
      <c r="B33" s="95">
        <v>1</v>
      </c>
      <c r="C33" s="35"/>
      <c r="D33" s="117">
        <v>0</v>
      </c>
    </row>
    <row r="34" spans="1:4" ht="12.75">
      <c r="A34" t="s">
        <v>191</v>
      </c>
      <c r="B34" s="95">
        <v>187</v>
      </c>
      <c r="C34" s="35"/>
      <c r="D34" s="117">
        <v>207</v>
      </c>
    </row>
    <row r="35" spans="1:4" ht="12.75">
      <c r="A35" t="s">
        <v>192</v>
      </c>
      <c r="B35" s="95">
        <v>-4457</v>
      </c>
      <c r="C35" s="35"/>
      <c r="D35" s="117">
        <v>-8074</v>
      </c>
    </row>
    <row r="36" spans="1:4" ht="12.75">
      <c r="A36" t="s">
        <v>247</v>
      </c>
      <c r="B36" s="95">
        <v>4038</v>
      </c>
      <c r="C36" s="35"/>
      <c r="D36" s="117">
        <v>0</v>
      </c>
    </row>
    <row r="37" spans="1:4" ht="12.75">
      <c r="A37" t="s">
        <v>193</v>
      </c>
      <c r="B37" s="96">
        <v>427</v>
      </c>
      <c r="D37" s="118">
        <v>2483</v>
      </c>
    </row>
    <row r="39" spans="1:4" ht="12.75">
      <c r="A39" t="s">
        <v>223</v>
      </c>
      <c r="B39" s="97">
        <f>SUM(B31:B38)</f>
        <v>-523</v>
      </c>
      <c r="D39" s="119">
        <f>SUM(D31:D38)</f>
        <v>-5856</v>
      </c>
    </row>
    <row r="41" ht="12.75">
      <c r="A41" t="s">
        <v>224</v>
      </c>
    </row>
    <row r="43" spans="1:4" ht="12.75">
      <c r="A43" t="s">
        <v>194</v>
      </c>
      <c r="B43" s="94">
        <v>-10000</v>
      </c>
      <c r="D43" s="116">
        <v>5000</v>
      </c>
    </row>
    <row r="44" spans="1:4" ht="12.75">
      <c r="A44" t="s">
        <v>195</v>
      </c>
      <c r="B44" s="95">
        <v>-4126</v>
      </c>
      <c r="D44" s="117">
        <v>0</v>
      </c>
    </row>
    <row r="45" spans="1:4" ht="12.75">
      <c r="A45" t="s">
        <v>193</v>
      </c>
      <c r="B45" s="96">
        <v>55</v>
      </c>
      <c r="D45" s="118">
        <v>296</v>
      </c>
    </row>
    <row r="47" spans="1:4" ht="12.75">
      <c r="A47" t="s">
        <v>254</v>
      </c>
      <c r="B47" s="98">
        <f>SUM(B43:B46)</f>
        <v>-14071</v>
      </c>
      <c r="D47" s="120">
        <f>SUM(D43:D46)</f>
        <v>5296</v>
      </c>
    </row>
    <row r="49" spans="1:4" ht="12.75">
      <c r="A49" t="s">
        <v>225</v>
      </c>
      <c r="B49" s="97">
        <f>+B27+B39+B47</f>
        <v>-10800</v>
      </c>
      <c r="D49" s="119">
        <f>+D27+D39+D47</f>
        <v>-1467</v>
      </c>
    </row>
    <row r="51" spans="1:4" ht="12.75">
      <c r="A51" t="s">
        <v>196</v>
      </c>
      <c r="B51" s="92">
        <v>17875</v>
      </c>
      <c r="D51" s="112">
        <v>11100</v>
      </c>
    </row>
    <row r="53" spans="1:4" ht="13.5" thickBot="1">
      <c r="A53" t="s">
        <v>255</v>
      </c>
      <c r="B53" s="99">
        <f>SUM(B49:B52)</f>
        <v>7075</v>
      </c>
      <c r="D53" s="121">
        <f>SUM(D49:D52)</f>
        <v>9633</v>
      </c>
    </row>
    <row r="54" ht="13.5" thickTop="1"/>
    <row r="58" ht="12.75">
      <c r="A58" s="7" t="s">
        <v>54</v>
      </c>
    </row>
    <row r="59" spans="1:3" ht="12.75">
      <c r="A59" s="7" t="s">
        <v>197</v>
      </c>
      <c r="C59" s="7"/>
    </row>
    <row r="60" spans="1:3" ht="12.75">
      <c r="A60" s="7"/>
      <c r="C60" s="7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8"/>
  <sheetViews>
    <sheetView workbookViewId="0" topLeftCell="A52">
      <selection activeCell="C75" sqref="C75"/>
    </sheetView>
  </sheetViews>
  <sheetFormatPr defaultColWidth="9.140625" defaultRowHeight="12.75"/>
  <cols>
    <col min="1" max="1" width="4.28125" style="9" customWidth="1"/>
    <col min="2" max="2" width="10.140625" style="6" customWidth="1"/>
    <col min="3" max="3" width="16.140625" style="9" customWidth="1"/>
    <col min="4" max="4" width="13.57421875" style="9" customWidth="1"/>
    <col min="5" max="5" width="11.8515625" style="9" customWidth="1"/>
    <col min="6" max="6" width="14.28125" style="9" customWidth="1"/>
    <col min="7" max="7" width="13.8515625" style="9" customWidth="1"/>
    <col min="8" max="8" width="14.7109375" style="9" customWidth="1"/>
    <col min="9" max="16384" width="9.140625" style="9" customWidth="1"/>
  </cols>
  <sheetData>
    <row r="1" ht="12.75">
      <c r="A1" s="54" t="s">
        <v>77</v>
      </c>
    </row>
    <row r="2" ht="12.75">
      <c r="A2" s="54" t="s">
        <v>1</v>
      </c>
    </row>
    <row r="4" spans="1:2" ht="12.75">
      <c r="A4" s="7" t="s">
        <v>78</v>
      </c>
      <c r="B4" s="46"/>
    </row>
    <row r="5" spans="1:7" ht="13.5" thickBot="1">
      <c r="A5" s="81"/>
      <c r="B5" s="33"/>
      <c r="C5" s="17"/>
      <c r="D5" s="17"/>
      <c r="E5" s="17"/>
      <c r="F5" s="17"/>
      <c r="G5" s="17"/>
    </row>
    <row r="6" ht="12.75">
      <c r="A6" s="46"/>
    </row>
    <row r="8" spans="1:3" ht="12.75">
      <c r="A8" s="77" t="s">
        <v>79</v>
      </c>
      <c r="B8" s="77" t="s">
        <v>80</v>
      </c>
      <c r="C8" s="47"/>
    </row>
    <row r="9" s="56" customFormat="1" ht="12.75">
      <c r="B9" s="56" t="s">
        <v>81</v>
      </c>
    </row>
    <row r="10" spans="2:3" s="56" customFormat="1" ht="12.75">
      <c r="B10" s="57" t="s">
        <v>217</v>
      </c>
      <c r="C10" s="57"/>
    </row>
    <row r="11" s="56" customFormat="1" ht="12.75">
      <c r="B11" s="56" t="s">
        <v>203</v>
      </c>
    </row>
    <row r="12" s="56" customFormat="1" ht="15" customHeight="1"/>
    <row r="13" s="56" customFormat="1" ht="15" customHeight="1">
      <c r="B13" s="56" t="s">
        <v>204</v>
      </c>
    </row>
    <row r="14" s="56" customFormat="1" ht="15" customHeight="1">
      <c r="B14" s="56" t="s">
        <v>205</v>
      </c>
    </row>
    <row r="15" s="56" customFormat="1" ht="15" customHeight="1"/>
    <row r="16" spans="1:2" s="56" customFormat="1" ht="15" customHeight="1">
      <c r="A16" s="57"/>
      <c r="B16" s="56" t="s">
        <v>82</v>
      </c>
    </row>
    <row r="17" spans="1:2" s="56" customFormat="1" ht="15" customHeight="1">
      <c r="A17" s="57"/>
      <c r="B17" s="56" t="s">
        <v>206</v>
      </c>
    </row>
    <row r="18" spans="1:2" s="56" customFormat="1" ht="15" customHeight="1">
      <c r="A18" s="57"/>
      <c r="B18" s="56" t="s">
        <v>229</v>
      </c>
    </row>
    <row r="19" spans="1:2" s="56" customFormat="1" ht="15" customHeight="1">
      <c r="A19" s="57"/>
      <c r="B19" s="56" t="s">
        <v>207</v>
      </c>
    </row>
    <row r="20" s="56" customFormat="1" ht="15" customHeight="1">
      <c r="A20" s="57"/>
    </row>
    <row r="21" spans="1:2" s="56" customFormat="1" ht="15" customHeight="1">
      <c r="A21" s="77" t="s">
        <v>86</v>
      </c>
      <c r="B21" s="77" t="s">
        <v>87</v>
      </c>
    </row>
    <row r="22" spans="1:2" s="56" customFormat="1" ht="15" customHeight="1">
      <c r="A22" s="57"/>
      <c r="B22" s="56" t="s">
        <v>218</v>
      </c>
    </row>
    <row r="23" spans="1:2" s="56" customFormat="1" ht="15" customHeight="1">
      <c r="A23" s="57"/>
      <c r="B23" s="56" t="s">
        <v>208</v>
      </c>
    </row>
    <row r="24" s="56" customFormat="1" ht="15" customHeight="1">
      <c r="A24" s="57"/>
    </row>
    <row r="25" spans="1:2" s="56" customFormat="1" ht="15" customHeight="1">
      <c r="A25" s="77" t="s">
        <v>88</v>
      </c>
      <c r="B25" s="77" t="s">
        <v>89</v>
      </c>
    </row>
    <row r="26" s="48" customFormat="1" ht="12.75">
      <c r="B26" s="48" t="s">
        <v>90</v>
      </c>
    </row>
    <row r="27" s="48" customFormat="1" ht="12.75"/>
    <row r="28" spans="1:2" s="56" customFormat="1" ht="15" customHeight="1">
      <c r="A28" s="77" t="s">
        <v>91</v>
      </c>
      <c r="B28" s="78" t="s">
        <v>92</v>
      </c>
    </row>
    <row r="29" s="56" customFormat="1" ht="14.25" customHeight="1">
      <c r="B29" s="58" t="s">
        <v>93</v>
      </c>
    </row>
    <row r="30" s="56" customFormat="1" ht="12.75">
      <c r="B30" s="58"/>
    </row>
    <row r="31" spans="1:2" s="80" customFormat="1" ht="13.5" customHeight="1">
      <c r="A31" s="78" t="s">
        <v>94</v>
      </c>
      <c r="B31" s="78" t="s">
        <v>95</v>
      </c>
    </row>
    <row r="32" s="80" customFormat="1" ht="12.75">
      <c r="B32" s="80" t="s">
        <v>96</v>
      </c>
    </row>
    <row r="33" s="48" customFormat="1" ht="12.75">
      <c r="B33" s="48" t="s">
        <v>97</v>
      </c>
    </row>
    <row r="34" s="48" customFormat="1" ht="12.75"/>
    <row r="35" spans="1:2" s="48" customFormat="1" ht="12.75">
      <c r="A35" s="77" t="s">
        <v>98</v>
      </c>
      <c r="B35" s="77" t="s">
        <v>99</v>
      </c>
    </row>
    <row r="36" s="48" customFormat="1" ht="12.75">
      <c r="B36" s="48" t="s">
        <v>100</v>
      </c>
    </row>
    <row r="37" s="48" customFormat="1" ht="12.75">
      <c r="B37" s="48" t="s">
        <v>101</v>
      </c>
    </row>
    <row r="38" s="48" customFormat="1" ht="12.75"/>
    <row r="39" spans="1:2" s="77" customFormat="1" ht="12.75">
      <c r="A39" s="77" t="s">
        <v>102</v>
      </c>
      <c r="B39" s="77" t="s">
        <v>103</v>
      </c>
    </row>
    <row r="40" s="48" customFormat="1" ht="12.75">
      <c r="B40" s="48" t="s">
        <v>104</v>
      </c>
    </row>
    <row r="41" s="48" customFormat="1" ht="12.75">
      <c r="B41" s="48" t="s">
        <v>105</v>
      </c>
    </row>
    <row r="42" s="48" customFormat="1" ht="12.75"/>
    <row r="43" spans="1:3" s="48" customFormat="1" ht="12.75">
      <c r="A43" s="77" t="s">
        <v>106</v>
      </c>
      <c r="B43" s="77" t="s">
        <v>107</v>
      </c>
      <c r="C43" s="77"/>
    </row>
    <row r="44" s="48" customFormat="1" ht="12.75">
      <c r="B44" s="48" t="s">
        <v>212</v>
      </c>
    </row>
    <row r="45" s="48" customFormat="1" ht="12.75">
      <c r="B45" s="48" t="s">
        <v>226</v>
      </c>
    </row>
    <row r="46" s="48" customFormat="1" ht="12.75"/>
    <row r="47" s="48" customFormat="1" ht="12.75"/>
    <row r="48" s="48" customFormat="1" ht="12.75"/>
    <row r="49" s="48" customFormat="1" ht="12.75"/>
    <row r="50" s="48" customFormat="1" ht="12.75">
      <c r="B50" s="48" t="s">
        <v>221</v>
      </c>
    </row>
    <row r="51" s="48" customFormat="1" ht="12.75"/>
    <row r="52" spans="1:2" s="78" customFormat="1" ht="12.75">
      <c r="A52" s="78" t="s">
        <v>108</v>
      </c>
      <c r="B52" s="78" t="s">
        <v>109</v>
      </c>
    </row>
    <row r="53" s="78" customFormat="1" ht="12.75">
      <c r="B53" s="58" t="s">
        <v>230</v>
      </c>
    </row>
    <row r="54" s="78" customFormat="1" ht="12.75">
      <c r="B54" s="58" t="s">
        <v>216</v>
      </c>
    </row>
    <row r="55" s="78" customFormat="1" ht="12.75">
      <c r="B55" s="58"/>
    </row>
    <row r="56" spans="1:2" s="77" customFormat="1" ht="12.75">
      <c r="A56" s="77" t="s">
        <v>110</v>
      </c>
      <c r="B56" s="77" t="s">
        <v>111</v>
      </c>
    </row>
    <row r="57" s="48" customFormat="1" ht="12.75">
      <c r="B57" s="48" t="s">
        <v>112</v>
      </c>
    </row>
    <row r="58" s="48" customFormat="1" ht="12.75">
      <c r="B58" s="48" t="s">
        <v>113</v>
      </c>
    </row>
    <row r="59" s="48" customFormat="1" ht="12.75"/>
    <row r="60" spans="1:2" s="48" customFormat="1" ht="12.75">
      <c r="A60" s="60" t="s">
        <v>220</v>
      </c>
      <c r="B60" s="60" t="s">
        <v>209</v>
      </c>
    </row>
    <row r="61" s="48" customFormat="1" ht="12.75">
      <c r="B61" s="48" t="s">
        <v>210</v>
      </c>
    </row>
    <row r="62" s="48" customFormat="1" ht="12.75">
      <c r="B62" s="48" t="s">
        <v>227</v>
      </c>
    </row>
    <row r="63" spans="4:6" s="48" customFormat="1" ht="12.75">
      <c r="D63" s="6"/>
      <c r="F63" s="103" t="s">
        <v>83</v>
      </c>
    </row>
    <row r="64" spans="4:6" s="48" customFormat="1" ht="12.75">
      <c r="D64" s="103" t="s">
        <v>84</v>
      </c>
      <c r="F64" s="103" t="s">
        <v>211</v>
      </c>
    </row>
    <row r="65" spans="4:6" s="48" customFormat="1" ht="12.75">
      <c r="D65" s="103" t="s">
        <v>143</v>
      </c>
      <c r="F65" s="103" t="s">
        <v>143</v>
      </c>
    </row>
    <row r="66" spans="4:6" s="48" customFormat="1" ht="12.75">
      <c r="D66" s="103"/>
      <c r="F66" s="103"/>
    </row>
    <row r="67" spans="2:6" s="48" customFormat="1" ht="12.75">
      <c r="B67" s="48" t="s">
        <v>33</v>
      </c>
      <c r="D67" s="104">
        <v>74490</v>
      </c>
      <c r="F67" s="104">
        <v>70890</v>
      </c>
    </row>
    <row r="68" spans="2:6" s="48" customFormat="1" ht="12.75">
      <c r="B68" s="48" t="s">
        <v>42</v>
      </c>
      <c r="D68" s="104">
        <v>12873</v>
      </c>
      <c r="F68" s="104">
        <v>9273</v>
      </c>
    </row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0"/>
  <sheetViews>
    <sheetView workbookViewId="0" topLeftCell="A1">
      <selection activeCell="D13" sqref="D13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2.7109375" style="11" customWidth="1"/>
    <col min="4" max="4" width="11.7109375" style="0" customWidth="1"/>
    <col min="5" max="5" width="11.7109375" style="11" customWidth="1"/>
    <col min="6" max="6" width="11.7109375" style="0" customWidth="1"/>
    <col min="7" max="7" width="12.421875" style="0" customWidth="1"/>
  </cols>
  <sheetData>
    <row r="1" spans="1:5" s="9" customFormat="1" ht="12.75">
      <c r="A1" s="54" t="s">
        <v>77</v>
      </c>
      <c r="B1" s="6"/>
      <c r="C1" s="48"/>
      <c r="E1" s="48"/>
    </row>
    <row r="2" spans="1:5" s="9" customFormat="1" ht="12.75">
      <c r="A2" s="54" t="s">
        <v>1</v>
      </c>
      <c r="B2" s="6"/>
      <c r="C2" s="48"/>
      <c r="E2" s="48"/>
    </row>
    <row r="3" spans="2:5" s="9" customFormat="1" ht="12.75">
      <c r="B3" s="6"/>
      <c r="C3" s="48"/>
      <c r="E3" s="48"/>
    </row>
    <row r="4" spans="1:5" s="9" customFormat="1" ht="12.75">
      <c r="A4" s="60" t="s">
        <v>236</v>
      </c>
      <c r="B4"/>
      <c r="C4" s="48"/>
      <c r="E4" s="48"/>
    </row>
    <row r="5" spans="1:5" s="9" customFormat="1" ht="12.75">
      <c r="A5" s="60" t="s">
        <v>235</v>
      </c>
      <c r="B5" s="6"/>
      <c r="C5" s="48"/>
      <c r="E5" s="48"/>
    </row>
    <row r="6" spans="1:7" s="61" customFormat="1" ht="13.5" thickBot="1">
      <c r="A6" s="55"/>
      <c r="B6" s="66"/>
      <c r="C6" s="65"/>
      <c r="D6" s="67"/>
      <c r="E6" s="65"/>
      <c r="F6" s="67"/>
      <c r="G6" s="67"/>
    </row>
    <row r="7" s="48" customFormat="1" ht="12.75"/>
    <row r="8" spans="1:2" s="79" customFormat="1" ht="12.75">
      <c r="A8" s="79" t="s">
        <v>114</v>
      </c>
      <c r="B8" s="87" t="s">
        <v>115</v>
      </c>
    </row>
    <row r="9" s="11" customFormat="1" ht="12.75">
      <c r="B9" s="11" t="s">
        <v>264</v>
      </c>
    </row>
    <row r="10" s="11" customFormat="1" ht="12.75">
      <c r="B10" s="11" t="s">
        <v>266</v>
      </c>
    </row>
    <row r="11" spans="1:2" ht="12.75">
      <c r="A11" s="11"/>
      <c r="B11" s="11" t="s">
        <v>267</v>
      </c>
    </row>
    <row r="12" spans="1:2" ht="12.75">
      <c r="A12" s="11"/>
      <c r="B12" s="11" t="s">
        <v>265</v>
      </c>
    </row>
    <row r="13" spans="1:2" ht="12.75">
      <c r="A13" s="11"/>
      <c r="B13" s="11" t="s">
        <v>253</v>
      </c>
    </row>
    <row r="14" spans="1:2" ht="12.75">
      <c r="A14" s="11"/>
      <c r="B14" s="11"/>
    </row>
    <row r="15" spans="1:5" s="7" customFormat="1" ht="12.75">
      <c r="A15" s="79" t="s">
        <v>116</v>
      </c>
      <c r="B15" s="87" t="s">
        <v>117</v>
      </c>
      <c r="C15" s="79"/>
      <c r="E15" s="79"/>
    </row>
    <row r="16" spans="1:2" ht="12.75">
      <c r="A16" s="11"/>
      <c r="B16" s="11" t="s">
        <v>258</v>
      </c>
    </row>
    <row r="17" spans="1:2" ht="12.75">
      <c r="A17" s="11"/>
      <c r="B17" s="11" t="s">
        <v>259</v>
      </c>
    </row>
    <row r="18" spans="1:2" ht="12.75">
      <c r="A18" s="11"/>
      <c r="B18" s="11" t="s">
        <v>260</v>
      </c>
    </row>
    <row r="19" spans="1:2" ht="12.75">
      <c r="A19" s="11"/>
      <c r="B19" s="11"/>
    </row>
    <row r="20" spans="1:5" s="7" customFormat="1" ht="12.75">
      <c r="A20" s="79" t="s">
        <v>118</v>
      </c>
      <c r="B20" s="79" t="s">
        <v>119</v>
      </c>
      <c r="C20" s="79"/>
      <c r="E20" s="79"/>
    </row>
    <row r="21" spans="1:2" ht="12.75">
      <c r="A21" s="11"/>
      <c r="B21" s="11" t="s">
        <v>120</v>
      </c>
    </row>
    <row r="22" spans="1:2" ht="12.75">
      <c r="A22" s="11"/>
      <c r="B22" s="11" t="s">
        <v>219</v>
      </c>
    </row>
    <row r="23" spans="1:2" ht="12.75">
      <c r="A23" s="11"/>
      <c r="B23" s="11"/>
    </row>
    <row r="24" spans="1:2" s="79" customFormat="1" ht="12.75">
      <c r="A24" s="79" t="s">
        <v>121</v>
      </c>
      <c r="B24" s="79" t="s">
        <v>122</v>
      </c>
    </row>
    <row r="25" s="11" customFormat="1" ht="12.75">
      <c r="B25" s="11" t="s">
        <v>123</v>
      </c>
    </row>
    <row r="26" s="11" customFormat="1" ht="12.75"/>
    <row r="27" spans="1:2" s="11" customFormat="1" ht="12.75">
      <c r="A27" s="79" t="s">
        <v>124</v>
      </c>
      <c r="B27" s="79" t="s">
        <v>12</v>
      </c>
    </row>
    <row r="28" spans="1:2" s="11" customFormat="1" ht="12.75">
      <c r="A28" s="79"/>
      <c r="B28" s="79"/>
    </row>
    <row r="29" spans="2:7" s="11" customFormat="1" ht="12.75">
      <c r="B29"/>
      <c r="D29" s="28" t="s">
        <v>3</v>
      </c>
      <c r="E29" s="28"/>
      <c r="F29" s="28" t="s">
        <v>238</v>
      </c>
      <c r="G29" s="28"/>
    </row>
    <row r="30" spans="2:7" s="11" customFormat="1" ht="12.75">
      <c r="B30" s="11" t="s">
        <v>125</v>
      </c>
      <c r="C30"/>
      <c r="D30" s="70" t="s">
        <v>237</v>
      </c>
      <c r="E30" s="28"/>
      <c r="F30" s="70" t="s">
        <v>237</v>
      </c>
      <c r="G30" s="28"/>
    </row>
    <row r="31" spans="2:7" s="11" customFormat="1" ht="12.75">
      <c r="B31" t="s">
        <v>126</v>
      </c>
      <c r="C31"/>
      <c r="D31" s="7">
        <v>2004</v>
      </c>
      <c r="E31" s="7">
        <v>2003</v>
      </c>
      <c r="F31" s="7">
        <v>2004</v>
      </c>
      <c r="G31" s="72">
        <v>2003</v>
      </c>
    </row>
    <row r="32" spans="3:7" s="11" customFormat="1" ht="12.75">
      <c r="C32"/>
      <c r="D32" s="73" t="s">
        <v>85</v>
      </c>
      <c r="E32" s="73" t="s">
        <v>85</v>
      </c>
      <c r="F32" s="73" t="s">
        <v>85</v>
      </c>
      <c r="G32" s="73" t="s">
        <v>85</v>
      </c>
    </row>
    <row r="33" spans="3:5" s="11" customFormat="1" ht="12.75">
      <c r="C33"/>
      <c r="E33"/>
    </row>
    <row r="34" spans="2:7" s="11" customFormat="1" ht="12.75">
      <c r="B34" s="48" t="s">
        <v>127</v>
      </c>
      <c r="C34"/>
      <c r="D34" s="68">
        <f>3924-2825</f>
        <v>1099</v>
      </c>
      <c r="E34" s="35">
        <v>1251</v>
      </c>
      <c r="F34" s="82">
        <v>3924</v>
      </c>
      <c r="G34" s="35">
        <v>2251</v>
      </c>
    </row>
    <row r="35" spans="2:7" s="11" customFormat="1" ht="12.75">
      <c r="B35" s="48" t="s">
        <v>128</v>
      </c>
      <c r="C35"/>
      <c r="D35" s="68">
        <f>102+80</f>
        <v>182</v>
      </c>
      <c r="E35" s="35">
        <v>-6</v>
      </c>
      <c r="F35" s="14">
        <v>102</v>
      </c>
      <c r="G35" s="74">
        <v>-6</v>
      </c>
    </row>
    <row r="36" spans="2:7" s="11" customFormat="1" ht="13.5" thickBot="1">
      <c r="B36" s="56" t="s">
        <v>63</v>
      </c>
      <c r="C36"/>
      <c r="D36" s="69">
        <f>SUM(D34:D35)</f>
        <v>1281</v>
      </c>
      <c r="E36" s="69">
        <f>SUM(E34:E35)</f>
        <v>1245</v>
      </c>
      <c r="F36" s="69">
        <f>SUM(F34:F35)</f>
        <v>4026</v>
      </c>
      <c r="G36" s="69">
        <f>SUM(G34:G35)</f>
        <v>2245</v>
      </c>
    </row>
    <row r="37" s="11" customFormat="1" ht="13.5" thickTop="1">
      <c r="B37"/>
    </row>
    <row r="38" s="11" customFormat="1" ht="12.75">
      <c r="B38" s="11" t="s">
        <v>129</v>
      </c>
    </row>
    <row r="39" s="11" customFormat="1" ht="12.75">
      <c r="B39" s="11" t="s">
        <v>213</v>
      </c>
    </row>
    <row r="40" s="11" customFormat="1" ht="12.75"/>
    <row r="41" spans="1:2" s="79" customFormat="1" ht="12.75">
      <c r="A41" s="79" t="s">
        <v>130</v>
      </c>
      <c r="B41" s="79" t="s">
        <v>131</v>
      </c>
    </row>
    <row r="42" s="11" customFormat="1" ht="12.75">
      <c r="B42" s="11" t="s">
        <v>132</v>
      </c>
    </row>
    <row r="43" s="11" customFormat="1" ht="12.75">
      <c r="B43" s="11" t="s">
        <v>133</v>
      </c>
    </row>
    <row r="44" spans="4:7" s="11" customFormat="1" ht="12.75">
      <c r="D44" s="28" t="s">
        <v>3</v>
      </c>
      <c r="E44" s="28"/>
      <c r="F44" s="28" t="s">
        <v>238</v>
      </c>
      <c r="G44" s="28"/>
    </row>
    <row r="45" spans="4:7" s="11" customFormat="1" ht="12.75">
      <c r="D45" s="70" t="s">
        <v>237</v>
      </c>
      <c r="E45" s="28"/>
      <c r="F45" s="70" t="s">
        <v>237</v>
      </c>
      <c r="G45" s="28"/>
    </row>
    <row r="46" spans="2:7" s="11" customFormat="1" ht="12.75">
      <c r="B46"/>
      <c r="D46" s="71" t="s">
        <v>176</v>
      </c>
      <c r="E46" s="7">
        <v>2003</v>
      </c>
      <c r="F46" s="72" t="s">
        <v>176</v>
      </c>
      <c r="G46" s="72" t="s">
        <v>134</v>
      </c>
    </row>
    <row r="47" spans="2:7" s="11" customFormat="1" ht="12.75">
      <c r="B47"/>
      <c r="D47" s="73" t="s">
        <v>85</v>
      </c>
      <c r="E47" s="73" t="s">
        <v>85</v>
      </c>
      <c r="F47" s="73" t="s">
        <v>85</v>
      </c>
      <c r="G47" s="73" t="s">
        <v>85</v>
      </c>
    </row>
    <row r="48" spans="2:7" s="11" customFormat="1" ht="12.75">
      <c r="B48" s="11" t="s">
        <v>249</v>
      </c>
      <c r="E48" s="45"/>
      <c r="G48" s="45"/>
    </row>
    <row r="49" spans="2:7" s="11" customFormat="1" ht="12.75">
      <c r="B49" s="11" t="s">
        <v>135</v>
      </c>
      <c r="D49" s="14">
        <v>684</v>
      </c>
      <c r="E49" s="14">
        <v>0</v>
      </c>
      <c r="F49" s="14">
        <v>684</v>
      </c>
      <c r="G49" s="14">
        <v>0</v>
      </c>
    </row>
    <row r="50" spans="2:7" s="11" customFormat="1" ht="12.75">
      <c r="B50" s="11" t="s">
        <v>136</v>
      </c>
      <c r="D50" s="45"/>
      <c r="E50" s="76"/>
      <c r="F50" s="45"/>
      <c r="G50" s="76"/>
    </row>
    <row r="51" spans="2:7" s="11" customFormat="1" ht="12.75">
      <c r="B51" s="11" t="s">
        <v>228</v>
      </c>
      <c r="D51" s="75">
        <v>0</v>
      </c>
      <c r="E51" s="62">
        <v>0</v>
      </c>
      <c r="F51" s="75">
        <v>0</v>
      </c>
      <c r="G51" s="62">
        <v>0</v>
      </c>
    </row>
    <row r="52" spans="4:7" s="11" customFormat="1" ht="12.75">
      <c r="D52" s="45"/>
      <c r="E52" s="76"/>
      <c r="F52" s="45"/>
      <c r="G52" s="76"/>
    </row>
    <row r="53" spans="4:7" s="11" customFormat="1" ht="12.75">
      <c r="D53" s="45"/>
      <c r="E53" s="76"/>
      <c r="F53" s="45"/>
      <c r="G53" s="76"/>
    </row>
    <row r="54" s="11" customFormat="1" ht="12.75">
      <c r="B54" s="11" t="s">
        <v>152</v>
      </c>
    </row>
    <row r="55" s="11" customFormat="1" ht="12.75"/>
    <row r="56" spans="1:2" s="79" customFormat="1" ht="12.75">
      <c r="A56" s="79" t="s">
        <v>137</v>
      </c>
      <c r="B56" s="79" t="s">
        <v>138</v>
      </c>
    </row>
    <row r="57" s="11" customFormat="1" ht="12.75">
      <c r="B57" s="11" t="s">
        <v>250</v>
      </c>
    </row>
    <row r="58" s="11" customFormat="1" ht="12.75"/>
    <row r="59" spans="4:7" s="11" customFormat="1" ht="12.75">
      <c r="D59" s="28" t="s">
        <v>3</v>
      </c>
      <c r="E59" s="28"/>
      <c r="F59" s="28" t="s">
        <v>238</v>
      </c>
      <c r="G59" s="28"/>
    </row>
    <row r="60" spans="2:7" s="11" customFormat="1" ht="12.75">
      <c r="B60"/>
      <c r="D60" s="70" t="s">
        <v>237</v>
      </c>
      <c r="E60" s="28"/>
      <c r="F60" s="70" t="s">
        <v>237</v>
      </c>
      <c r="G60" s="28"/>
    </row>
    <row r="61" spans="4:7" s="11" customFormat="1" ht="12.75">
      <c r="D61" s="71" t="s">
        <v>176</v>
      </c>
      <c r="E61" s="7">
        <v>2003</v>
      </c>
      <c r="F61" s="72" t="s">
        <v>176</v>
      </c>
      <c r="G61" s="72" t="s">
        <v>134</v>
      </c>
    </row>
    <row r="62" spans="4:7" s="11" customFormat="1" ht="12.75">
      <c r="D62" s="73" t="s">
        <v>85</v>
      </c>
      <c r="E62" s="73" t="s">
        <v>85</v>
      </c>
      <c r="F62" s="73" t="s">
        <v>85</v>
      </c>
      <c r="G62" s="73" t="s">
        <v>85</v>
      </c>
    </row>
    <row r="63" spans="2:7" s="11" customFormat="1" ht="12.75">
      <c r="B63" s="11" t="s">
        <v>139</v>
      </c>
      <c r="D63" s="62">
        <v>0</v>
      </c>
      <c r="E63" s="74">
        <v>0</v>
      </c>
      <c r="F63" s="62">
        <v>2</v>
      </c>
      <c r="G63" s="74">
        <v>0</v>
      </c>
    </row>
    <row r="64" spans="2:7" s="11" customFormat="1" ht="12.75">
      <c r="B64" s="11" t="s">
        <v>140</v>
      </c>
      <c r="D64" s="62">
        <v>0</v>
      </c>
      <c r="E64" s="35">
        <v>0</v>
      </c>
      <c r="F64" s="62">
        <v>1</v>
      </c>
      <c r="G64" s="35">
        <v>0</v>
      </c>
    </row>
    <row r="65" spans="2:7" s="11" customFormat="1" ht="12.75">
      <c r="B65" s="11" t="s">
        <v>141</v>
      </c>
      <c r="D65" s="62">
        <v>0</v>
      </c>
      <c r="E65" s="35">
        <v>0</v>
      </c>
      <c r="F65" s="62">
        <v>0</v>
      </c>
      <c r="G65" s="35">
        <v>0</v>
      </c>
    </row>
    <row r="66" s="11" customFormat="1" ht="12.75"/>
    <row r="67" s="11" customFormat="1" ht="12.75">
      <c r="B67" s="11" t="s">
        <v>142</v>
      </c>
    </row>
    <row r="68" s="11" customFormat="1" ht="12.75">
      <c r="G68"/>
    </row>
    <row r="69" spans="5:7" s="11" customFormat="1" ht="12.75">
      <c r="E69" s="73" t="s">
        <v>143</v>
      </c>
      <c r="G69"/>
    </row>
    <row r="70" spans="5:7" s="11" customFormat="1" ht="12.75">
      <c r="E70" s="45"/>
      <c r="G70"/>
    </row>
    <row r="71" spans="2:7" s="11" customFormat="1" ht="12.75">
      <c r="B71" s="11" t="s">
        <v>144</v>
      </c>
      <c r="E71" s="62">
        <v>7011</v>
      </c>
      <c r="G71"/>
    </row>
    <row r="72" spans="2:7" s="11" customFormat="1" ht="12.75">
      <c r="B72" s="11" t="s">
        <v>145</v>
      </c>
      <c r="E72" s="62">
        <v>-5862</v>
      </c>
      <c r="G72"/>
    </row>
    <row r="73" spans="2:7" s="11" customFormat="1" ht="13.5" thickBot="1">
      <c r="B73" s="48" t="s">
        <v>146</v>
      </c>
      <c r="E73" s="63">
        <f>SUM(E71:E72)</f>
        <v>1149</v>
      </c>
      <c r="G73"/>
    </row>
    <row r="74" spans="2:7" s="11" customFormat="1" ht="13.5" thickTop="1">
      <c r="B74" s="48"/>
      <c r="E74" s="62"/>
      <c r="G74"/>
    </row>
    <row r="75" spans="2:7" s="11" customFormat="1" ht="13.5" thickBot="1">
      <c r="B75" s="48" t="s">
        <v>147</v>
      </c>
      <c r="E75" s="125">
        <v>912</v>
      </c>
      <c r="G75"/>
    </row>
    <row r="76" s="11" customFormat="1" ht="12.75"/>
    <row r="77" spans="1:2" s="79" customFormat="1" ht="12.75">
      <c r="A77" s="79" t="s">
        <v>148</v>
      </c>
      <c r="B77" s="79" t="s">
        <v>149</v>
      </c>
    </row>
    <row r="78" s="11" customFormat="1" ht="12.75">
      <c r="B78" s="11" t="s">
        <v>150</v>
      </c>
    </row>
    <row r="79" s="11" customFormat="1" ht="12.75">
      <c r="B79" s="11" t="s">
        <v>151</v>
      </c>
    </row>
    <row r="80" spans="1:2" s="11" customFormat="1" ht="12.75">
      <c r="A80" s="79" t="s">
        <v>153</v>
      </c>
      <c r="B80" s="79" t="s">
        <v>154</v>
      </c>
    </row>
    <row r="81" s="11" customFormat="1" ht="12.75">
      <c r="B81" s="11" t="s">
        <v>155</v>
      </c>
    </row>
    <row r="82" s="11" customFormat="1" ht="12.75"/>
    <row r="83" spans="2:7" s="48" customFormat="1" ht="12.75">
      <c r="B83" s="59"/>
      <c r="E83" s="73" t="s">
        <v>143</v>
      </c>
      <c r="G83"/>
    </row>
    <row r="84" spans="2:7" s="9" customFormat="1" ht="12.75">
      <c r="B84" s="56" t="s">
        <v>156</v>
      </c>
      <c r="C84" s="48"/>
      <c r="E84" s="64">
        <v>0</v>
      </c>
      <c r="G84"/>
    </row>
    <row r="85" spans="2:7" s="9" customFormat="1" ht="12.75">
      <c r="B85" s="48" t="s">
        <v>215</v>
      </c>
      <c r="C85" s="48"/>
      <c r="E85" s="122">
        <v>229</v>
      </c>
      <c r="G85"/>
    </row>
    <row r="86" spans="2:7" s="9" customFormat="1" ht="13.5" thickBot="1">
      <c r="B86" s="48" t="s">
        <v>63</v>
      </c>
      <c r="C86" s="48"/>
      <c r="E86" s="123">
        <f>SUM(E84:E85)</f>
        <v>229</v>
      </c>
      <c r="G86"/>
    </row>
    <row r="87" spans="2:7" s="9" customFormat="1" ht="13.5" thickTop="1">
      <c r="B87" s="48"/>
      <c r="C87" s="48"/>
      <c r="E87" s="122"/>
      <c r="G87"/>
    </row>
    <row r="88" spans="2:7" s="9" customFormat="1" ht="13.5" thickBot="1">
      <c r="B88" s="48" t="s">
        <v>214</v>
      </c>
      <c r="C88" s="48"/>
      <c r="E88" s="124">
        <v>80</v>
      </c>
      <c r="G88"/>
    </row>
    <row r="89" spans="2:7" s="9" customFormat="1" ht="13.5" thickTop="1">
      <c r="B89" s="48"/>
      <c r="C89" s="48"/>
      <c r="E89" s="64"/>
      <c r="G89"/>
    </row>
    <row r="90" spans="1:2" ht="12.75">
      <c r="A90" s="9"/>
      <c r="B90" s="9" t="s">
        <v>157</v>
      </c>
    </row>
    <row r="91" ht="12.75">
      <c r="A91" s="9"/>
    </row>
    <row r="92" spans="1:5" s="7" customFormat="1" ht="12.75">
      <c r="A92" s="77" t="s">
        <v>158</v>
      </c>
      <c r="B92" s="61" t="s">
        <v>159</v>
      </c>
      <c r="C92" s="79"/>
      <c r="E92" s="79"/>
    </row>
    <row r="93" spans="1:2" ht="12.75">
      <c r="A93" s="11"/>
      <c r="B93" t="s">
        <v>160</v>
      </c>
    </row>
    <row r="94" spans="1:2" ht="12.75">
      <c r="A94" s="11"/>
      <c r="B94" t="s">
        <v>161</v>
      </c>
    </row>
    <row r="95" ht="12.75">
      <c r="A95" s="11"/>
    </row>
    <row r="96" ht="12.75">
      <c r="A96" s="11"/>
    </row>
    <row r="97" ht="12.75">
      <c r="A97" s="11"/>
    </row>
    <row r="98" ht="12.75">
      <c r="A98" s="11"/>
    </row>
    <row r="99" spans="1:2" ht="12.75">
      <c r="A99" s="11"/>
      <c r="B99" t="s">
        <v>152</v>
      </c>
    </row>
    <row r="100" ht="12.75">
      <c r="A100" s="11"/>
    </row>
    <row r="101" spans="1:5" s="7" customFormat="1" ht="12.75">
      <c r="A101" s="79" t="s">
        <v>162</v>
      </c>
      <c r="B101" s="105" t="s">
        <v>163</v>
      </c>
      <c r="C101" s="79"/>
      <c r="E101" s="79"/>
    </row>
    <row r="102" spans="1:2" ht="12.75">
      <c r="A102" s="11"/>
      <c r="B102" t="s">
        <v>164</v>
      </c>
    </row>
    <row r="103" spans="1:2" ht="12.75">
      <c r="A103" s="11"/>
      <c r="B103" t="s">
        <v>165</v>
      </c>
    </row>
    <row r="104" spans="1:2" ht="12.75">
      <c r="A104" s="11"/>
      <c r="B104" t="s">
        <v>234</v>
      </c>
    </row>
    <row r="105" spans="1:2" ht="12.75">
      <c r="A105" s="11"/>
      <c r="B105" t="s">
        <v>231</v>
      </c>
    </row>
    <row r="106" spans="1:2" ht="12.75">
      <c r="A106" s="11"/>
      <c r="B106" t="s">
        <v>232</v>
      </c>
    </row>
    <row r="107" spans="1:2" ht="12.75">
      <c r="A107" s="11"/>
      <c r="B107" t="s">
        <v>263</v>
      </c>
    </row>
    <row r="108" spans="1:2" ht="12.75">
      <c r="A108" s="11"/>
      <c r="B108" t="s">
        <v>233</v>
      </c>
    </row>
    <row r="109" ht="12.75">
      <c r="B109" s="126" t="s">
        <v>262</v>
      </c>
    </row>
    <row r="112" spans="1:5" s="7" customFormat="1" ht="12.75">
      <c r="A112" s="79" t="s">
        <v>166</v>
      </c>
      <c r="B112" s="7" t="s">
        <v>167</v>
      </c>
      <c r="C112" s="79"/>
      <c r="E112" s="79"/>
    </row>
    <row r="113" spans="1:2" ht="12.75">
      <c r="A113" s="11"/>
      <c r="B113" t="s">
        <v>257</v>
      </c>
    </row>
    <row r="114" ht="12.75">
      <c r="B114" t="s">
        <v>256</v>
      </c>
    </row>
    <row r="116" spans="1:2" ht="12.75">
      <c r="A116" s="79" t="s">
        <v>168</v>
      </c>
      <c r="B116" s="7" t="s">
        <v>169</v>
      </c>
    </row>
    <row r="117" ht="12.75">
      <c r="B117" t="s">
        <v>170</v>
      </c>
    </row>
    <row r="118" ht="12.75">
      <c r="B118" t="s">
        <v>261</v>
      </c>
    </row>
    <row r="119" ht="12.75">
      <c r="B119" t="s">
        <v>171</v>
      </c>
    </row>
    <row r="122" ht="12.75">
      <c r="B122" t="s">
        <v>172</v>
      </c>
    </row>
    <row r="123" ht="12.75">
      <c r="B123" t="s">
        <v>77</v>
      </c>
    </row>
    <row r="127" ht="12.75">
      <c r="B127" t="s">
        <v>252</v>
      </c>
    </row>
    <row r="128" ht="12.75">
      <c r="B128" t="s">
        <v>173</v>
      </c>
    </row>
    <row r="129" ht="12.75">
      <c r="B129" t="s">
        <v>174</v>
      </c>
    </row>
    <row r="130" ht="12.75">
      <c r="B130" t="s">
        <v>251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Janice</cp:lastModifiedBy>
  <cp:lastPrinted>2004-11-06T02:18:04Z</cp:lastPrinted>
  <dcterms:created xsi:type="dcterms:W3CDTF">2002-10-15T04:41:28Z</dcterms:created>
  <dcterms:modified xsi:type="dcterms:W3CDTF">2004-11-19T05:06:34Z</dcterms:modified>
  <cp:category/>
  <cp:version/>
  <cp:contentType/>
  <cp:contentStatus/>
</cp:coreProperties>
</file>