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activeTab="0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1">'BALANCE SHEET'!$A$1:$E$64</definedName>
    <definedName name="_xlnm.Print_Area" localSheetId="2">'NOTES'!$A$1:$K$177</definedName>
    <definedName name="_xlnm.Print_Area">'NOTES'!$A$6:$I$176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<sst xmlns="http://schemas.openxmlformats.org/spreadsheetml/2006/main" count="266" uniqueCount="218">
  <si>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</si>
  <si>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</si>
  <si>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</si>
  <si>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</si>
  <si>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</si>
  <si>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</si>
  <si>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</si>
  <si>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</si>
  <si>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</si>
  <si>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</si>
  <si>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</si>
  <si>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</si>
  <si>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</si>
  <si>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</si>
  <si>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</si>
  <si>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</si>
  <si>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</si>
  <si>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</si>
  <si>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</si>
  <si>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</si>
  <si>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and 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</si>
  <si>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</si>
  <si>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</si>
  <si>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</si>
  <si>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</si>
  <si>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</si>
  <si>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</si>
  <si>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</si>
  <si>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</si>
  <si>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</si>
  <si>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</si>
  <si>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minority interests</t>
  </si>
  <si>
    <t>(ii)</t>
  </si>
  <si>
    <t>(j)</t>
  </si>
  <si>
    <t>(k)</t>
  </si>
  <si>
    <t>Extraordinary items</t>
  </si>
  <si>
    <t>(iii)</t>
  </si>
  <si>
    <t>(l)</t>
  </si>
  <si>
    <t>deducting any provision for preference dividends, if any :-</t>
  </si>
  <si>
    <t>CONSOLIDATED BALANCE SHEET</t>
  </si>
  <si>
    <t>AS AT END OF</t>
  </si>
  <si>
    <t>AS AT PRECEDING</t>
  </si>
  <si>
    <t>CURRENT QUARTER</t>
  </si>
  <si>
    <t>FINANCIAL PERIOD ENDED</t>
  </si>
  <si>
    <t>Fixed Assets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</si>
  <si>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</si>
  <si>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</si>
  <si>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</si>
  <si>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</si>
  <si>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</si>
  <si>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</si>
  <si>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</si>
  <si>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</si>
  <si>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</si>
  <si>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</si>
  <si>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</si>
  <si>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</si>
  <si>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</si>
  <si>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</si>
  <si>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</si>
  <si>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</si>
  <si>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</si>
  <si>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</si>
  <si>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</si>
  <si>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</si>
  <si>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</si>
  <si>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</si>
  <si>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</si>
  <si>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</si>
  <si>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</si>
  <si>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</si>
  <si>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</si>
  <si>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</si>
  <si>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</si>
  <si>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</si>
  <si>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</si>
  <si>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</si>
  <si>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 xml:space="preserve">Other Long Term Liabilities </t>
  </si>
  <si>
    <t>NOTES</t>
  </si>
  <si>
    <t>Accounting Policies</t>
  </si>
  <si>
    <t>The accounting policies and methods of computation used in the preparation of the quarterly financial</t>
  </si>
  <si>
    <t>Pre-acquisition Profits</t>
  </si>
  <si>
    <t>Sales of Investment and Properties</t>
  </si>
  <si>
    <t>Particulars of Purchase or Disposal of Quoted Securities</t>
  </si>
  <si>
    <t>The investments in quoted shares as at end of the reporting period :-</t>
  </si>
  <si>
    <t xml:space="preserve"> </t>
  </si>
  <si>
    <t>Quoted shares - at cost</t>
  </si>
  <si>
    <t>Quoted shares - at market value</t>
  </si>
  <si>
    <t>Quoted warrants - at market value</t>
  </si>
  <si>
    <t>Changes in Group/Capital Structure</t>
  </si>
  <si>
    <t>Status of Corporate Proposals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</si>
  <si>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</si>
  <si>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</si>
  <si>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</si>
  <si>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</si>
  <si>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</si>
  <si>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</si>
  <si>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</si>
  <si>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</si>
  <si>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</si>
  <si>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</si>
  <si>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</si>
  <si>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</si>
  <si>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</si>
  <si>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</si>
  <si>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</si>
  <si>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</si>
  <si>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</si>
  <si>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</si>
  <si>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</si>
  <si>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</si>
  <si>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</si>
  <si>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</si>
  <si>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</si>
  <si>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Analysis by geographical location is not applicable as the group operates in a single geographical</t>
  </si>
  <si>
    <t xml:space="preserve">Material Changes in the Quarterly Results Compared to the Results of the Preceding Quarter 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</si>
  <si>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</si>
  <si>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</si>
  <si>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</si>
  <si>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</si>
  <si>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</si>
  <si>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No interim dividend has been recommended by the Board of Directors.</t>
  </si>
  <si>
    <t>By Order of the Board</t>
  </si>
  <si>
    <t>BERNARD LIM BOON SIANG</t>
  </si>
  <si>
    <t>Secretary</t>
  </si>
  <si>
    <t>Klang</t>
  </si>
  <si>
    <t>There was no pre-acquisition profit for the current financial period.</t>
  </si>
  <si>
    <t>ordinary shares</t>
  </si>
  <si>
    <t>Minority interests</t>
  </si>
  <si>
    <t>ordinary shares - sen)</t>
  </si>
  <si>
    <t>Each warrant is exercisable into one A&amp;M ordinary share at an exercise price of RM1.45.</t>
  </si>
  <si>
    <t>There were no profits or losses on sale of investments and properties ( other than in the ordinary course of business)</t>
  </si>
  <si>
    <t>A &amp; M REALTY BERHAD (177214-H) ("A&amp;M")</t>
  </si>
  <si>
    <t>Net tangible assets per share (RM) based on 181,118,000</t>
  </si>
  <si>
    <t>Not applicable</t>
  </si>
  <si>
    <t>Dividend per share (sen)</t>
  </si>
  <si>
    <t>Dividend Description</t>
  </si>
  <si>
    <t>Fully diluted (sen)</t>
  </si>
  <si>
    <t>Quoted shares - at book value</t>
  </si>
  <si>
    <t xml:space="preserve">share buy-backs, share cancellation, shares held as treasury shares and resale of treasury shares by the Company for the </t>
  </si>
  <si>
    <t>ending 31 December 2001</t>
  </si>
  <si>
    <t>Barring unforeseen circumstances, the Directors expect that the Group will achieve satisfactory results for the financial year</t>
  </si>
  <si>
    <t>(Audited)</t>
  </si>
  <si>
    <t xml:space="preserve">On 18 December 2000, the Company announced the following:-  </t>
  </si>
  <si>
    <t xml:space="preserve"> free detachable new warrants at an issue price to be determined later on the basis of  one(1)</t>
  </si>
  <si>
    <t xml:space="preserve">   Sdn. Bhd. from Dalta Industries Sdn Bhd for a total cash consideration of RM37 million.</t>
  </si>
  <si>
    <t>(ii)  the proposed acquisition of 30,000 ordinary shares of RM1.00 each representing 30% equity interest in Unik Perdana</t>
  </si>
  <si>
    <t>(i)  a proposed rights issue of up to 98,154,030 new ordinary shares of RM1.00 each together with up to 98,154,030</t>
  </si>
  <si>
    <t>statements are consistent with that of the annual financial statements for the financial year ended 31 December 2000.</t>
  </si>
  <si>
    <t>Amount due from customers for contract works</t>
  </si>
  <si>
    <t>Amount due to customers for contract works</t>
  </si>
  <si>
    <t>ordinary shares (2000 : 154,000,000 ordinary shares)</t>
  </si>
  <si>
    <t>Basic (based on 181,118,000 (2000 : 154,000,000)</t>
  </si>
  <si>
    <t>There was no other issuance and repayment of debt and equity securities,</t>
  </si>
  <si>
    <t>31/12/2000</t>
  </si>
  <si>
    <t>There is no exeptional item during the current financial period.</t>
  </si>
  <si>
    <t>There was no extraordinary item for the current financial period.</t>
  </si>
  <si>
    <t>segment</t>
  </si>
  <si>
    <t xml:space="preserve"> for the current financial period.</t>
  </si>
  <si>
    <t>Save as disclosed herein, there was no purchase or disposal of quoted securities for the current financial period.</t>
  </si>
  <si>
    <t>The are no changes in the composition of the Group for the current financial period.</t>
  </si>
  <si>
    <t>seasonality and cyclicality factors for the current financial period.</t>
  </si>
  <si>
    <t>current financial period.</t>
  </si>
  <si>
    <t>16 April 2007.</t>
  </si>
  <si>
    <t>-</t>
  </si>
  <si>
    <t>The Company issued 15,190,060 warrants on 11 September 2000 with an expiry date of 10 September 2010.</t>
  </si>
  <si>
    <t>Quarterly report on consolidated results for the financial period ended 30/06/2001</t>
  </si>
  <si>
    <t>30/06/2001</t>
  </si>
  <si>
    <t>Company on a date to be determined and announced later; and</t>
  </si>
  <si>
    <t>new ordinary share with one (1) free new warrant attached thereof for every two(2) existing ordinary shares held in the</t>
  </si>
  <si>
    <t>abovementioned proposals will be deferred until such time when the market is more conducive.</t>
  </si>
  <si>
    <t>Subsequently on 12 April 2001, the Company announced that due to the prevailing weak market conditions, the</t>
  </si>
  <si>
    <t xml:space="preserve">Group Borrowings and Debt Securities as at 30 June 2001 </t>
  </si>
  <si>
    <t>There were no foreign denominated loans as at 30 June 2001 .</t>
  </si>
  <si>
    <t>As at 27.08.2001</t>
  </si>
  <si>
    <t>Analysis of the Group's results by the various activities for the financial period ended 30 June 2001 are as follows:-</t>
  </si>
  <si>
    <t>quarter ended 30 June 2001 and period ended 30 June 2001 respectively.</t>
  </si>
  <si>
    <t>depreciation and RM0.757 million of adjustment for under-provisions of taxation in  respect of prior years.</t>
  </si>
  <si>
    <t>The tax figure included RM0.316 million for reversal of deferred tax arising from excess of capital allowances over</t>
  </si>
  <si>
    <t>Quoted warrants - at cost</t>
  </si>
  <si>
    <t>Nil</t>
  </si>
  <si>
    <t>In respect of total corporate guarantee for loans granted by local financial institutions by A &amp; M</t>
  </si>
  <si>
    <t>to its subsidiary companies:-</t>
  </si>
  <si>
    <t xml:space="preserve">into one HIL ordinary share at an exercise price of RM1.55.  All the warrants expire on the market day immediately preceding </t>
  </si>
  <si>
    <t>Hil Industries Berhad ("HIL") issued 25,340,000 warrants on 16 April 1999 and 28 June 1999.  Each warrant is exercisable</t>
  </si>
  <si>
    <t xml:space="preserve">The A&amp;M Group registered a profit after taxation and minority interests of RM2.270 million for the quarter ended 30 June 2001 </t>
  </si>
  <si>
    <t xml:space="preserve">The Group achieved RM2.270 million and RM2.774 million profit after taxation and minority interests for the second  </t>
  </si>
  <si>
    <t>Provision of Financial Assistance</t>
  </si>
  <si>
    <t>The Group  has not provided any financial assistance to any parties for the current financial period.</t>
  </si>
  <si>
    <t>compared to profit after taxation and minority interests of  RM0.504 million for the preceding quarter ended 31 March 2001.</t>
  </si>
  <si>
    <t>This is mainly due from its core property and higher contribution from its manufacturing divisions.</t>
  </si>
  <si>
    <t>Revenue</t>
  </si>
  <si>
    <t xml:space="preserve">Profit/(loss) before finance cost, depreciation </t>
  </si>
  <si>
    <t>Finance cost</t>
  </si>
  <si>
    <t xml:space="preserve">Profit/(loss) before income tax, minority interest </t>
  </si>
  <si>
    <t>and extraordinary items</t>
  </si>
  <si>
    <t>Share of profits and losses of associated companies</t>
  </si>
  <si>
    <t xml:space="preserve">Profit/(loss) before income tax, minority interests </t>
  </si>
  <si>
    <t>losses of associated companies</t>
  </si>
  <si>
    <t>and extraordinary items after share of profits and</t>
  </si>
  <si>
    <t>Income tax</t>
  </si>
  <si>
    <t xml:space="preserve">Profit/(loss) after income tax before deducting </t>
  </si>
  <si>
    <t>(m)</t>
  </si>
  <si>
    <t>Pre-acquisition profit/(loss), if applicable</t>
  </si>
  <si>
    <t>Net profit/(loss) from ordinary activities attributable</t>
  </si>
  <si>
    <t>to members of the company</t>
  </si>
  <si>
    <t>Extraordinary items attributable to members</t>
  </si>
  <si>
    <t>of the company</t>
  </si>
  <si>
    <t>Net profit/(loss) attributable to members</t>
  </si>
  <si>
    <t>Earnings/(Loss) per share based on 2(m) above after</t>
  </si>
  <si>
    <t>AS AT END OF CURRENT QUARTER</t>
  </si>
  <si>
    <t>AS AT PRECEDING FINANCIAL</t>
  </si>
  <si>
    <t>YEAR END</t>
  </si>
  <si>
    <t>A third party has instituted a legal suit against two of the subsidiaries and certain directors and employees for damages</t>
  </si>
  <si>
    <t>by virtue of the breach of duty of good faith and fidelity as former employees to that third party.</t>
  </si>
  <si>
    <t>matter proceeds to trial.</t>
  </si>
  <si>
    <t xml:space="preserve">The affected subsidiaries denied such allegation and had appointed legal counsels to defend themselves in the event the </t>
  </si>
  <si>
    <t>29 August 2001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</si>
</sst>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_)"/>
    <numFmt numFmtId="171" formatCode="0.00_)"/>
    <numFmt numFmtId="172" formatCode="0.000_)"/>
    <numFmt numFmtId="173" formatCode="0.0000_)"/>
    <numFmt numFmtId="174" formatCode="0.00000_)"/>
    <numFmt numFmtId="175" formatCode="d\-mmm\-yyyy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4" fillId="0" borderId="4" xfId="0" applyFont="1" applyBorder="1" applyAlignment="1" applyProtection="1">
      <alignment horizontal="center"/>
      <protection/>
    </xf>
    <xf numFmtId="165" fontId="4" fillId="0" borderId="5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 horizontal="center"/>
      <protection/>
    </xf>
    <xf numFmtId="165" fontId="4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2" borderId="11" xfId="0" applyNumberFormat="1" applyFont="1" applyFill="1" applyBorder="1" applyAlignment="1" applyProtection="1">
      <alignment/>
      <protection/>
    </xf>
    <xf numFmtId="165" fontId="2" fillId="0" borderId="7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6" xfId="0" applyFont="1" applyBorder="1" applyAlignment="1" applyProtection="1">
      <alignment/>
      <protection/>
    </xf>
    <xf numFmtId="39" fontId="2" fillId="0" borderId="6" xfId="0" applyNumberFormat="1" applyFont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2" borderId="6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165" fontId="2" fillId="0" borderId="5" xfId="0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168" fontId="2" fillId="2" borderId="6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2" borderId="7" xfId="0" applyNumberFormat="1" applyFont="1" applyFill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2" borderId="21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171" fontId="2" fillId="0" borderId="11" xfId="0" applyNumberFormat="1" applyFont="1" applyBorder="1" applyAlignment="1" applyProtection="1">
      <alignment/>
      <protection/>
    </xf>
    <xf numFmtId="171" fontId="2" fillId="0" borderId="10" xfId="0" applyNumberFormat="1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0" fillId="0" borderId="0" xfId="0" applyFont="1" applyBorder="1" applyAlignment="1" applyProtection="1">
      <alignment/>
      <protection/>
    </xf>
    <xf numFmtId="165" fontId="2" fillId="0" borderId="9" xfId="0" applyFont="1" applyBorder="1" applyAlignment="1" applyProtection="1" quotePrefix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165" fontId="3" fillId="0" borderId="0" xfId="0" applyFont="1" applyAlignment="1" applyProtection="1" quotePrefix="1">
      <alignment horizontal="left"/>
      <protection/>
    </xf>
    <xf numFmtId="165" fontId="2" fillId="0" borderId="24" xfId="0" applyFont="1" applyBorder="1" applyAlignment="1" applyProtection="1">
      <alignment/>
      <protection/>
    </xf>
    <xf numFmtId="165" fontId="2" fillId="0" borderId="25" xfId="0" applyFont="1" applyBorder="1" applyAlignment="1" applyProtection="1">
      <alignment/>
      <protection/>
    </xf>
    <xf numFmtId="165" fontId="2" fillId="0" borderId="26" xfId="0" applyFont="1" applyBorder="1" applyAlignment="1" applyProtection="1">
      <alignment horizontal="center"/>
      <protection/>
    </xf>
    <xf numFmtId="165" fontId="2" fillId="0" borderId="27" xfId="0" applyFont="1" applyBorder="1" applyAlignment="1" applyProtection="1">
      <alignment horizontal="center"/>
      <protection/>
    </xf>
    <xf numFmtId="165" fontId="2" fillId="0" borderId="28" xfId="0" applyFont="1" applyBorder="1" applyAlignment="1" applyProtection="1">
      <alignment/>
      <protection/>
    </xf>
    <xf numFmtId="165" fontId="2" fillId="0" borderId="29" xfId="0" applyFont="1" applyBorder="1" applyAlignment="1" applyProtection="1">
      <alignment horizontal="center"/>
      <protection/>
    </xf>
    <xf numFmtId="165" fontId="2" fillId="0" borderId="29" xfId="0" applyFont="1" applyBorder="1" applyAlignment="1" applyProtection="1" quotePrefix="1">
      <alignment horizontal="center"/>
      <protection/>
    </xf>
    <xf numFmtId="165" fontId="2" fillId="0" borderId="30" xfId="0" applyFont="1" applyBorder="1" applyAlignment="1" applyProtection="1">
      <alignment/>
      <protection/>
    </xf>
    <xf numFmtId="165" fontId="2" fillId="0" borderId="31" xfId="0" applyFont="1" applyBorder="1" applyAlignment="1" applyProtection="1">
      <alignment horizontal="center"/>
      <protection/>
    </xf>
    <xf numFmtId="165" fontId="2" fillId="0" borderId="32" xfId="0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 horizontal="right"/>
      <protection/>
    </xf>
    <xf numFmtId="165" fontId="2" fillId="0" borderId="33" xfId="0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 horizontal="right"/>
      <protection/>
    </xf>
    <xf numFmtId="37" fontId="2" fillId="0" borderId="34" xfId="0" applyNumberFormat="1" applyFont="1" applyBorder="1" applyAlignment="1" applyProtection="1">
      <alignment horizontal="right"/>
      <protection/>
    </xf>
    <xf numFmtId="165" fontId="2" fillId="0" borderId="35" xfId="0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right"/>
      <protection/>
    </xf>
    <xf numFmtId="37" fontId="2" fillId="0" borderId="37" xfId="0" applyNumberFormat="1" applyFont="1" applyBorder="1" applyAlignment="1" applyProtection="1">
      <alignment horizontal="right"/>
      <protection/>
    </xf>
    <xf numFmtId="37" fontId="2" fillId="0" borderId="38" xfId="0" applyNumberFormat="1" applyFont="1" applyBorder="1" applyAlignment="1" applyProtection="1">
      <alignment horizontal="right"/>
      <protection/>
    </xf>
    <xf numFmtId="37" fontId="2" fillId="0" borderId="39" xfId="0" applyNumberFormat="1" applyFont="1" applyBorder="1" applyAlignment="1" applyProtection="1">
      <alignment horizontal="right"/>
      <protection/>
    </xf>
    <xf numFmtId="165" fontId="2" fillId="0" borderId="40" xfId="0" applyFont="1" applyBorder="1" applyAlignment="1" applyProtection="1">
      <alignment/>
      <protection/>
    </xf>
    <xf numFmtId="39" fontId="2" fillId="0" borderId="29" xfId="0" applyNumberFormat="1" applyFont="1" applyBorder="1" applyAlignment="1" applyProtection="1">
      <alignment horizontal="right"/>
      <protection/>
    </xf>
    <xf numFmtId="165" fontId="2" fillId="0" borderId="41" xfId="0" applyFont="1" applyBorder="1" applyAlignment="1" applyProtection="1">
      <alignment/>
      <protection/>
    </xf>
    <xf numFmtId="165" fontId="2" fillId="0" borderId="42" xfId="0" applyFont="1" applyBorder="1" applyAlignment="1" applyProtection="1">
      <alignment/>
      <protection/>
    </xf>
    <xf numFmtId="165" fontId="2" fillId="0" borderId="43" xfId="0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 horizontal="right"/>
      <protection/>
    </xf>
    <xf numFmtId="37" fontId="2" fillId="0" borderId="45" xfId="0" applyNumberFormat="1" applyFont="1" applyBorder="1" applyAlignment="1" applyProtection="1">
      <alignment horizontal="right"/>
      <protection/>
    </xf>
    <xf numFmtId="14" fontId="4" fillId="0" borderId="7" xfId="0" applyNumberFormat="1" applyFont="1" applyBorder="1" applyAlignment="1" applyProtection="1">
      <alignment horizontal="center"/>
      <protection/>
    </xf>
    <xf numFmtId="14" fontId="4" fillId="0" borderId="6" xfId="0" applyNumberFormat="1" applyFont="1" applyBorder="1" applyAlignment="1" applyProtection="1">
      <alignment horizontal="center"/>
      <protection/>
    </xf>
    <xf numFmtId="14" fontId="2" fillId="0" borderId="6" xfId="0" applyNumberFormat="1" applyFont="1" applyBorder="1" applyAlignment="1" applyProtection="1">
      <alignment horizontal="center"/>
      <protection/>
    </xf>
    <xf numFmtId="14" fontId="2" fillId="0" borderId="29" xfId="0" applyNumberFormat="1" applyFont="1" applyBorder="1" applyAlignment="1" applyProtection="1">
      <alignment horizontal="center"/>
      <protection/>
    </xf>
    <xf numFmtId="165" fontId="2" fillId="0" borderId="46" xfId="0" applyFont="1" applyBorder="1" applyAlignment="1" applyProtection="1">
      <alignment/>
      <protection/>
    </xf>
    <xf numFmtId="165" fontId="2" fillId="0" borderId="47" xfId="0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 horizontal="right"/>
      <protection/>
    </xf>
    <xf numFmtId="37" fontId="2" fillId="0" borderId="49" xfId="0" applyNumberFormat="1" applyFont="1" applyBorder="1" applyAlignment="1" applyProtection="1">
      <alignment horizontal="right"/>
      <protection/>
    </xf>
    <xf numFmtId="37" fontId="2" fillId="2" borderId="4" xfId="0" applyNumberFormat="1" applyFont="1" applyFill="1" applyBorder="1" applyAlignment="1" applyProtection="1">
      <alignment horizontal="right"/>
      <protection/>
    </xf>
    <xf numFmtId="37" fontId="2" fillId="2" borderId="48" xfId="0" applyNumberFormat="1" applyFont="1" applyFill="1" applyBorder="1" applyAlignment="1" applyProtection="1">
      <alignment horizontal="right"/>
      <protection/>
    </xf>
    <xf numFmtId="165" fontId="2" fillId="0" borderId="50" xfId="0" applyFont="1" applyBorder="1" applyAlignment="1" applyProtection="1">
      <alignment/>
      <protection/>
    </xf>
    <xf numFmtId="165" fontId="2" fillId="0" borderId="51" xfId="0" applyFont="1" applyBorder="1" applyAlignment="1" applyProtection="1">
      <alignment/>
      <protection/>
    </xf>
    <xf numFmtId="37" fontId="2" fillId="0" borderId="52" xfId="0" applyNumberFormat="1" applyFont="1" applyBorder="1" applyAlignment="1" applyProtection="1">
      <alignment horizontal="right"/>
      <protection/>
    </xf>
    <xf numFmtId="37" fontId="2" fillId="0" borderId="53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 applyProtection="1" quotePrefix="1">
      <alignment/>
      <protection/>
    </xf>
    <xf numFmtId="37" fontId="2" fillId="2" borderId="7" xfId="0" applyNumberFormat="1" applyFont="1" applyFill="1" applyBorder="1" applyAlignment="1" applyProtection="1">
      <alignment/>
      <protection/>
    </xf>
    <xf numFmtId="165" fontId="2" fillId="0" borderId="54" xfId="0" applyFont="1" applyBorder="1" applyAlignment="1" applyProtection="1">
      <alignment/>
      <protection/>
    </xf>
    <xf numFmtId="165" fontId="2" fillId="0" borderId="55" xfId="0" applyFont="1" applyBorder="1" applyAlignment="1" applyProtection="1">
      <alignment/>
      <protection/>
    </xf>
    <xf numFmtId="165" fontId="2" fillId="0" borderId="56" xfId="0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7" fontId="2" fillId="0" borderId="55" xfId="0" applyNumberFormat="1" applyFont="1" applyBorder="1" applyAlignment="1" applyProtection="1">
      <alignment/>
      <protection/>
    </xf>
    <xf numFmtId="165" fontId="2" fillId="0" borderId="58" xfId="0" applyFont="1" applyBorder="1" applyAlignment="1" applyProtection="1">
      <alignment/>
      <protection/>
    </xf>
    <xf numFmtId="165" fontId="0" fillId="0" borderId="59" xfId="0" applyFont="1" applyBorder="1" applyAlignment="1" applyProtection="1">
      <alignment/>
      <protection/>
    </xf>
    <xf numFmtId="165" fontId="0" fillId="0" borderId="60" xfId="0" applyFont="1" applyBorder="1" applyAlignment="1" applyProtection="1">
      <alignment/>
      <protection/>
    </xf>
    <xf numFmtId="165" fontId="2" fillId="0" borderId="59" xfId="0" applyFont="1" applyBorder="1" applyAlignment="1" applyProtection="1">
      <alignment/>
      <protection/>
    </xf>
    <xf numFmtId="165" fontId="2" fillId="0" borderId="60" xfId="0" applyFont="1" applyBorder="1" applyAlignment="1" applyProtection="1">
      <alignment/>
      <protection/>
    </xf>
    <xf numFmtId="165" fontId="2" fillId="0" borderId="61" xfId="0" applyFont="1" applyBorder="1" applyAlignment="1" applyProtection="1">
      <alignment/>
      <protection/>
    </xf>
    <xf numFmtId="165" fontId="2" fillId="0" borderId="62" xfId="0" applyFont="1" applyBorder="1" applyAlignment="1" applyProtection="1">
      <alignment/>
      <protection/>
    </xf>
    <xf numFmtId="39" fontId="2" fillId="0" borderId="63" xfId="0" applyNumberFormat="1" applyFont="1" applyBorder="1" applyAlignment="1" applyProtection="1">
      <alignment/>
      <protection/>
    </xf>
    <xf numFmtId="39" fontId="2" fillId="0" borderId="64" xfId="0" applyNumberFormat="1" applyFont="1" applyBorder="1" applyAlignment="1" applyProtection="1">
      <alignment/>
      <protection/>
    </xf>
    <xf numFmtId="165" fontId="0" fillId="0" borderId="62" xfId="0" applyFont="1" applyBorder="1" applyAlignment="1" applyProtection="1">
      <alignment/>
      <protection/>
    </xf>
    <xf numFmtId="165" fontId="4" fillId="0" borderId="64" xfId="0" applyFont="1" applyBorder="1" applyAlignment="1" applyProtection="1">
      <alignment horizontal="center"/>
      <protection/>
    </xf>
    <xf numFmtId="165" fontId="2" fillId="0" borderId="53" xfId="0" applyFont="1" applyBorder="1" applyAlignment="1" applyProtection="1">
      <alignment/>
      <protection/>
    </xf>
    <xf numFmtId="165" fontId="2" fillId="0" borderId="64" xfId="0" applyFont="1" applyBorder="1" applyAlignment="1" applyProtection="1">
      <alignment/>
      <protection/>
    </xf>
    <xf numFmtId="165" fontId="4" fillId="0" borderId="61" xfId="0" applyFont="1" applyBorder="1" applyAlignment="1" applyProtection="1">
      <alignment horizontal="center"/>
      <protection/>
    </xf>
    <xf numFmtId="165" fontId="2" fillId="0" borderId="65" xfId="0" applyFont="1" applyBorder="1" applyAlignment="1" applyProtection="1">
      <alignment/>
      <protection/>
    </xf>
    <xf numFmtId="171" fontId="2" fillId="0" borderId="66" xfId="0" applyNumberFormat="1" applyFont="1" applyBorder="1" applyAlignment="1" applyProtection="1">
      <alignment/>
      <protection/>
    </xf>
    <xf numFmtId="39" fontId="2" fillId="0" borderId="67" xfId="0" applyNumberFormat="1" applyFont="1" applyBorder="1" applyAlignment="1" applyProtection="1">
      <alignment/>
      <protection/>
    </xf>
    <xf numFmtId="165" fontId="0" fillId="0" borderId="68" xfId="0" applyFont="1" applyBorder="1" applyAlignment="1" applyProtection="1">
      <alignment/>
      <protection/>
    </xf>
    <xf numFmtId="165" fontId="4" fillId="0" borderId="61" xfId="0" applyFont="1" applyBorder="1" applyAlignment="1" applyProtection="1">
      <alignment horizontal="center"/>
      <protection/>
    </xf>
    <xf numFmtId="165" fontId="4" fillId="0" borderId="64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50" xfId="0" applyFont="1" applyBorder="1" applyAlignment="1" applyProtection="1">
      <alignment horizontal="center"/>
      <protection/>
    </xf>
    <xf numFmtId="165" fontId="4" fillId="0" borderId="53" xfId="0" applyFont="1" applyBorder="1" applyAlignment="1" applyProtection="1">
      <alignment horizontal="center"/>
      <protection/>
    </xf>
    <xf numFmtId="165" fontId="4" fillId="0" borderId="58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C1">
      <selection activeCell="D18" sqref="D18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4.28125" style="0" customWidth="1"/>
    <col min="4" max="4" width="48.57421875" style="0" customWidth="1"/>
    <col min="5" max="5" width="14.57421875" style="0" customWidth="1"/>
    <col min="6" max="6" width="13.00390625" style="0" customWidth="1"/>
    <col min="7" max="7" width="12.7109375" style="0" customWidth="1"/>
    <col min="8" max="8" width="14.42187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166</v>
      </c>
      <c r="B2" s="3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150" t="s">
        <v>3</v>
      </c>
      <c r="F7" s="151"/>
      <c r="G7" s="150" t="s">
        <v>4</v>
      </c>
      <c r="H7" s="151"/>
    </row>
    <row r="8" spans="1:8" ht="12.75">
      <c r="A8" s="8"/>
      <c r="B8" s="2"/>
      <c r="C8" s="2"/>
      <c r="D8" s="2"/>
      <c r="E8" s="9" t="s">
        <v>5</v>
      </c>
      <c r="F8" s="10" t="s">
        <v>6</v>
      </c>
      <c r="G8" s="10" t="s">
        <v>5</v>
      </c>
      <c r="H8" s="10" t="s">
        <v>6</v>
      </c>
    </row>
    <row r="9" spans="1:8" ht="12.75">
      <c r="A9" s="8"/>
      <c r="B9" s="2"/>
      <c r="C9" s="2"/>
      <c r="D9" s="2"/>
      <c r="E9" s="11" t="s">
        <v>7</v>
      </c>
      <c r="F9" s="12" t="s">
        <v>8</v>
      </c>
      <c r="G9" s="12" t="s">
        <v>9</v>
      </c>
      <c r="H9" s="12" t="s">
        <v>8</v>
      </c>
    </row>
    <row r="10" spans="1:8" ht="12.75">
      <c r="A10" s="8"/>
      <c r="B10" s="2"/>
      <c r="C10" s="2"/>
      <c r="D10" s="2"/>
      <c r="E10" s="11"/>
      <c r="F10" s="12" t="s">
        <v>11</v>
      </c>
      <c r="G10" s="12" t="s">
        <v>12</v>
      </c>
      <c r="H10" s="12" t="s">
        <v>11</v>
      </c>
    </row>
    <row r="11" spans="1:8" ht="12.75">
      <c r="A11" s="8"/>
      <c r="B11" s="2"/>
      <c r="C11" s="2"/>
      <c r="D11" s="2"/>
      <c r="E11" s="110" t="s">
        <v>167</v>
      </c>
      <c r="F11" s="12" t="s">
        <v>7</v>
      </c>
      <c r="G11" s="109" t="s">
        <v>167</v>
      </c>
      <c r="H11" s="12" t="s">
        <v>10</v>
      </c>
    </row>
    <row r="12" spans="1:8" ht="12.75">
      <c r="A12" s="8"/>
      <c r="B12" s="2"/>
      <c r="C12" s="2"/>
      <c r="D12" s="2"/>
      <c r="E12" s="13"/>
      <c r="F12" s="14"/>
      <c r="G12" s="14"/>
      <c r="H12" s="14"/>
    </row>
    <row r="13" spans="1:8" ht="12.75">
      <c r="A13" s="15"/>
      <c r="B13" s="16"/>
      <c r="C13" s="16"/>
      <c r="D13" s="17"/>
      <c r="E13" s="18" t="s">
        <v>13</v>
      </c>
      <c r="F13" s="19" t="s">
        <v>13</v>
      </c>
      <c r="G13" s="19" t="s">
        <v>13</v>
      </c>
      <c r="H13" s="19" t="s">
        <v>13</v>
      </c>
    </row>
    <row r="14" spans="1:8" ht="12.75">
      <c r="A14" s="15">
        <v>1</v>
      </c>
      <c r="B14" s="17" t="s">
        <v>14</v>
      </c>
      <c r="C14" s="16" t="s">
        <v>191</v>
      </c>
      <c r="D14" s="17"/>
      <c r="E14" s="20">
        <v>36028</v>
      </c>
      <c r="F14" s="21">
        <v>13794</v>
      </c>
      <c r="G14" s="20">
        <v>63472</v>
      </c>
      <c r="H14" s="21">
        <v>28131</v>
      </c>
    </row>
    <row r="15" spans="1:8" ht="12.75">
      <c r="A15" s="22"/>
      <c r="B15" s="23" t="s">
        <v>16</v>
      </c>
      <c r="C15" s="24" t="s">
        <v>17</v>
      </c>
      <c r="D15" s="23"/>
      <c r="E15" s="25">
        <v>3</v>
      </c>
      <c r="F15" s="26">
        <v>0</v>
      </c>
      <c r="G15" s="25">
        <v>3</v>
      </c>
      <c r="H15" s="26">
        <v>0</v>
      </c>
    </row>
    <row r="16" spans="1:8" ht="12.75">
      <c r="A16" s="15"/>
      <c r="B16" s="17" t="s">
        <v>18</v>
      </c>
      <c r="C16" s="16" t="s">
        <v>19</v>
      </c>
      <c r="D16" s="17"/>
      <c r="E16" s="27">
        <f>49+193</f>
        <v>242</v>
      </c>
      <c r="F16" s="21">
        <v>850</v>
      </c>
      <c r="G16" s="27">
        <f>70+242</f>
        <v>312</v>
      </c>
      <c r="H16" s="21">
        <v>1635</v>
      </c>
    </row>
    <row r="17" spans="1:8" ht="12.75">
      <c r="A17" s="8">
        <v>2</v>
      </c>
      <c r="B17" s="28" t="s">
        <v>14</v>
      </c>
      <c r="C17" s="2" t="s">
        <v>192</v>
      </c>
      <c r="D17" s="28"/>
      <c r="E17" s="29">
        <f>5823-E21</f>
        <v>7327</v>
      </c>
      <c r="F17" s="29">
        <v>4618</v>
      </c>
      <c r="G17" s="29">
        <f>8067-G21</f>
        <v>11045</v>
      </c>
      <c r="H17" s="29">
        <v>8656</v>
      </c>
    </row>
    <row r="18" spans="1:8" ht="12.75">
      <c r="A18" s="8"/>
      <c r="B18" s="28"/>
      <c r="C18" s="2" t="s">
        <v>20</v>
      </c>
      <c r="D18" s="28"/>
      <c r="E18" s="30"/>
      <c r="F18" s="29"/>
      <c r="G18" s="30"/>
      <c r="H18" s="29"/>
    </row>
    <row r="19" spans="1:8" ht="12.75">
      <c r="A19" s="15"/>
      <c r="B19" s="17"/>
      <c r="C19" s="16" t="s">
        <v>21</v>
      </c>
      <c r="D19" s="17"/>
      <c r="E19" s="20"/>
      <c r="F19" s="21"/>
      <c r="G19" s="20"/>
      <c r="H19" s="21"/>
    </row>
    <row r="20" spans="1:8" ht="12.75">
      <c r="A20" s="22"/>
      <c r="B20" s="23" t="s">
        <v>16</v>
      </c>
      <c r="C20" s="24" t="s">
        <v>193</v>
      </c>
      <c r="D20" s="23"/>
      <c r="E20" s="25">
        <v>-146</v>
      </c>
      <c r="F20" s="26">
        <v>-144</v>
      </c>
      <c r="G20" s="25">
        <v>-336</v>
      </c>
      <c r="H20" s="26">
        <v>-358</v>
      </c>
    </row>
    <row r="21" spans="1:8" ht="12.75">
      <c r="A21" s="15"/>
      <c r="B21" s="17" t="s">
        <v>18</v>
      </c>
      <c r="C21" s="16" t="s">
        <v>22</v>
      </c>
      <c r="D21" s="17"/>
      <c r="E21" s="27">
        <v>-1504</v>
      </c>
      <c r="F21" s="21">
        <v>-320</v>
      </c>
      <c r="G21" s="27">
        <v>-2978</v>
      </c>
      <c r="H21" s="21">
        <v>-649</v>
      </c>
    </row>
    <row r="22" spans="1:8" ht="12.75">
      <c r="A22" s="15"/>
      <c r="B22" s="17" t="s">
        <v>23</v>
      </c>
      <c r="C22" s="16" t="s">
        <v>24</v>
      </c>
      <c r="D22" s="17"/>
      <c r="E22" s="20">
        <v>0</v>
      </c>
      <c r="F22" s="21">
        <v>737</v>
      </c>
      <c r="G22" s="20">
        <f>+E22</f>
        <v>0</v>
      </c>
      <c r="H22" s="21">
        <f>+F22</f>
        <v>737</v>
      </c>
    </row>
    <row r="23" spans="1:8" ht="12.75">
      <c r="A23" s="8"/>
      <c r="B23" s="28" t="s">
        <v>25</v>
      </c>
      <c r="C23" s="2" t="s">
        <v>194</v>
      </c>
      <c r="D23" s="28"/>
      <c r="E23" s="31">
        <f>SUM(E17:E22)</f>
        <v>5677</v>
      </c>
      <c r="F23" s="31">
        <f>SUM(F17:F22)</f>
        <v>4891</v>
      </c>
      <c r="G23" s="31">
        <f>SUM(G17:G22)</f>
        <v>7731</v>
      </c>
      <c r="H23" s="31">
        <f>SUM(H17:H22)</f>
        <v>8386</v>
      </c>
    </row>
    <row r="24" spans="1:8" ht="12.75">
      <c r="A24" s="8"/>
      <c r="B24" s="28"/>
      <c r="C24" s="2" t="s">
        <v>195</v>
      </c>
      <c r="D24" s="28"/>
      <c r="E24" s="30"/>
      <c r="F24" s="29"/>
      <c r="G24" s="30"/>
      <c r="H24" s="29"/>
    </row>
    <row r="25" spans="1:8" ht="12.75">
      <c r="A25" s="22"/>
      <c r="B25" s="23" t="s">
        <v>26</v>
      </c>
      <c r="C25" s="24" t="s">
        <v>196</v>
      </c>
      <c r="D25" s="23"/>
      <c r="E25" s="32">
        <v>0</v>
      </c>
      <c r="F25" s="26">
        <v>367</v>
      </c>
      <c r="G25" s="32">
        <f>+E25</f>
        <v>0</v>
      </c>
      <c r="H25" s="26">
        <v>652</v>
      </c>
    </row>
    <row r="26" spans="1:8" ht="12.75">
      <c r="A26" s="8"/>
      <c r="B26" s="28" t="s">
        <v>27</v>
      </c>
      <c r="C26" s="2" t="s">
        <v>197</v>
      </c>
      <c r="D26" s="28"/>
      <c r="E26" s="31">
        <f>SUM(E23:E25)</f>
        <v>5677</v>
      </c>
      <c r="F26" s="31">
        <f>SUM(F23:F25)</f>
        <v>5258</v>
      </c>
      <c r="G26" s="31">
        <f>SUM(G23:G25)</f>
        <v>7731</v>
      </c>
      <c r="H26" s="31">
        <f>SUM(H23:H25)</f>
        <v>9038</v>
      </c>
    </row>
    <row r="27" spans="1:8" ht="12.75">
      <c r="A27" s="8"/>
      <c r="B27" s="77"/>
      <c r="C27" s="133" t="s">
        <v>199</v>
      </c>
      <c r="D27" s="28"/>
      <c r="E27" s="31"/>
      <c r="F27" s="124"/>
      <c r="G27" s="31"/>
      <c r="H27" s="124"/>
    </row>
    <row r="28" spans="1:8" ht="12.75">
      <c r="A28" s="15"/>
      <c r="B28" s="17"/>
      <c r="C28" s="16" t="s">
        <v>198</v>
      </c>
      <c r="D28" s="17"/>
      <c r="E28" s="20"/>
      <c r="F28" s="21"/>
      <c r="G28" s="20"/>
      <c r="H28" s="21"/>
    </row>
    <row r="29" spans="1:8" ht="12.75">
      <c r="A29" s="22"/>
      <c r="B29" s="23" t="s">
        <v>28</v>
      </c>
      <c r="C29" s="24" t="s">
        <v>200</v>
      </c>
      <c r="D29" s="23"/>
      <c r="E29" s="25">
        <v>-1327</v>
      </c>
      <c r="F29" s="26">
        <v>-1095</v>
      </c>
      <c r="G29" s="25">
        <v>-2009</v>
      </c>
      <c r="H29" s="26">
        <v>-2146</v>
      </c>
    </row>
    <row r="30" spans="1:8" ht="12.75">
      <c r="A30" s="8"/>
      <c r="B30" s="28" t="s">
        <v>30</v>
      </c>
      <c r="C30" s="2" t="s">
        <v>30</v>
      </c>
      <c r="D30" s="28" t="s">
        <v>201</v>
      </c>
      <c r="E30" s="31">
        <f>SUM(E26:E29)</f>
        <v>4350</v>
      </c>
      <c r="F30" s="31">
        <f>SUM(F26:F29)</f>
        <v>4163</v>
      </c>
      <c r="G30" s="31">
        <f>SUM(G26:G29)</f>
        <v>5722</v>
      </c>
      <c r="H30" s="31">
        <f>SUM(H26:H29)</f>
        <v>6892</v>
      </c>
    </row>
    <row r="31" spans="1:8" ht="12.75">
      <c r="A31" s="15"/>
      <c r="B31" s="17"/>
      <c r="C31" s="16"/>
      <c r="D31" s="17" t="s">
        <v>31</v>
      </c>
      <c r="E31" s="20"/>
      <c r="F31" s="21"/>
      <c r="G31" s="20"/>
      <c r="H31" s="21"/>
    </row>
    <row r="32" spans="1:8" ht="12.75">
      <c r="A32" s="22"/>
      <c r="B32" s="23"/>
      <c r="C32" s="24" t="s">
        <v>32</v>
      </c>
      <c r="D32" s="23" t="s">
        <v>128</v>
      </c>
      <c r="E32" s="25">
        <v>-2080</v>
      </c>
      <c r="F32" s="26">
        <v>-244</v>
      </c>
      <c r="G32" s="25">
        <v>-2948</v>
      </c>
      <c r="H32" s="26">
        <v>-318</v>
      </c>
    </row>
    <row r="33" spans="1:8" ht="12.75">
      <c r="A33" s="125"/>
      <c r="B33" s="126" t="s">
        <v>33</v>
      </c>
      <c r="C33" s="127" t="s">
        <v>203</v>
      </c>
      <c r="D33" s="126"/>
      <c r="E33" s="128">
        <v>0</v>
      </c>
      <c r="F33" s="129">
        <v>0</v>
      </c>
      <c r="G33" s="128">
        <v>0</v>
      </c>
      <c r="H33" s="129">
        <v>0</v>
      </c>
    </row>
    <row r="34" spans="1:8" ht="12.75">
      <c r="A34" s="8"/>
      <c r="B34" s="28" t="s">
        <v>34</v>
      </c>
      <c r="C34" s="2" t="s">
        <v>204</v>
      </c>
      <c r="D34" s="28"/>
      <c r="E34" s="63">
        <f>SUM(E30:E32)</f>
        <v>2270</v>
      </c>
      <c r="F34" s="63">
        <f>SUM(F30:F32)</f>
        <v>3919</v>
      </c>
      <c r="G34" s="31">
        <f>SUM(G30:G32)</f>
        <v>2774</v>
      </c>
      <c r="H34" s="63">
        <f>SUM(H30:H32)</f>
        <v>6574</v>
      </c>
    </row>
    <row r="35" spans="1:8" ht="12.75">
      <c r="A35" s="15"/>
      <c r="B35" s="17"/>
      <c r="C35" s="16" t="s">
        <v>205</v>
      </c>
      <c r="D35" s="17"/>
      <c r="E35" s="20"/>
      <c r="F35" s="21"/>
      <c r="G35" s="20"/>
      <c r="H35" s="21"/>
    </row>
    <row r="36" spans="1:8" ht="12.75">
      <c r="A36" s="22"/>
      <c r="B36" s="23" t="s">
        <v>37</v>
      </c>
      <c r="C36" s="24" t="s">
        <v>30</v>
      </c>
      <c r="D36" s="23" t="s">
        <v>35</v>
      </c>
      <c r="E36" s="25">
        <v>0</v>
      </c>
      <c r="F36" s="26">
        <v>0</v>
      </c>
      <c r="G36" s="25">
        <f aca="true" t="shared" si="0" ref="G36:H38">+E36</f>
        <v>0</v>
      </c>
      <c r="H36" s="26">
        <f t="shared" si="0"/>
        <v>0</v>
      </c>
    </row>
    <row r="37" spans="1:8" ht="12.75">
      <c r="A37" s="15"/>
      <c r="B37" s="17"/>
      <c r="C37" s="16" t="s">
        <v>32</v>
      </c>
      <c r="D37" s="17" t="s">
        <v>128</v>
      </c>
      <c r="E37" s="20">
        <v>0</v>
      </c>
      <c r="F37" s="21">
        <v>0</v>
      </c>
      <c r="G37" s="20">
        <f t="shared" si="0"/>
        <v>0</v>
      </c>
      <c r="H37" s="21">
        <f t="shared" si="0"/>
        <v>0</v>
      </c>
    </row>
    <row r="38" spans="1:8" ht="12.75">
      <c r="A38" s="8"/>
      <c r="B38" s="28"/>
      <c r="C38" s="2" t="s">
        <v>36</v>
      </c>
      <c r="D38" s="28" t="s">
        <v>206</v>
      </c>
      <c r="E38" s="30">
        <v>0</v>
      </c>
      <c r="F38" s="29">
        <v>0</v>
      </c>
      <c r="G38" s="30">
        <f t="shared" si="0"/>
        <v>0</v>
      </c>
      <c r="H38" s="29">
        <f t="shared" si="0"/>
        <v>0</v>
      </c>
    </row>
    <row r="39" spans="1:8" ht="12.75">
      <c r="A39" s="15"/>
      <c r="B39" s="17"/>
      <c r="C39" s="16"/>
      <c r="D39" s="17" t="s">
        <v>207</v>
      </c>
      <c r="E39" s="20"/>
      <c r="F39" s="21"/>
      <c r="G39" s="20"/>
      <c r="H39" s="21"/>
    </row>
    <row r="40" spans="1:8" ht="12.75">
      <c r="A40" s="8"/>
      <c r="B40" s="28" t="s">
        <v>202</v>
      </c>
      <c r="C40" s="2" t="s">
        <v>208</v>
      </c>
      <c r="D40" s="28"/>
      <c r="E40" s="30">
        <f>SUM(E34:E39)</f>
        <v>2270</v>
      </c>
      <c r="F40" s="30">
        <f>SUM(F34:F39)</f>
        <v>3919</v>
      </c>
      <c r="G40" s="30">
        <f>SUM(G34:G39)</f>
        <v>2774</v>
      </c>
      <c r="H40" s="30">
        <f>SUM(H34:H39)</f>
        <v>6574</v>
      </c>
    </row>
    <row r="41" spans="1:8" ht="12.75">
      <c r="A41" s="15"/>
      <c r="B41" s="17"/>
      <c r="C41" s="16" t="s">
        <v>207</v>
      </c>
      <c r="D41" s="17"/>
      <c r="E41" s="33"/>
      <c r="F41" s="17"/>
      <c r="G41" s="17"/>
      <c r="H41" s="17"/>
    </row>
    <row r="42" spans="1:8" ht="12.75">
      <c r="A42" s="8">
        <v>3</v>
      </c>
      <c r="B42" s="28" t="s">
        <v>14</v>
      </c>
      <c r="C42" s="2" t="s">
        <v>209</v>
      </c>
      <c r="D42" s="28"/>
      <c r="E42" s="34"/>
      <c r="F42" s="28"/>
      <c r="G42" s="28"/>
      <c r="H42" s="28"/>
    </row>
    <row r="43" spans="1:8" ht="12.75">
      <c r="A43" s="8"/>
      <c r="B43" s="28"/>
      <c r="C43" s="2" t="s">
        <v>38</v>
      </c>
      <c r="D43" s="28"/>
      <c r="E43" s="34"/>
      <c r="F43" s="28"/>
      <c r="G43" s="28"/>
      <c r="H43" s="28"/>
    </row>
    <row r="44" spans="1:8" ht="12.75">
      <c r="A44" s="8"/>
      <c r="B44" s="28"/>
      <c r="C44" s="2" t="s">
        <v>30</v>
      </c>
      <c r="D44" s="28" t="s">
        <v>152</v>
      </c>
      <c r="E44" s="35">
        <v>1.25</v>
      </c>
      <c r="F44" s="36">
        <v>2.54</v>
      </c>
      <c r="G44" s="36">
        <v>1.53</v>
      </c>
      <c r="H44" s="36">
        <v>4.27</v>
      </c>
    </row>
    <row r="45" spans="1:8" ht="12.75">
      <c r="A45" s="8"/>
      <c r="B45" s="28"/>
      <c r="C45" s="16"/>
      <c r="D45" s="17" t="s">
        <v>129</v>
      </c>
      <c r="E45" s="17"/>
      <c r="F45" s="33"/>
      <c r="G45" s="17"/>
      <c r="H45" s="17"/>
    </row>
    <row r="46" spans="1:8" ht="12.75">
      <c r="A46" s="8"/>
      <c r="B46" s="28"/>
      <c r="C46" s="2"/>
      <c r="D46" s="28"/>
      <c r="E46" s="35"/>
      <c r="F46" s="34"/>
      <c r="G46" s="35"/>
      <c r="H46" s="36"/>
    </row>
    <row r="47" spans="1:8" ht="12.75">
      <c r="A47" s="15"/>
      <c r="B47" s="17"/>
      <c r="C47" s="79" t="s">
        <v>32</v>
      </c>
      <c r="D47" s="17" t="s">
        <v>137</v>
      </c>
      <c r="E47" s="75" t="s">
        <v>134</v>
      </c>
      <c r="F47" s="17" t="s">
        <v>134</v>
      </c>
      <c r="G47" s="76" t="s">
        <v>134</v>
      </c>
      <c r="H47" s="17" t="s">
        <v>134</v>
      </c>
    </row>
    <row r="48" spans="1:8" ht="12.75">
      <c r="A48" s="22">
        <v>4</v>
      </c>
      <c r="B48" s="23" t="s">
        <v>14</v>
      </c>
      <c r="C48" s="24" t="s">
        <v>135</v>
      </c>
      <c r="D48" s="23"/>
      <c r="E48" s="37">
        <v>0</v>
      </c>
      <c r="F48" s="23">
        <v>0</v>
      </c>
      <c r="G48" s="23">
        <v>0</v>
      </c>
      <c r="H48" s="23">
        <v>0</v>
      </c>
    </row>
    <row r="49" spans="1:8" ht="12.75">
      <c r="A49" s="15"/>
      <c r="B49" s="17" t="s">
        <v>16</v>
      </c>
      <c r="C49" s="16" t="s">
        <v>136</v>
      </c>
      <c r="D49" s="17"/>
      <c r="E49" s="37">
        <v>0</v>
      </c>
      <c r="F49" s="23">
        <v>0</v>
      </c>
      <c r="G49" s="23">
        <v>0</v>
      </c>
      <c r="H49" s="23">
        <v>0</v>
      </c>
    </row>
    <row r="50" spans="1:8" ht="12.75">
      <c r="A50" s="77"/>
      <c r="B50" s="77"/>
      <c r="C50" s="77"/>
      <c r="D50" s="77"/>
      <c r="E50" s="77"/>
      <c r="F50" s="77"/>
      <c r="G50" s="77"/>
      <c r="H50" s="77"/>
    </row>
    <row r="51" spans="1:8" ht="12.75">
      <c r="A51" s="139"/>
      <c r="B51" s="139"/>
      <c r="C51" s="139"/>
      <c r="D51" s="139"/>
      <c r="E51" s="139"/>
      <c r="F51" s="139"/>
      <c r="G51" s="139"/>
      <c r="H51" s="139"/>
    </row>
    <row r="52" spans="1:8" ht="12.75">
      <c r="A52" s="133"/>
      <c r="B52" s="134"/>
      <c r="C52" s="130"/>
      <c r="D52" s="141"/>
      <c r="E52" s="152" t="s">
        <v>210</v>
      </c>
      <c r="F52" s="153"/>
      <c r="G52" s="154" t="s">
        <v>211</v>
      </c>
      <c r="H52" s="153"/>
    </row>
    <row r="53" spans="1:8" ht="12.75">
      <c r="A53" s="135"/>
      <c r="B53" s="142"/>
      <c r="C53" s="135"/>
      <c r="D53" s="142"/>
      <c r="E53" s="143"/>
      <c r="F53" s="140"/>
      <c r="G53" s="148" t="s">
        <v>212</v>
      </c>
      <c r="H53" s="149"/>
    </row>
    <row r="54" spans="1:8" ht="12.75">
      <c r="A54" s="131"/>
      <c r="B54" s="78"/>
      <c r="C54" s="131"/>
      <c r="D54" s="132"/>
      <c r="E54" s="147"/>
      <c r="F54" s="132"/>
      <c r="G54" s="147"/>
      <c r="H54" s="132"/>
    </row>
    <row r="55" spans="1:8" ht="12.75">
      <c r="A55" s="133">
        <v>5</v>
      </c>
      <c r="B55" s="77"/>
      <c r="C55" s="133" t="s">
        <v>133</v>
      </c>
      <c r="D55" s="134"/>
      <c r="E55" s="144"/>
      <c r="F55" s="134"/>
      <c r="G55" s="28"/>
      <c r="H55" s="134"/>
    </row>
    <row r="56" spans="1:8" ht="12.75">
      <c r="A56" s="135"/>
      <c r="B56" s="136"/>
      <c r="C56" s="135" t="s">
        <v>151</v>
      </c>
      <c r="D56" s="142"/>
      <c r="E56" s="145">
        <v>2.34</v>
      </c>
      <c r="F56" s="146">
        <v>2.58</v>
      </c>
      <c r="G56" s="137">
        <v>2.34</v>
      </c>
      <c r="H56" s="138">
        <v>2.58</v>
      </c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</sheetData>
  <mergeCells count="5">
    <mergeCell ref="G53:H53"/>
    <mergeCell ref="E7:F7"/>
    <mergeCell ref="G7:H7"/>
    <mergeCell ref="E52:F52"/>
    <mergeCell ref="G52:H52"/>
  </mergeCells>
  <printOptions/>
  <pageMargins left="0.75" right="0.75" top="1" bottom="1" header="0.5" footer="0.5"/>
  <pageSetup horizontalDpi="600" verticalDpi="600" orientation="portrait" scale="7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4"/>
  <sheetViews>
    <sheetView defaultGridColor="0" colorId="22" workbookViewId="0" topLeftCell="A1">
      <selection activeCell="A13" sqref="A13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166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39</v>
      </c>
      <c r="B5" s="2"/>
      <c r="C5" s="2"/>
      <c r="D5" s="2"/>
      <c r="E5" s="2"/>
    </row>
    <row r="6" spans="1:5" ht="13.5" thickBot="1">
      <c r="A6" s="77"/>
      <c r="B6" s="77"/>
      <c r="C6" s="77"/>
      <c r="D6" s="2"/>
      <c r="E6" s="2"/>
    </row>
    <row r="7" spans="1:5" ht="12.75">
      <c r="A7" s="83"/>
      <c r="B7" s="84"/>
      <c r="C7" s="84"/>
      <c r="D7" s="85" t="s">
        <v>40</v>
      </c>
      <c r="E7" s="86" t="s">
        <v>41</v>
      </c>
    </row>
    <row r="8" spans="1:5" ht="12.75">
      <c r="A8" s="87"/>
      <c r="B8" s="77"/>
      <c r="C8" s="28"/>
      <c r="D8" s="39" t="s">
        <v>42</v>
      </c>
      <c r="E8" s="88" t="s">
        <v>43</v>
      </c>
    </row>
    <row r="9" spans="1:5" ht="12.75">
      <c r="A9" s="87"/>
      <c r="B9" s="77"/>
      <c r="C9" s="77"/>
      <c r="D9" s="39"/>
      <c r="E9" s="88"/>
    </row>
    <row r="10" spans="1:5" ht="12.75">
      <c r="A10" s="87"/>
      <c r="B10" s="77"/>
      <c r="C10" s="77"/>
      <c r="D10" s="111" t="s">
        <v>167</v>
      </c>
      <c r="E10" s="112" t="s">
        <v>154</v>
      </c>
    </row>
    <row r="11" spans="1:5" ht="12.75">
      <c r="A11" s="87"/>
      <c r="B11" s="77"/>
      <c r="C11" s="77"/>
      <c r="D11" s="34"/>
      <c r="E11" s="89" t="s">
        <v>142</v>
      </c>
    </row>
    <row r="12" spans="1:5" ht="12.75">
      <c r="A12" s="87"/>
      <c r="B12" s="77"/>
      <c r="C12" s="28"/>
      <c r="D12" s="39" t="s">
        <v>13</v>
      </c>
      <c r="E12" s="88" t="s">
        <v>13</v>
      </c>
    </row>
    <row r="13" spans="1:5" ht="12.75">
      <c r="A13" s="90"/>
      <c r="B13" s="16"/>
      <c r="C13" s="17"/>
      <c r="D13" s="40"/>
      <c r="E13" s="91"/>
    </row>
    <row r="14" spans="1:5" ht="15" customHeight="1">
      <c r="A14" s="92">
        <v>1</v>
      </c>
      <c r="B14" s="16" t="s">
        <v>44</v>
      </c>
      <c r="C14" s="17"/>
      <c r="D14" s="41">
        <v>195178</v>
      </c>
      <c r="E14" s="93">
        <v>197568</v>
      </c>
    </row>
    <row r="15" spans="1:5" ht="15" customHeight="1">
      <c r="A15" s="94">
        <v>2</v>
      </c>
      <c r="B15" s="77" t="s">
        <v>45</v>
      </c>
      <c r="C15" s="28"/>
      <c r="D15" s="42">
        <v>805</v>
      </c>
      <c r="E15" s="95">
        <v>786</v>
      </c>
    </row>
    <row r="16" spans="1:5" ht="15" customHeight="1">
      <c r="A16" s="92">
        <v>3</v>
      </c>
      <c r="B16" s="24" t="s">
        <v>46</v>
      </c>
      <c r="C16" s="23"/>
      <c r="D16" s="44">
        <v>1475</v>
      </c>
      <c r="E16" s="96">
        <v>1475</v>
      </c>
    </row>
    <row r="17" spans="1:5" ht="15" customHeight="1">
      <c r="A17" s="92">
        <v>4</v>
      </c>
      <c r="B17" s="24" t="s">
        <v>47</v>
      </c>
      <c r="C17" s="23"/>
      <c r="D17" s="44">
        <v>3213</v>
      </c>
      <c r="E17" s="96">
        <v>3213</v>
      </c>
    </row>
    <row r="18" spans="1:5" ht="15" customHeight="1">
      <c r="A18" s="97">
        <v>5</v>
      </c>
      <c r="B18" s="16" t="s">
        <v>48</v>
      </c>
      <c r="C18" s="17"/>
      <c r="D18" s="41">
        <v>17247</v>
      </c>
      <c r="E18" s="93">
        <v>17247</v>
      </c>
    </row>
    <row r="19" spans="1:5" ht="15" customHeight="1">
      <c r="A19" s="94">
        <v>6</v>
      </c>
      <c r="B19" s="77" t="s">
        <v>55</v>
      </c>
      <c r="C19" s="28"/>
      <c r="D19" s="42">
        <v>135853</v>
      </c>
      <c r="E19" s="95">
        <v>135765</v>
      </c>
    </row>
    <row r="20" spans="1:5" ht="15" customHeight="1">
      <c r="A20" s="94"/>
      <c r="B20" s="77"/>
      <c r="C20" s="28"/>
      <c r="D20" s="42"/>
      <c r="E20" s="95"/>
    </row>
    <row r="21" spans="1:5" ht="15" customHeight="1">
      <c r="A21" s="94">
        <v>7</v>
      </c>
      <c r="B21" s="15" t="s">
        <v>49</v>
      </c>
      <c r="C21" s="17"/>
      <c r="D21" s="41"/>
      <c r="E21" s="93"/>
    </row>
    <row r="22" spans="1:5" ht="15" customHeight="1">
      <c r="A22" s="94"/>
      <c r="B22" s="22"/>
      <c r="C22" s="23" t="s">
        <v>50</v>
      </c>
      <c r="D22" s="44">
        <v>69039</v>
      </c>
      <c r="E22" s="96">
        <v>70307</v>
      </c>
    </row>
    <row r="23" spans="1:5" ht="15" customHeight="1">
      <c r="A23" s="94"/>
      <c r="B23" s="22"/>
      <c r="C23" s="28" t="s">
        <v>51</v>
      </c>
      <c r="D23" s="42">
        <v>19573</v>
      </c>
      <c r="E23" s="95">
        <f>20321</f>
        <v>20321</v>
      </c>
    </row>
    <row r="24" spans="1:5" ht="15" customHeight="1">
      <c r="A24" s="94"/>
      <c r="B24" s="6"/>
      <c r="C24" s="48" t="s">
        <v>52</v>
      </c>
      <c r="D24" s="49">
        <v>40351</v>
      </c>
      <c r="E24" s="100">
        <v>40604</v>
      </c>
    </row>
    <row r="25" spans="1:5" ht="15" customHeight="1">
      <c r="A25" s="87"/>
      <c r="B25" s="113"/>
      <c r="C25" s="114" t="s">
        <v>53</v>
      </c>
      <c r="D25" s="115">
        <v>0</v>
      </c>
      <c r="E25" s="116">
        <v>0</v>
      </c>
    </row>
    <row r="26" spans="1:5" ht="15" customHeight="1">
      <c r="A26" s="87"/>
      <c r="B26" s="119"/>
      <c r="C26" s="120" t="s">
        <v>54</v>
      </c>
      <c r="D26" s="121">
        <v>5253</v>
      </c>
      <c r="E26" s="122">
        <v>4524</v>
      </c>
    </row>
    <row r="27" spans="1:5" ht="15" customHeight="1">
      <c r="A27" s="87"/>
      <c r="B27" s="113"/>
      <c r="C27" s="114" t="s">
        <v>55</v>
      </c>
      <c r="D27" s="115">
        <v>149739</v>
      </c>
      <c r="E27" s="116">
        <v>152328</v>
      </c>
    </row>
    <row r="28" spans="1:5" ht="15" customHeight="1">
      <c r="A28" s="87"/>
      <c r="B28" s="113"/>
      <c r="C28" s="114" t="s">
        <v>149</v>
      </c>
      <c r="D28" s="115">
        <v>14172</v>
      </c>
      <c r="E28" s="116">
        <v>14113</v>
      </c>
    </row>
    <row r="29" spans="1:5" ht="15" customHeight="1">
      <c r="A29" s="94"/>
      <c r="B29" s="15"/>
      <c r="C29" s="28" t="s">
        <v>56</v>
      </c>
      <c r="D29" s="42">
        <v>1721</v>
      </c>
      <c r="E29" s="95">
        <v>1847</v>
      </c>
    </row>
    <row r="30" spans="1:5" ht="15" customHeight="1">
      <c r="A30" s="97"/>
      <c r="B30" s="16"/>
      <c r="C30" s="23" t="s">
        <v>57</v>
      </c>
      <c r="D30" s="44">
        <f>SUM(D22:D29)</f>
        <v>299848</v>
      </c>
      <c r="E30" s="96">
        <f>SUM(E22:E29)</f>
        <v>304044</v>
      </c>
    </row>
    <row r="31" spans="1:5" ht="15" customHeight="1">
      <c r="A31" s="94"/>
      <c r="B31" s="77"/>
      <c r="C31" s="28"/>
      <c r="D31" s="42"/>
      <c r="E31" s="95"/>
    </row>
    <row r="32" spans="1:5" ht="15" customHeight="1">
      <c r="A32" s="94">
        <v>8</v>
      </c>
      <c r="B32" s="15" t="s">
        <v>58</v>
      </c>
      <c r="C32" s="17"/>
      <c r="D32" s="41"/>
      <c r="E32" s="93"/>
    </row>
    <row r="33" spans="1:5" ht="15" customHeight="1">
      <c r="A33" s="94"/>
      <c r="B33" s="6"/>
      <c r="C33" s="48" t="s">
        <v>59</v>
      </c>
      <c r="D33" s="117">
        <v>5824</v>
      </c>
      <c r="E33" s="100">
        <f>2307+10000+1952+1283</f>
        <v>15542</v>
      </c>
    </row>
    <row r="34" spans="1:5" ht="15" customHeight="1">
      <c r="A34" s="87"/>
      <c r="B34" s="113"/>
      <c r="C34" s="114" t="s">
        <v>150</v>
      </c>
      <c r="D34" s="118">
        <v>3052</v>
      </c>
      <c r="E34" s="116">
        <v>4997</v>
      </c>
    </row>
    <row r="35" spans="1:5" ht="15" customHeight="1">
      <c r="A35" s="94"/>
      <c r="B35" s="15"/>
      <c r="C35" s="28" t="s">
        <v>60</v>
      </c>
      <c r="D35" s="42">
        <v>25243</v>
      </c>
      <c r="E35" s="95">
        <f>33622</f>
        <v>33622</v>
      </c>
    </row>
    <row r="36" spans="1:5" ht="15" customHeight="1">
      <c r="A36" s="94"/>
      <c r="B36" s="22"/>
      <c r="C36" s="23" t="s">
        <v>61</v>
      </c>
      <c r="D36" s="44">
        <v>54191</v>
      </c>
      <c r="E36" s="96">
        <f>46869</f>
        <v>46869</v>
      </c>
    </row>
    <row r="37" spans="1:5" ht="15" customHeight="1">
      <c r="A37" s="94"/>
      <c r="B37" s="15"/>
      <c r="C37" s="17" t="s">
        <v>62</v>
      </c>
      <c r="D37" s="41">
        <v>2381</v>
      </c>
      <c r="E37" s="93">
        <v>1251</v>
      </c>
    </row>
    <row r="38" spans="1:5" ht="15" customHeight="1">
      <c r="A38" s="94"/>
      <c r="B38" s="22"/>
      <c r="C38" s="28" t="s">
        <v>63</v>
      </c>
      <c r="D38" s="45">
        <v>16</v>
      </c>
      <c r="E38" s="95">
        <v>11</v>
      </c>
    </row>
    <row r="39" spans="1:5" ht="15" customHeight="1">
      <c r="A39" s="97"/>
      <c r="B39" s="16"/>
      <c r="C39" s="23" t="s">
        <v>57</v>
      </c>
      <c r="D39" s="44">
        <f>SUM(D33:D38)</f>
        <v>90707</v>
      </c>
      <c r="E39" s="96">
        <f>SUM(E33:E38)</f>
        <v>102292</v>
      </c>
    </row>
    <row r="40" spans="1:5" ht="15" customHeight="1">
      <c r="A40" s="94"/>
      <c r="B40" s="77"/>
      <c r="C40" s="28"/>
      <c r="D40" s="42"/>
      <c r="E40" s="95"/>
    </row>
    <row r="41" spans="1:5" ht="15" customHeight="1" thickBot="1">
      <c r="A41" s="97">
        <v>9</v>
      </c>
      <c r="B41" s="16" t="s">
        <v>64</v>
      </c>
      <c r="C41" s="17"/>
      <c r="D41" s="46">
        <f>+D30-D39</f>
        <v>209141</v>
      </c>
      <c r="E41" s="98">
        <f>+E30-E39</f>
        <v>201752</v>
      </c>
    </row>
    <row r="42" spans="1:5" ht="15" customHeight="1" thickBot="1">
      <c r="A42" s="97"/>
      <c r="B42" s="16"/>
      <c r="C42" s="17"/>
      <c r="D42" s="47">
        <f>+D14+D15+D16+D17+D18+D41+D19</f>
        <v>562912</v>
      </c>
      <c r="E42" s="99">
        <f>+E14+E15+E16+E17+E18+E41+E19</f>
        <v>557806</v>
      </c>
    </row>
    <row r="43" spans="1:5" ht="15" customHeight="1" thickTop="1">
      <c r="A43" s="94"/>
      <c r="B43" s="77"/>
      <c r="C43" s="28"/>
      <c r="D43" s="42"/>
      <c r="E43" s="95"/>
    </row>
    <row r="44" spans="1:5" ht="15" customHeight="1">
      <c r="A44" s="94">
        <v>10</v>
      </c>
      <c r="B44" s="77" t="s">
        <v>65</v>
      </c>
      <c r="C44" s="28"/>
      <c r="D44" s="42"/>
      <c r="E44" s="95"/>
    </row>
    <row r="45" spans="1:5" ht="15" customHeight="1">
      <c r="A45" s="94"/>
      <c r="B45" s="24" t="s">
        <v>66</v>
      </c>
      <c r="C45" s="23"/>
      <c r="D45" s="44">
        <v>181118</v>
      </c>
      <c r="E45" s="96">
        <v>181118</v>
      </c>
    </row>
    <row r="46" spans="1:5" ht="15" customHeight="1">
      <c r="A46" s="94"/>
      <c r="B46" s="24" t="s">
        <v>67</v>
      </c>
      <c r="C46" s="23"/>
      <c r="D46" s="44"/>
      <c r="E46" s="96"/>
    </row>
    <row r="47" spans="1:5" ht="15" customHeight="1">
      <c r="A47" s="94"/>
      <c r="B47" s="22"/>
      <c r="C47" s="23" t="s">
        <v>68</v>
      </c>
      <c r="D47" s="44">
        <v>142687</v>
      </c>
      <c r="E47" s="96">
        <v>142687</v>
      </c>
    </row>
    <row r="48" spans="1:5" ht="15" customHeight="1">
      <c r="A48" s="94"/>
      <c r="B48" s="22"/>
      <c r="C48" s="28" t="s">
        <v>69</v>
      </c>
      <c r="D48" s="42"/>
      <c r="E48" s="95"/>
    </row>
    <row r="49" spans="1:5" ht="15" customHeight="1">
      <c r="A49" s="94"/>
      <c r="B49" s="22"/>
      <c r="C49" s="23" t="s">
        <v>70</v>
      </c>
      <c r="D49" s="44">
        <v>0</v>
      </c>
      <c r="E49" s="96">
        <v>0</v>
      </c>
    </row>
    <row r="50" spans="1:5" ht="15" customHeight="1">
      <c r="A50" s="94"/>
      <c r="B50" s="15"/>
      <c r="C50" s="17" t="s">
        <v>71</v>
      </c>
      <c r="D50" s="41">
        <v>0</v>
      </c>
      <c r="E50" s="93">
        <v>0</v>
      </c>
    </row>
    <row r="51" spans="1:5" ht="15" customHeight="1">
      <c r="A51" s="94"/>
      <c r="B51" s="15"/>
      <c r="C51" s="17" t="s">
        <v>72</v>
      </c>
      <c r="D51" s="41">
        <v>117496</v>
      </c>
      <c r="E51" s="93">
        <v>114722</v>
      </c>
    </row>
    <row r="52" spans="1:5" ht="15" customHeight="1">
      <c r="A52" s="94"/>
      <c r="B52" s="22"/>
      <c r="C52" s="28" t="s">
        <v>73</v>
      </c>
      <c r="D52" s="42">
        <v>0</v>
      </c>
      <c r="E52" s="95">
        <v>0</v>
      </c>
    </row>
    <row r="53" spans="1:5" ht="15" customHeight="1">
      <c r="A53" s="94"/>
      <c r="B53" s="77"/>
      <c r="C53" s="48" t="s">
        <v>57</v>
      </c>
      <c r="D53" s="49">
        <f>SUM(D45:D52)</f>
        <v>441301</v>
      </c>
      <c r="E53" s="100">
        <f>SUM(E45:E52)</f>
        <v>438527</v>
      </c>
    </row>
    <row r="54" spans="1:5" ht="15" customHeight="1">
      <c r="A54" s="97"/>
      <c r="B54" s="16"/>
      <c r="C54" s="17"/>
      <c r="D54" s="41"/>
      <c r="E54" s="93"/>
    </row>
    <row r="55" spans="1:5" ht="15" customHeight="1">
      <c r="A55" s="92">
        <v>11</v>
      </c>
      <c r="B55" s="24" t="s">
        <v>74</v>
      </c>
      <c r="C55" s="23"/>
      <c r="D55" s="44">
        <v>69181</v>
      </c>
      <c r="E55" s="96">
        <v>66233</v>
      </c>
    </row>
    <row r="56" spans="1:5" ht="15" customHeight="1">
      <c r="A56" s="97">
        <v>12</v>
      </c>
      <c r="B56" s="16" t="s">
        <v>75</v>
      </c>
      <c r="C56" s="17"/>
      <c r="D56" s="50">
        <v>1134</v>
      </c>
      <c r="E56" s="93">
        <v>1433</v>
      </c>
    </row>
    <row r="57" spans="1:5" ht="15" customHeight="1">
      <c r="A57" s="97">
        <v>13</v>
      </c>
      <c r="B57" s="16" t="s">
        <v>76</v>
      </c>
      <c r="C57" s="17"/>
      <c r="D57" s="41">
        <v>51296</v>
      </c>
      <c r="E57" s="93">
        <v>51613</v>
      </c>
    </row>
    <row r="58" spans="1:5" ht="15" customHeight="1" thickBot="1">
      <c r="A58" s="92"/>
      <c r="B58" s="24" t="s">
        <v>77</v>
      </c>
      <c r="C58" s="23"/>
      <c r="D58" s="51"/>
      <c r="E58" s="101"/>
    </row>
    <row r="59" spans="1:5" ht="15" customHeight="1" thickBot="1">
      <c r="A59" s="102"/>
      <c r="B59" s="7"/>
      <c r="C59" s="48"/>
      <c r="D59" s="47">
        <f>SUM(D53:D58)</f>
        <v>562912</v>
      </c>
      <c r="E59" s="47">
        <f>SUM(E53:E58)</f>
        <v>557806</v>
      </c>
    </row>
    <row r="60" spans="1:5" ht="15" customHeight="1" thickTop="1">
      <c r="A60" s="102"/>
      <c r="B60" s="7"/>
      <c r="C60" s="48"/>
      <c r="D60" s="42"/>
      <c r="E60" s="100"/>
    </row>
    <row r="61" spans="1:5" ht="15" customHeight="1">
      <c r="A61" s="94">
        <v>14</v>
      </c>
      <c r="B61" s="77" t="s">
        <v>133</v>
      </c>
      <c r="C61" s="28"/>
      <c r="D61" s="52">
        <f>(+D53-D18)/D45</f>
        <v>2.341313397895295</v>
      </c>
      <c r="E61" s="103">
        <v>2.33</v>
      </c>
    </row>
    <row r="62" spans="1:5" ht="15" customHeight="1" thickBot="1">
      <c r="A62" s="104"/>
      <c r="B62" s="105" t="s">
        <v>127</v>
      </c>
      <c r="C62" s="106"/>
      <c r="D62" s="107"/>
      <c r="E62" s="108"/>
    </row>
    <row r="63" spans="1:5" ht="12.75">
      <c r="A63" s="2"/>
      <c r="B63" s="2"/>
      <c r="C63" s="2"/>
      <c r="D63" s="43"/>
      <c r="E63" s="43"/>
    </row>
    <row r="64" spans="1:5" ht="12.75">
      <c r="A64" s="2"/>
      <c r="B64" s="2"/>
      <c r="C64" s="2"/>
      <c r="D64" s="43"/>
      <c r="E64" s="43"/>
    </row>
  </sheetData>
  <printOptions/>
  <pageMargins left="0.75" right="0.5" top="0.75" bottom="0.85" header="0.5" footer="0.5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76"/>
  <sheetViews>
    <sheetView defaultGridColor="0" zoomScale="85" zoomScaleNormal="85" colorId="22" workbookViewId="0" topLeftCell="A174">
      <selection activeCell="A177" sqref="A177"/>
    </sheetView>
  </sheetViews>
  <sheetFormatPr defaultColWidth="8.7109375" defaultRowHeight="12.75"/>
  <cols>
    <col min="1" max="1" width="6.421875" style="0" customWidth="1"/>
    <col min="2" max="2" width="9.7109375" style="0" customWidth="1"/>
    <col min="3" max="3" width="11.7109375" style="0" customWidth="1"/>
    <col min="4" max="4" width="10.7109375" style="0" customWidth="1"/>
    <col min="6" max="6" width="17.00390625" style="0" customWidth="1"/>
    <col min="7" max="7" width="17.7109375" style="0" customWidth="1"/>
    <col min="8" max="8" width="20.7109375" style="0" customWidth="1"/>
    <col min="9" max="9" width="9.7109375" style="0" customWidth="1"/>
    <col min="10" max="10" width="9.8515625" style="0" customWidth="1"/>
  </cols>
  <sheetData>
    <row r="1" spans="1:9" ht="15.75">
      <c r="A1" s="1" t="s">
        <v>132</v>
      </c>
      <c r="B1" s="2"/>
      <c r="C1" s="2"/>
      <c r="D1" s="2"/>
      <c r="E1" s="2"/>
      <c r="F1" s="2"/>
      <c r="G1" s="38"/>
      <c r="H1" s="38"/>
      <c r="I1" s="38"/>
    </row>
    <row r="2" spans="1:9" ht="12.75">
      <c r="A2" s="4"/>
      <c r="B2" s="4"/>
      <c r="C2" s="4"/>
      <c r="D2" s="4"/>
      <c r="E2" s="4"/>
      <c r="F2" s="4"/>
      <c r="G2" s="53"/>
      <c r="H2" s="53"/>
      <c r="I2" s="53"/>
    </row>
    <row r="3" spans="1:9" ht="14.25">
      <c r="A3" s="3" t="s">
        <v>78</v>
      </c>
      <c r="B3" s="3"/>
      <c r="C3" s="3"/>
      <c r="D3" s="3"/>
      <c r="E3" s="3"/>
      <c r="F3" s="3"/>
      <c r="G3" s="54"/>
      <c r="H3" s="54"/>
      <c r="I3" s="54"/>
    </row>
    <row r="4" spans="1:9" ht="14.25">
      <c r="A4" s="3"/>
      <c r="B4" s="3"/>
      <c r="C4" s="3"/>
      <c r="D4" s="3"/>
      <c r="E4" s="3"/>
      <c r="F4" s="3"/>
      <c r="G4" s="54"/>
      <c r="H4" s="54"/>
      <c r="I4" s="54"/>
    </row>
    <row r="5" spans="1:9" ht="14.25">
      <c r="A5" s="3"/>
      <c r="B5" s="3"/>
      <c r="C5" s="3"/>
      <c r="D5" s="3"/>
      <c r="E5" s="3"/>
      <c r="F5" s="3"/>
      <c r="G5" s="54"/>
      <c r="H5" s="54"/>
      <c r="I5" s="54"/>
    </row>
    <row r="6" spans="1:9" ht="15">
      <c r="A6" s="55">
        <v>1</v>
      </c>
      <c r="B6" s="64" t="s">
        <v>79</v>
      </c>
      <c r="C6" s="3"/>
      <c r="D6" s="3"/>
      <c r="E6" s="3"/>
      <c r="F6" s="3"/>
      <c r="G6" s="54"/>
      <c r="H6" s="54"/>
      <c r="I6" s="54"/>
    </row>
    <row r="7" spans="1:9" ht="14.25">
      <c r="A7" s="3"/>
      <c r="B7" s="5"/>
      <c r="C7" s="3"/>
      <c r="D7" s="3"/>
      <c r="E7" s="3"/>
      <c r="F7" s="3"/>
      <c r="G7" s="54"/>
      <c r="H7" s="54"/>
      <c r="I7" s="54"/>
    </row>
    <row r="8" spans="1:9" ht="14.25">
      <c r="A8" s="3"/>
      <c r="B8" s="5" t="s">
        <v>80</v>
      </c>
      <c r="C8" s="56"/>
      <c r="D8" s="56"/>
      <c r="E8" s="56"/>
      <c r="F8" s="56"/>
      <c r="G8" s="57"/>
      <c r="H8" s="57"/>
      <c r="I8" s="54"/>
    </row>
    <row r="9" spans="1:9" ht="14.25">
      <c r="A9" s="3" t="s">
        <v>85</v>
      </c>
      <c r="B9" s="5" t="s">
        <v>148</v>
      </c>
      <c r="C9" s="56"/>
      <c r="D9" s="56"/>
      <c r="E9" s="56"/>
      <c r="F9" s="56"/>
      <c r="G9" s="57"/>
      <c r="H9" s="57"/>
      <c r="I9" s="54"/>
    </row>
    <row r="10" spans="1:9" ht="14.25">
      <c r="A10" s="3"/>
      <c r="B10" s="5"/>
      <c r="C10" s="56"/>
      <c r="D10" s="56"/>
      <c r="E10" s="56"/>
      <c r="F10" s="56"/>
      <c r="G10" s="57"/>
      <c r="H10" s="57"/>
      <c r="I10" s="54"/>
    </row>
    <row r="11" spans="1:9" ht="15">
      <c r="A11" s="55">
        <v>2</v>
      </c>
      <c r="B11" s="64" t="s">
        <v>24</v>
      </c>
      <c r="C11" s="56"/>
      <c r="D11" s="56"/>
      <c r="E11" s="56"/>
      <c r="F11" s="56"/>
      <c r="G11" s="57"/>
      <c r="H11" s="57"/>
      <c r="I11" s="54"/>
    </row>
    <row r="12" spans="1:9" ht="14.25">
      <c r="A12" s="3"/>
      <c r="B12" s="5"/>
      <c r="C12" s="56"/>
      <c r="D12" s="56"/>
      <c r="E12" s="56"/>
      <c r="F12" s="56"/>
      <c r="G12" s="57"/>
      <c r="H12" s="57"/>
      <c r="I12" s="54"/>
    </row>
    <row r="13" spans="1:9" ht="14.25">
      <c r="A13" s="3"/>
      <c r="B13" s="5" t="s">
        <v>155</v>
      </c>
      <c r="C13" s="56"/>
      <c r="D13" s="56"/>
      <c r="E13" s="56"/>
      <c r="F13" s="56"/>
      <c r="G13" s="57"/>
      <c r="H13" s="57"/>
      <c r="I13" s="54"/>
    </row>
    <row r="14" spans="1:9" ht="14.25">
      <c r="A14" s="3"/>
      <c r="B14" s="5"/>
      <c r="C14" s="56"/>
      <c r="D14" s="56"/>
      <c r="E14" s="56"/>
      <c r="F14" s="56"/>
      <c r="G14" s="57"/>
      <c r="H14" s="57"/>
      <c r="I14" s="54"/>
    </row>
    <row r="15" spans="1:9" ht="15">
      <c r="A15" s="55">
        <v>3</v>
      </c>
      <c r="B15" s="64" t="s">
        <v>35</v>
      </c>
      <c r="C15" s="56"/>
      <c r="D15" s="56"/>
      <c r="E15" s="56"/>
      <c r="F15" s="56"/>
      <c r="G15" s="57"/>
      <c r="H15" s="57"/>
      <c r="I15" s="54"/>
    </row>
    <row r="16" spans="1:9" ht="14.25">
      <c r="A16" s="3"/>
      <c r="B16" s="5"/>
      <c r="C16" s="56"/>
      <c r="D16" s="56"/>
      <c r="E16" s="56"/>
      <c r="F16" s="56"/>
      <c r="G16" s="57"/>
      <c r="H16" s="57"/>
      <c r="I16" s="54"/>
    </row>
    <row r="17" spans="1:9" ht="14.25">
      <c r="A17" s="3"/>
      <c r="B17" s="5" t="s">
        <v>156</v>
      </c>
      <c r="C17" s="56"/>
      <c r="D17" s="56"/>
      <c r="E17" s="56"/>
      <c r="F17" s="56"/>
      <c r="G17" s="57"/>
      <c r="H17" s="57"/>
      <c r="I17" s="54"/>
    </row>
    <row r="18" spans="1:9" ht="14.25">
      <c r="A18" s="3"/>
      <c r="B18" s="5"/>
      <c r="C18" s="56"/>
      <c r="D18" s="56"/>
      <c r="E18" s="56"/>
      <c r="F18" s="56"/>
      <c r="G18" s="57"/>
      <c r="H18" s="57"/>
      <c r="I18" s="54"/>
    </row>
    <row r="19" spans="1:9" ht="15">
      <c r="A19" s="58">
        <v>4</v>
      </c>
      <c r="B19" s="65" t="s">
        <v>29</v>
      </c>
      <c r="C19" s="56"/>
      <c r="D19" s="56"/>
      <c r="E19" s="56"/>
      <c r="F19" s="56"/>
      <c r="G19" s="57"/>
      <c r="H19" s="57"/>
      <c r="I19" s="54"/>
    </row>
    <row r="20" spans="1:9" ht="14.25">
      <c r="A20" s="3"/>
      <c r="B20" s="5"/>
      <c r="C20" s="56"/>
      <c r="D20" s="56"/>
      <c r="E20" s="56"/>
      <c r="F20" s="56"/>
      <c r="G20" s="57"/>
      <c r="H20" s="57"/>
      <c r="I20" s="54"/>
    </row>
    <row r="21" spans="1:9" ht="14.25">
      <c r="A21" s="3"/>
      <c r="B21" s="5" t="s">
        <v>178</v>
      </c>
      <c r="C21" s="56"/>
      <c r="D21" s="56"/>
      <c r="E21" s="56"/>
      <c r="F21" s="56"/>
      <c r="G21" s="57"/>
      <c r="H21" s="57"/>
      <c r="I21" s="54"/>
    </row>
    <row r="22" spans="1:9" ht="14.25">
      <c r="A22" s="3"/>
      <c r="B22" s="5" t="s">
        <v>177</v>
      </c>
      <c r="C22" s="56"/>
      <c r="D22" s="56"/>
      <c r="E22" s="56"/>
      <c r="F22" s="56"/>
      <c r="G22" s="57"/>
      <c r="H22" s="57"/>
      <c r="I22" s="54"/>
    </row>
    <row r="23" spans="1:9" ht="14.25">
      <c r="A23" s="3"/>
      <c r="B23" s="5"/>
      <c r="C23" s="56"/>
      <c r="D23" s="56"/>
      <c r="E23" s="56"/>
      <c r="F23" s="56"/>
      <c r="G23" s="57"/>
      <c r="H23" s="57"/>
      <c r="I23" s="54"/>
    </row>
    <row r="24" spans="1:9" ht="15">
      <c r="A24" s="55">
        <v>5</v>
      </c>
      <c r="B24" s="64" t="s">
        <v>81</v>
      </c>
      <c r="C24" s="56"/>
      <c r="D24" s="56"/>
      <c r="E24" s="56"/>
      <c r="F24" s="56"/>
      <c r="G24" s="57"/>
      <c r="H24" s="57"/>
      <c r="I24" s="54"/>
    </row>
    <row r="25" spans="1:9" ht="14.25">
      <c r="A25" s="3"/>
      <c r="B25" s="5"/>
      <c r="C25" s="56"/>
      <c r="D25" s="56"/>
      <c r="E25" s="56"/>
      <c r="F25" s="56"/>
      <c r="G25" s="57"/>
      <c r="H25" s="57"/>
      <c r="I25" s="54"/>
    </row>
    <row r="26" spans="1:9" ht="14.25">
      <c r="A26" s="3"/>
      <c r="B26" s="5" t="s">
        <v>126</v>
      </c>
      <c r="C26" s="56"/>
      <c r="D26" s="56"/>
      <c r="E26" s="56"/>
      <c r="F26" s="56"/>
      <c r="G26" s="57"/>
      <c r="H26" s="57"/>
      <c r="I26" s="54"/>
    </row>
    <row r="27" spans="1:9" ht="14.25">
      <c r="A27" s="3"/>
      <c r="B27" s="5"/>
      <c r="C27" s="56"/>
      <c r="D27" s="56"/>
      <c r="E27" s="56"/>
      <c r="F27" s="56"/>
      <c r="G27" s="57"/>
      <c r="H27" s="57"/>
      <c r="I27" s="54"/>
    </row>
    <row r="28" spans="1:9" ht="15">
      <c r="A28" s="55">
        <v>6</v>
      </c>
      <c r="B28" s="64" t="s">
        <v>82</v>
      </c>
      <c r="C28" s="56"/>
      <c r="D28" s="56"/>
      <c r="E28" s="56"/>
      <c r="F28" s="56"/>
      <c r="G28" s="57"/>
      <c r="H28" s="57"/>
      <c r="I28" s="54"/>
    </row>
    <row r="29" spans="1:9" ht="14.25">
      <c r="A29" s="3"/>
      <c r="B29" s="5"/>
      <c r="C29" s="56"/>
      <c r="D29" s="56"/>
      <c r="E29" s="56"/>
      <c r="F29" s="56"/>
      <c r="G29" s="57"/>
      <c r="H29" s="57"/>
      <c r="I29" s="54"/>
    </row>
    <row r="30" spans="1:9" ht="14.25">
      <c r="A30" s="3"/>
      <c r="B30" s="5" t="s">
        <v>131</v>
      </c>
      <c r="C30" s="56"/>
      <c r="D30" s="56"/>
      <c r="E30" s="56"/>
      <c r="F30" s="56"/>
      <c r="G30" s="57"/>
      <c r="H30" s="57"/>
      <c r="I30" s="57"/>
    </row>
    <row r="31" spans="1:9" ht="14.25">
      <c r="A31" s="3"/>
      <c r="B31" s="5" t="s">
        <v>158</v>
      </c>
      <c r="C31" s="56"/>
      <c r="D31" s="56"/>
      <c r="E31" s="56"/>
      <c r="F31" s="56"/>
      <c r="G31" s="57"/>
      <c r="H31" s="57"/>
      <c r="I31" s="57"/>
    </row>
    <row r="32" spans="1:9" ht="14.25">
      <c r="A32" s="3"/>
      <c r="B32" s="5"/>
      <c r="C32" s="56"/>
      <c r="D32" s="56"/>
      <c r="E32" s="56"/>
      <c r="F32" s="56"/>
      <c r="G32" s="57"/>
      <c r="H32" s="57"/>
      <c r="I32" s="57"/>
    </row>
    <row r="33" spans="1:9" ht="15">
      <c r="A33" s="55">
        <v>7</v>
      </c>
      <c r="B33" s="64" t="s">
        <v>83</v>
      </c>
      <c r="C33" s="56"/>
      <c r="D33" s="56"/>
      <c r="E33" s="56"/>
      <c r="F33" s="56"/>
      <c r="G33" s="57"/>
      <c r="H33" s="57"/>
      <c r="I33" s="54"/>
    </row>
    <row r="34" spans="1:9" ht="14.25">
      <c r="A34" s="3"/>
      <c r="B34" s="5"/>
      <c r="C34" s="56"/>
      <c r="D34" s="56"/>
      <c r="E34" s="56"/>
      <c r="F34" s="56"/>
      <c r="G34" s="57"/>
      <c r="H34" s="57"/>
      <c r="I34" s="54"/>
    </row>
    <row r="35" spans="1:9" ht="14.25">
      <c r="A35" s="3"/>
      <c r="B35" s="66" t="s">
        <v>159</v>
      </c>
      <c r="C35" s="56"/>
      <c r="D35" s="56"/>
      <c r="E35" s="56"/>
      <c r="F35" s="56"/>
      <c r="G35" s="57"/>
      <c r="H35" s="57"/>
      <c r="I35" s="54"/>
    </row>
    <row r="36" spans="1:9" ht="14.25">
      <c r="A36" s="3"/>
      <c r="B36" s="5"/>
      <c r="C36" s="56"/>
      <c r="D36" s="56"/>
      <c r="E36" s="56"/>
      <c r="F36" s="56"/>
      <c r="G36" s="57"/>
      <c r="H36" s="57"/>
      <c r="I36" s="54"/>
    </row>
    <row r="37" spans="1:9" ht="14.25">
      <c r="A37" s="3"/>
      <c r="B37" s="5" t="s">
        <v>84</v>
      </c>
      <c r="C37" s="56"/>
      <c r="D37" s="56"/>
      <c r="E37" s="56"/>
      <c r="F37" s="56"/>
      <c r="G37" s="57"/>
      <c r="H37" s="57"/>
      <c r="I37" s="54"/>
    </row>
    <row r="38" spans="1:9" ht="14.25">
      <c r="A38" s="3"/>
      <c r="B38" s="5"/>
      <c r="C38" s="56"/>
      <c r="D38" s="56"/>
      <c r="E38" s="56"/>
      <c r="F38" s="56"/>
      <c r="G38" s="57" t="s">
        <v>13</v>
      </c>
      <c r="H38" s="57" t="s">
        <v>85</v>
      </c>
      <c r="I38" s="54"/>
    </row>
    <row r="39" spans="1:9" ht="14.25">
      <c r="A39" s="3"/>
      <c r="B39" s="5"/>
      <c r="C39" s="56"/>
      <c r="D39" s="56"/>
      <c r="E39" s="56"/>
      <c r="F39" s="56"/>
      <c r="G39" s="57"/>
      <c r="H39" s="57"/>
      <c r="I39" s="54"/>
    </row>
    <row r="40" spans="1:9" ht="15" thickBot="1">
      <c r="A40" s="3"/>
      <c r="B40" s="5" t="s">
        <v>86</v>
      </c>
      <c r="C40" s="56"/>
      <c r="D40" s="56"/>
      <c r="E40" s="56"/>
      <c r="F40" s="56"/>
      <c r="G40" s="68">
        <v>129920</v>
      </c>
      <c r="H40" s="57"/>
      <c r="I40" s="54"/>
    </row>
    <row r="41" spans="1:9" ht="15" thickTop="1">
      <c r="A41" s="3"/>
      <c r="B41" s="5"/>
      <c r="C41" s="56"/>
      <c r="D41" s="56"/>
      <c r="E41" s="56"/>
      <c r="F41" s="56"/>
      <c r="G41" s="80"/>
      <c r="H41" s="57"/>
      <c r="I41" s="54"/>
    </row>
    <row r="42" spans="1:9" ht="15" thickBot="1">
      <c r="A42" s="3"/>
      <c r="B42" s="5" t="s">
        <v>138</v>
      </c>
      <c r="C42" s="56"/>
      <c r="D42" s="56"/>
      <c r="E42" s="56"/>
      <c r="F42" s="56"/>
      <c r="G42" s="81">
        <f>+G40</f>
        <v>129920</v>
      </c>
      <c r="H42" s="57"/>
      <c r="I42" s="54"/>
    </row>
    <row r="43" spans="1:9" ht="15" thickTop="1">
      <c r="A43" s="3"/>
      <c r="B43" s="5"/>
      <c r="C43" s="56"/>
      <c r="D43" s="56"/>
      <c r="E43" s="56"/>
      <c r="F43" s="56"/>
      <c r="G43" s="69"/>
      <c r="H43" s="57"/>
      <c r="I43" s="54"/>
    </row>
    <row r="44" spans="1:9" ht="15" thickBot="1">
      <c r="A44" s="3"/>
      <c r="B44" s="5" t="s">
        <v>87</v>
      </c>
      <c r="C44" s="56"/>
      <c r="D44" s="56"/>
      <c r="E44" s="56"/>
      <c r="F44" s="56"/>
      <c r="G44" s="68">
        <v>55105</v>
      </c>
      <c r="H44" s="57"/>
      <c r="I44" s="54"/>
    </row>
    <row r="45" spans="1:9" ht="15" thickTop="1">
      <c r="A45" s="3"/>
      <c r="B45" s="5"/>
      <c r="C45" s="56"/>
      <c r="D45" s="56"/>
      <c r="E45" s="56"/>
      <c r="F45" s="56"/>
      <c r="G45" s="69"/>
      <c r="H45" s="57"/>
      <c r="I45" s="54"/>
    </row>
    <row r="46" spans="1:9" ht="15" thickBot="1">
      <c r="A46" s="3"/>
      <c r="B46" s="5" t="s">
        <v>179</v>
      </c>
      <c r="C46" s="56"/>
      <c r="D46" s="56"/>
      <c r="E46" s="56"/>
      <c r="F46" s="56"/>
      <c r="G46" s="81" t="s">
        <v>180</v>
      </c>
      <c r="H46" s="57"/>
      <c r="I46" s="54"/>
    </row>
    <row r="47" spans="1:9" ht="15" thickTop="1">
      <c r="A47" s="3"/>
      <c r="B47" s="5"/>
      <c r="C47" s="56"/>
      <c r="D47" s="56"/>
      <c r="E47" s="56"/>
      <c r="F47" s="56"/>
      <c r="G47" s="69"/>
      <c r="H47" s="57"/>
      <c r="I47" s="54"/>
    </row>
    <row r="48" spans="1:9" ht="15" thickBot="1">
      <c r="A48" s="3"/>
      <c r="B48" s="5" t="s">
        <v>88</v>
      </c>
      <c r="C48" s="56"/>
      <c r="D48" s="56"/>
      <c r="E48" s="56"/>
      <c r="F48" s="56"/>
      <c r="G48" s="68">
        <v>8606</v>
      </c>
      <c r="H48" s="57"/>
      <c r="I48" s="54"/>
    </row>
    <row r="49" spans="1:9" ht="15" thickTop="1">
      <c r="A49" s="3"/>
      <c r="B49" s="5"/>
      <c r="C49" s="56"/>
      <c r="D49" s="56"/>
      <c r="E49" s="56"/>
      <c r="F49" s="56"/>
      <c r="G49" s="57"/>
      <c r="H49" s="57"/>
      <c r="I49" s="54"/>
    </row>
    <row r="50" spans="1:9" ht="15">
      <c r="A50" s="55">
        <v>8</v>
      </c>
      <c r="B50" s="64" t="s">
        <v>89</v>
      </c>
      <c r="C50" s="56"/>
      <c r="D50" s="56"/>
      <c r="E50" s="56"/>
      <c r="F50" s="56"/>
      <c r="G50" s="57"/>
      <c r="H50" s="57"/>
      <c r="I50" s="54"/>
    </row>
    <row r="51" spans="1:9" ht="14.25">
      <c r="A51" s="3"/>
      <c r="B51" s="5"/>
      <c r="C51" s="56"/>
      <c r="D51" s="56"/>
      <c r="E51" s="56"/>
      <c r="F51" s="56"/>
      <c r="G51" s="57"/>
      <c r="H51" s="57"/>
      <c r="I51" s="54"/>
    </row>
    <row r="52" spans="1:9" ht="14.25">
      <c r="A52" s="3"/>
      <c r="B52" s="5" t="s">
        <v>160</v>
      </c>
      <c r="C52" s="56"/>
      <c r="D52" s="56"/>
      <c r="E52" s="56"/>
      <c r="F52" s="56"/>
      <c r="G52" s="57"/>
      <c r="H52" s="57"/>
      <c r="I52" s="54"/>
    </row>
    <row r="53" spans="1:9" ht="14.25">
      <c r="A53" s="3"/>
      <c r="B53" s="5"/>
      <c r="C53" s="56"/>
      <c r="D53" s="56"/>
      <c r="E53" s="56"/>
      <c r="F53" s="56"/>
      <c r="G53" s="57"/>
      <c r="H53" s="57"/>
      <c r="I53" s="54"/>
    </row>
    <row r="54" spans="1:9" ht="15">
      <c r="A54" s="55">
        <v>9</v>
      </c>
      <c r="B54" s="64" t="s">
        <v>90</v>
      </c>
      <c r="C54" s="56"/>
      <c r="D54" s="56"/>
      <c r="E54" s="56"/>
      <c r="F54" s="56"/>
      <c r="G54" s="57"/>
      <c r="H54" s="57"/>
      <c r="I54" s="54"/>
    </row>
    <row r="55" spans="1:9" ht="14.25">
      <c r="A55" s="3"/>
      <c r="B55" s="5"/>
      <c r="C55" s="56"/>
      <c r="D55" s="56"/>
      <c r="E55" s="56"/>
      <c r="F55" s="56"/>
      <c r="G55" s="57"/>
      <c r="H55" s="57"/>
      <c r="I55" s="54"/>
    </row>
    <row r="56" spans="1:9" ht="13.5" customHeight="1">
      <c r="A56" s="3"/>
      <c r="B56" s="5" t="s">
        <v>143</v>
      </c>
      <c r="C56" s="56"/>
      <c r="D56" s="56"/>
      <c r="E56" s="56"/>
      <c r="F56" s="56"/>
      <c r="G56" s="57"/>
      <c r="H56" s="57"/>
      <c r="I56" s="54"/>
    </row>
    <row r="57" spans="1:9" ht="13.5" customHeight="1">
      <c r="A57" s="3"/>
      <c r="B57" s="5"/>
      <c r="C57" s="56"/>
      <c r="D57" s="56"/>
      <c r="E57" s="56"/>
      <c r="F57" s="56"/>
      <c r="G57" s="57"/>
      <c r="H57" s="57"/>
      <c r="I57" s="54"/>
    </row>
    <row r="58" spans="1:9" ht="13.5" customHeight="1">
      <c r="A58" s="3"/>
      <c r="B58" s="82" t="s">
        <v>147</v>
      </c>
      <c r="C58" s="56"/>
      <c r="D58" s="56"/>
      <c r="E58" s="56"/>
      <c r="F58" s="56"/>
      <c r="G58" s="57"/>
      <c r="H58" s="57"/>
      <c r="I58" s="54"/>
    </row>
    <row r="59" spans="1:9" ht="13.5" customHeight="1">
      <c r="A59" s="3"/>
      <c r="B59" s="5" t="s">
        <v>144</v>
      </c>
      <c r="C59" s="56"/>
      <c r="D59" s="56"/>
      <c r="E59" s="56"/>
      <c r="F59" s="56"/>
      <c r="G59" s="57"/>
      <c r="H59" s="57"/>
      <c r="I59" s="54"/>
    </row>
    <row r="60" spans="1:9" ht="13.5" customHeight="1">
      <c r="A60" s="3"/>
      <c r="B60" s="5" t="s">
        <v>169</v>
      </c>
      <c r="C60" s="56"/>
      <c r="D60" s="56"/>
      <c r="E60" s="56"/>
      <c r="F60" s="56"/>
      <c r="G60" s="57"/>
      <c r="H60" s="57"/>
      <c r="I60" s="54"/>
    </row>
    <row r="61" spans="1:9" ht="13.5" customHeight="1">
      <c r="A61" s="3"/>
      <c r="B61" s="5" t="s">
        <v>168</v>
      </c>
      <c r="C61" s="56"/>
      <c r="D61" s="56"/>
      <c r="E61" s="56"/>
      <c r="F61" s="56"/>
      <c r="G61" s="57"/>
      <c r="H61" s="57"/>
      <c r="I61" s="54"/>
    </row>
    <row r="62" spans="1:9" ht="13.5" customHeight="1">
      <c r="A62" s="3"/>
      <c r="B62" s="5"/>
      <c r="C62" s="56"/>
      <c r="D62" s="56"/>
      <c r="E62" s="56"/>
      <c r="F62" s="56"/>
      <c r="G62" s="57"/>
      <c r="H62" s="57"/>
      <c r="I62" s="54"/>
    </row>
    <row r="63" spans="1:9" ht="13.5" customHeight="1">
      <c r="A63" s="3"/>
      <c r="B63" s="82" t="s">
        <v>146</v>
      </c>
      <c r="C63" s="56"/>
      <c r="D63" s="56"/>
      <c r="E63" s="56"/>
      <c r="F63" s="56"/>
      <c r="G63" s="57"/>
      <c r="H63" s="57"/>
      <c r="I63" s="54"/>
    </row>
    <row r="64" spans="1:9" ht="13.5" customHeight="1">
      <c r="A64" s="3"/>
      <c r="B64" s="5" t="s">
        <v>145</v>
      </c>
      <c r="C64" s="56"/>
      <c r="D64" s="56"/>
      <c r="E64" s="56"/>
      <c r="F64" s="56"/>
      <c r="G64" s="57"/>
      <c r="H64" s="57"/>
      <c r="I64" s="54"/>
    </row>
    <row r="65" spans="1:9" ht="13.5" customHeight="1">
      <c r="A65" s="3"/>
      <c r="B65" s="5"/>
      <c r="C65" s="56"/>
      <c r="D65" s="56"/>
      <c r="E65" s="56"/>
      <c r="F65" s="56"/>
      <c r="G65" s="57"/>
      <c r="H65" s="57"/>
      <c r="I65" s="54"/>
    </row>
    <row r="66" spans="1:9" ht="13.5" customHeight="1">
      <c r="A66" s="3"/>
      <c r="B66" s="5" t="s">
        <v>171</v>
      </c>
      <c r="C66" s="56"/>
      <c r="D66" s="56"/>
      <c r="E66" s="56"/>
      <c r="F66" s="56"/>
      <c r="G66" s="57"/>
      <c r="H66" s="57"/>
      <c r="I66" s="54"/>
    </row>
    <row r="67" spans="1:9" ht="13.5" customHeight="1">
      <c r="A67" s="3"/>
      <c r="B67" s="5" t="s">
        <v>170</v>
      </c>
      <c r="C67" s="56"/>
      <c r="D67" s="56"/>
      <c r="E67" s="56"/>
      <c r="F67" s="56"/>
      <c r="G67" s="57"/>
      <c r="H67" s="57"/>
      <c r="I67" s="54"/>
    </row>
    <row r="68" spans="1:9" ht="13.5" customHeight="1">
      <c r="A68" s="3"/>
      <c r="B68" s="5"/>
      <c r="C68" s="56"/>
      <c r="D68" s="56"/>
      <c r="E68" s="56"/>
      <c r="F68" s="56"/>
      <c r="G68" s="57"/>
      <c r="H68" s="57"/>
      <c r="I68" s="54"/>
    </row>
    <row r="69" spans="1:9" ht="13.5" customHeight="1">
      <c r="A69" s="55">
        <v>10</v>
      </c>
      <c r="B69" s="64" t="s">
        <v>91</v>
      </c>
      <c r="C69" s="56"/>
      <c r="D69" s="56"/>
      <c r="E69" s="56"/>
      <c r="F69" s="56"/>
      <c r="G69" s="57"/>
      <c r="H69" s="57"/>
      <c r="I69" s="54"/>
    </row>
    <row r="70" spans="1:9" ht="13.5" customHeight="1">
      <c r="A70" s="3"/>
      <c r="B70" s="5"/>
      <c r="C70" s="56"/>
      <c r="D70" s="56"/>
      <c r="E70" s="56"/>
      <c r="F70" s="56"/>
      <c r="G70" s="57"/>
      <c r="H70" s="57"/>
      <c r="I70" s="54"/>
    </row>
    <row r="71" spans="1:9" ht="13.5" customHeight="1">
      <c r="A71" s="3"/>
      <c r="B71" s="5" t="s">
        <v>92</v>
      </c>
      <c r="C71" s="56"/>
      <c r="D71" s="56"/>
      <c r="E71" s="56"/>
      <c r="F71" s="56"/>
      <c r="G71" s="57"/>
      <c r="H71" s="57"/>
      <c r="I71" s="54"/>
    </row>
    <row r="72" spans="1:9" ht="13.5" customHeight="1">
      <c r="A72" s="3"/>
      <c r="B72" s="5" t="s">
        <v>161</v>
      </c>
      <c r="C72" s="56"/>
      <c r="D72" s="56"/>
      <c r="E72" s="56"/>
      <c r="F72" s="56"/>
      <c r="G72" s="57"/>
      <c r="H72" s="57"/>
      <c r="I72" s="54"/>
    </row>
    <row r="73" spans="1:9" ht="13.5" customHeight="1">
      <c r="A73" s="3"/>
      <c r="B73" s="5"/>
      <c r="C73" s="56"/>
      <c r="D73" s="56"/>
      <c r="E73" s="56"/>
      <c r="F73" s="56"/>
      <c r="G73" s="57"/>
      <c r="H73" s="57"/>
      <c r="I73" s="54"/>
    </row>
    <row r="74" spans="1:9" ht="13.5" customHeight="1">
      <c r="A74" s="55">
        <v>11</v>
      </c>
      <c r="B74" s="64" t="s">
        <v>93</v>
      </c>
      <c r="C74" s="56"/>
      <c r="D74" s="56"/>
      <c r="E74" s="56"/>
      <c r="F74" s="56"/>
      <c r="G74" s="57"/>
      <c r="H74" s="57"/>
      <c r="I74" s="54"/>
    </row>
    <row r="75" spans="1:9" ht="14.25">
      <c r="A75" s="3"/>
      <c r="B75" s="5"/>
      <c r="C75" s="56"/>
      <c r="D75" s="56"/>
      <c r="E75" s="56"/>
      <c r="F75" s="56"/>
      <c r="G75" s="57"/>
      <c r="H75" s="57"/>
      <c r="I75" s="54"/>
    </row>
    <row r="76" spans="1:9" ht="14.25">
      <c r="A76" s="3"/>
      <c r="B76" s="5" t="s">
        <v>153</v>
      </c>
      <c r="C76" s="56"/>
      <c r="D76" s="56"/>
      <c r="E76" s="56"/>
      <c r="F76" s="56"/>
      <c r="G76" s="57"/>
      <c r="H76" s="57"/>
      <c r="I76" s="54"/>
    </row>
    <row r="77" spans="1:9" ht="14.25">
      <c r="A77" s="3"/>
      <c r="B77" s="5" t="s">
        <v>139</v>
      </c>
      <c r="C77" s="56"/>
      <c r="D77" s="56"/>
      <c r="E77" s="56"/>
      <c r="F77" s="56"/>
      <c r="G77" s="57"/>
      <c r="H77" s="57"/>
      <c r="I77" s="54"/>
    </row>
    <row r="78" spans="1:9" ht="14.25">
      <c r="A78" s="3"/>
      <c r="B78" s="5" t="s">
        <v>162</v>
      </c>
      <c r="C78" s="56"/>
      <c r="D78" s="56"/>
      <c r="E78" s="56"/>
      <c r="F78" s="56"/>
      <c r="G78" s="57"/>
      <c r="H78" s="57"/>
      <c r="I78" s="54"/>
    </row>
    <row r="79" spans="1:9" ht="14.25">
      <c r="A79" s="3"/>
      <c r="B79" s="5"/>
      <c r="C79" s="56"/>
      <c r="D79" s="56"/>
      <c r="E79" s="56"/>
      <c r="F79" s="56"/>
      <c r="G79" s="57"/>
      <c r="H79" s="57"/>
      <c r="I79" s="54"/>
    </row>
    <row r="80" spans="1:9" ht="15">
      <c r="A80" s="55">
        <v>12</v>
      </c>
      <c r="B80" s="64" t="s">
        <v>172</v>
      </c>
      <c r="C80" s="56"/>
      <c r="D80" s="56"/>
      <c r="E80" s="56"/>
      <c r="F80" s="56"/>
      <c r="G80" s="57"/>
      <c r="H80" s="57"/>
      <c r="I80" s="54"/>
    </row>
    <row r="81" spans="1:9" ht="14.25">
      <c r="A81" s="3"/>
      <c r="B81" s="5"/>
      <c r="C81" s="56"/>
      <c r="D81" s="56"/>
      <c r="E81" s="56"/>
      <c r="F81" s="56"/>
      <c r="G81" s="57"/>
      <c r="H81" s="57"/>
      <c r="I81" s="54"/>
    </row>
    <row r="82" spans="1:9" ht="14.25">
      <c r="A82" s="3"/>
      <c r="B82" s="5"/>
      <c r="C82" s="56"/>
      <c r="D82" s="56"/>
      <c r="E82" s="56"/>
      <c r="F82" s="56"/>
      <c r="G82" s="59" t="s">
        <v>94</v>
      </c>
      <c r="H82" s="60" t="s">
        <v>95</v>
      </c>
      <c r="I82" s="54"/>
    </row>
    <row r="83" spans="1:9" ht="14.25">
      <c r="A83" s="3"/>
      <c r="B83" s="5"/>
      <c r="C83" s="56"/>
      <c r="D83" s="56"/>
      <c r="E83" s="56"/>
      <c r="F83" s="56"/>
      <c r="G83" s="61" t="s">
        <v>13</v>
      </c>
      <c r="H83" s="62" t="s">
        <v>13</v>
      </c>
      <c r="I83" s="54"/>
    </row>
    <row r="84" spans="1:9" ht="14.25">
      <c r="A84" s="3"/>
      <c r="B84" s="5"/>
      <c r="C84" s="56"/>
      <c r="D84" s="56"/>
      <c r="E84" s="56"/>
      <c r="F84" s="56"/>
      <c r="G84" s="61"/>
      <c r="H84" s="62"/>
      <c r="I84" s="54"/>
    </row>
    <row r="85" spans="1:9" ht="14.25">
      <c r="A85" s="3"/>
      <c r="B85" s="5" t="s">
        <v>96</v>
      </c>
      <c r="C85" s="56"/>
      <c r="D85" s="56"/>
      <c r="E85" s="56"/>
      <c r="F85" s="56"/>
      <c r="G85" s="70">
        <f>+'BALANCE SHEET'!D33-H85</f>
        <v>2439</v>
      </c>
      <c r="H85" s="71">
        <v>3385</v>
      </c>
      <c r="I85" s="54"/>
    </row>
    <row r="86" spans="1:9" ht="14.25">
      <c r="A86" s="3"/>
      <c r="B86" s="5" t="s">
        <v>97</v>
      </c>
      <c r="C86" s="56"/>
      <c r="D86" s="56"/>
      <c r="E86" s="56"/>
      <c r="F86" s="56"/>
      <c r="G86" s="70">
        <v>0</v>
      </c>
      <c r="H86" s="71">
        <f>'BALANCE SHEET'!D56</f>
        <v>1134</v>
      </c>
      <c r="I86" s="54"/>
    </row>
    <row r="87" spans="1:9" ht="15" thickBot="1">
      <c r="A87" s="3"/>
      <c r="B87" s="5" t="s">
        <v>98</v>
      </c>
      <c r="C87" s="56"/>
      <c r="D87" s="56"/>
      <c r="E87" s="56"/>
      <c r="F87" s="56"/>
      <c r="G87" s="72">
        <f>SUM(G85:G86)</f>
        <v>2439</v>
      </c>
      <c r="H87" s="73">
        <f>SUM(H85:H86)</f>
        <v>4519</v>
      </c>
      <c r="I87" s="54"/>
    </row>
    <row r="88" spans="1:9" ht="15" thickTop="1">
      <c r="A88" s="3"/>
      <c r="B88" s="5"/>
      <c r="C88" s="56"/>
      <c r="D88" s="56"/>
      <c r="E88" s="56"/>
      <c r="F88" s="56"/>
      <c r="G88" s="57"/>
      <c r="H88" s="57"/>
      <c r="I88" s="54"/>
    </row>
    <row r="89" spans="1:9" ht="14.25">
      <c r="A89" s="3"/>
      <c r="B89" s="5" t="s">
        <v>173</v>
      </c>
      <c r="C89" s="56"/>
      <c r="D89" s="56"/>
      <c r="E89" s="56"/>
      <c r="F89" s="56"/>
      <c r="G89" s="57"/>
      <c r="H89" s="57"/>
      <c r="I89" s="54"/>
    </row>
    <row r="90" spans="1:9" ht="14.25">
      <c r="A90" s="3"/>
      <c r="B90" s="5"/>
      <c r="C90" s="56"/>
      <c r="D90" s="56"/>
      <c r="E90" s="56"/>
      <c r="F90" s="56"/>
      <c r="G90" s="57"/>
      <c r="H90" s="57"/>
      <c r="I90" s="54"/>
    </row>
    <row r="91" spans="1:9" ht="15">
      <c r="A91" s="55">
        <v>13</v>
      </c>
      <c r="B91" s="64" t="s">
        <v>99</v>
      </c>
      <c r="C91" s="56"/>
      <c r="D91" s="56"/>
      <c r="E91" s="56"/>
      <c r="F91" s="56"/>
      <c r="G91" s="57"/>
      <c r="H91" s="57"/>
      <c r="I91" s="54"/>
    </row>
    <row r="92" spans="1:9" ht="14.25">
      <c r="A92" s="3"/>
      <c r="B92" s="5"/>
      <c r="C92" s="56"/>
      <c r="D92" s="56"/>
      <c r="E92" s="56"/>
      <c r="F92" s="56"/>
      <c r="G92" s="57"/>
      <c r="H92" s="57"/>
      <c r="I92" s="54"/>
    </row>
    <row r="93" spans="1:9" ht="14.25">
      <c r="A93" s="3"/>
      <c r="B93" s="5" t="s">
        <v>181</v>
      </c>
      <c r="C93" s="56"/>
      <c r="D93" s="56"/>
      <c r="E93" s="56"/>
      <c r="F93" s="56"/>
      <c r="G93" s="57"/>
      <c r="H93" s="57"/>
      <c r="I93" s="54"/>
    </row>
    <row r="94" spans="1:9" ht="14.25">
      <c r="A94" s="3"/>
      <c r="B94" s="5" t="s">
        <v>182</v>
      </c>
      <c r="C94" s="56"/>
      <c r="D94" s="56"/>
      <c r="E94" s="56"/>
      <c r="F94" s="56"/>
      <c r="G94" s="57"/>
      <c r="H94" s="57"/>
      <c r="I94" s="54"/>
    </row>
    <row r="95" spans="1:9" ht="14.25">
      <c r="A95" s="3"/>
      <c r="B95" s="5"/>
      <c r="C95" s="56"/>
      <c r="D95" s="56"/>
      <c r="E95" s="56"/>
      <c r="F95" s="56"/>
      <c r="G95" s="57"/>
      <c r="H95" s="57" t="s">
        <v>174</v>
      </c>
      <c r="I95" s="54"/>
    </row>
    <row r="96" spans="1:9" ht="14.25">
      <c r="A96" s="3"/>
      <c r="B96" s="5"/>
      <c r="C96" s="56"/>
      <c r="D96" s="56"/>
      <c r="E96" s="56"/>
      <c r="F96" s="56"/>
      <c r="G96" s="57"/>
      <c r="H96" s="57" t="s">
        <v>13</v>
      </c>
      <c r="I96" s="54"/>
    </row>
    <row r="97" spans="1:9" ht="14.25">
      <c r="A97" s="3"/>
      <c r="B97" s="5"/>
      <c r="C97" s="56"/>
      <c r="D97" s="56"/>
      <c r="E97" s="56"/>
      <c r="F97" s="56"/>
      <c r="G97" s="57"/>
      <c r="H97" s="57"/>
      <c r="I97" s="54"/>
    </row>
    <row r="98" spans="1:9" ht="15" thickBot="1">
      <c r="A98" s="3"/>
      <c r="B98" s="5" t="s">
        <v>100</v>
      </c>
      <c r="C98" s="56"/>
      <c r="D98" s="56"/>
      <c r="E98" s="56"/>
      <c r="F98" s="56"/>
      <c r="G98" s="57"/>
      <c r="H98" s="68">
        <v>30000</v>
      </c>
      <c r="I98" s="54"/>
    </row>
    <row r="99" spans="1:9" ht="15" thickTop="1">
      <c r="A99" s="3"/>
      <c r="B99" s="5"/>
      <c r="C99" s="56"/>
      <c r="D99" s="56"/>
      <c r="E99" s="56"/>
      <c r="F99" s="56"/>
      <c r="G99" s="57"/>
      <c r="H99" s="69"/>
      <c r="I99" s="54"/>
    </row>
    <row r="100" spans="1:9" ht="15" thickBot="1">
      <c r="A100" s="3"/>
      <c r="B100" s="5" t="s">
        <v>101</v>
      </c>
      <c r="C100" s="56"/>
      <c r="D100" s="56"/>
      <c r="E100" s="56"/>
      <c r="F100" s="56"/>
      <c r="G100" s="57"/>
      <c r="H100" s="68">
        <v>734</v>
      </c>
      <c r="I100" s="54"/>
    </row>
    <row r="101" spans="1:9" ht="15" thickTop="1">
      <c r="A101" s="3"/>
      <c r="B101" s="5"/>
      <c r="C101" s="56"/>
      <c r="D101" s="56"/>
      <c r="E101" s="56"/>
      <c r="F101" s="56"/>
      <c r="G101" s="57"/>
      <c r="H101" s="57"/>
      <c r="I101" s="54"/>
    </row>
    <row r="102" spans="1:9" ht="15">
      <c r="A102" s="55">
        <v>14</v>
      </c>
      <c r="B102" s="64" t="s">
        <v>102</v>
      </c>
      <c r="C102" s="56"/>
      <c r="D102" s="56"/>
      <c r="E102" s="56"/>
      <c r="F102" s="56"/>
      <c r="G102" s="57"/>
      <c r="H102" s="57"/>
      <c r="I102" s="54"/>
    </row>
    <row r="103" spans="1:9" ht="14.25">
      <c r="A103" s="3"/>
      <c r="B103" s="5"/>
      <c r="C103" s="56"/>
      <c r="D103" s="56"/>
      <c r="E103" s="56"/>
      <c r="F103" s="56"/>
      <c r="G103" s="57"/>
      <c r="H103" s="57"/>
      <c r="I103" s="54"/>
    </row>
    <row r="104" spans="1:9" ht="14.25">
      <c r="A104" s="3"/>
      <c r="B104" s="5" t="s">
        <v>165</v>
      </c>
      <c r="C104" s="56"/>
      <c r="D104" s="56"/>
      <c r="E104" s="56"/>
      <c r="F104" s="56"/>
      <c r="G104" s="57"/>
      <c r="H104" s="57"/>
      <c r="I104" s="54"/>
    </row>
    <row r="105" spans="1:9" ht="14.25">
      <c r="A105" s="3"/>
      <c r="B105" s="5" t="s">
        <v>130</v>
      </c>
      <c r="C105" s="56"/>
      <c r="D105" s="56"/>
      <c r="E105" s="56"/>
      <c r="F105" s="56"/>
      <c r="G105" s="57"/>
      <c r="H105" s="57"/>
      <c r="I105" s="54"/>
    </row>
    <row r="106" spans="1:9" ht="14.25">
      <c r="A106" s="3"/>
      <c r="B106" s="5"/>
      <c r="C106" s="56"/>
      <c r="D106" s="56"/>
      <c r="E106" s="56"/>
      <c r="F106" s="56"/>
      <c r="G106" s="57"/>
      <c r="H106" s="57"/>
      <c r="I106" s="54"/>
    </row>
    <row r="107" spans="1:9" ht="14.25">
      <c r="A107" s="3"/>
      <c r="B107" s="5" t="s">
        <v>184</v>
      </c>
      <c r="C107" s="56"/>
      <c r="D107" s="56"/>
      <c r="E107" s="56"/>
      <c r="F107" s="56"/>
      <c r="G107" s="57"/>
      <c r="H107" s="57"/>
      <c r="I107" s="54"/>
    </row>
    <row r="108" spans="1:9" ht="14.25">
      <c r="A108" s="3"/>
      <c r="B108" s="5" t="s">
        <v>183</v>
      </c>
      <c r="C108" s="56"/>
      <c r="D108" s="56"/>
      <c r="E108" s="56"/>
      <c r="F108" s="56"/>
      <c r="G108" s="57"/>
      <c r="H108" s="57"/>
      <c r="I108" s="54"/>
    </row>
    <row r="109" spans="1:9" ht="14.25">
      <c r="A109" s="3"/>
      <c r="B109" s="5" t="s">
        <v>163</v>
      </c>
      <c r="C109" s="56"/>
      <c r="D109" s="56"/>
      <c r="E109" s="56"/>
      <c r="F109" s="56"/>
      <c r="G109" s="57"/>
      <c r="H109" s="57"/>
      <c r="I109" s="54"/>
    </row>
    <row r="110" spans="1:9" ht="14.25">
      <c r="A110" s="3"/>
      <c r="B110" s="5"/>
      <c r="C110" s="56"/>
      <c r="D110" s="56"/>
      <c r="E110" s="56"/>
      <c r="F110" s="56"/>
      <c r="G110" s="57"/>
      <c r="H110" s="57"/>
      <c r="I110" s="54"/>
    </row>
    <row r="111" spans="1:9" ht="15">
      <c r="A111" s="55">
        <v>15</v>
      </c>
      <c r="B111" s="64" t="s">
        <v>103</v>
      </c>
      <c r="C111" s="56"/>
      <c r="D111" s="56"/>
      <c r="E111" s="56"/>
      <c r="F111" s="56"/>
      <c r="G111" s="57"/>
      <c r="H111" s="57"/>
      <c r="I111" s="54"/>
    </row>
    <row r="112" spans="1:9" ht="14.25">
      <c r="A112" s="3"/>
      <c r="B112" s="5"/>
      <c r="C112" s="56"/>
      <c r="D112" s="56"/>
      <c r="E112" s="56"/>
      <c r="F112" s="56"/>
      <c r="G112" s="57"/>
      <c r="H112" s="57"/>
      <c r="I112" s="54"/>
    </row>
    <row r="113" spans="1:9" ht="14.25">
      <c r="A113" s="3"/>
      <c r="B113" s="5" t="s">
        <v>213</v>
      </c>
      <c r="C113" s="56"/>
      <c r="D113" s="56"/>
      <c r="E113" s="56"/>
      <c r="F113" s="56"/>
      <c r="G113" s="57"/>
      <c r="H113" s="57"/>
      <c r="I113" s="54"/>
    </row>
    <row r="114" spans="1:9" ht="14.25">
      <c r="A114" s="3"/>
      <c r="B114" s="5" t="s">
        <v>214</v>
      </c>
      <c r="C114" s="56"/>
      <c r="D114" s="56"/>
      <c r="E114" s="56"/>
      <c r="F114" s="56"/>
      <c r="G114" s="57"/>
      <c r="H114" s="57"/>
      <c r="I114" s="54"/>
    </row>
    <row r="115" spans="1:9" ht="14.25">
      <c r="A115" s="3"/>
      <c r="B115" s="5"/>
      <c r="C115" s="56"/>
      <c r="D115" s="56"/>
      <c r="E115" s="56"/>
      <c r="F115" s="56"/>
      <c r="G115" s="57"/>
      <c r="H115" s="57"/>
      <c r="I115" s="54"/>
    </row>
    <row r="116" spans="1:9" ht="14.25">
      <c r="A116" s="3"/>
      <c r="B116" s="5" t="s">
        <v>216</v>
      </c>
      <c r="C116" s="56"/>
      <c r="D116" s="56"/>
      <c r="E116" s="56"/>
      <c r="F116" s="56"/>
      <c r="G116" s="57"/>
      <c r="H116" s="57"/>
      <c r="I116" s="54"/>
    </row>
    <row r="117" spans="1:9" ht="14.25">
      <c r="A117" s="3"/>
      <c r="B117" s="5" t="s">
        <v>215</v>
      </c>
      <c r="C117" s="56"/>
      <c r="D117" s="56"/>
      <c r="E117" s="56"/>
      <c r="F117" s="56"/>
      <c r="G117" s="57"/>
      <c r="H117" s="57"/>
      <c r="I117" s="54"/>
    </row>
    <row r="118" spans="1:9" ht="14.25">
      <c r="A118" s="3"/>
      <c r="B118" s="5"/>
      <c r="C118" s="56"/>
      <c r="D118" s="56"/>
      <c r="E118" s="56"/>
      <c r="F118" s="56"/>
      <c r="G118" s="57"/>
      <c r="H118" s="57"/>
      <c r="I118" s="54"/>
    </row>
    <row r="119" spans="1:9" ht="15">
      <c r="A119" s="55">
        <v>16</v>
      </c>
      <c r="B119" s="64" t="s">
        <v>104</v>
      </c>
      <c r="C119" s="56"/>
      <c r="D119" s="56"/>
      <c r="E119" s="56"/>
      <c r="F119" s="56"/>
      <c r="G119" s="57"/>
      <c r="H119" s="57"/>
      <c r="I119" s="54"/>
    </row>
    <row r="120" spans="1:9" ht="14.25">
      <c r="A120" s="3"/>
      <c r="B120" s="5"/>
      <c r="C120" s="56"/>
      <c r="D120" s="56"/>
      <c r="E120" s="56"/>
      <c r="F120" s="56"/>
      <c r="G120" s="57"/>
      <c r="H120" s="57"/>
      <c r="I120" s="54"/>
    </row>
    <row r="121" spans="1:9" ht="14.25">
      <c r="A121" s="3" t="s">
        <v>14</v>
      </c>
      <c r="B121" s="5" t="s">
        <v>175</v>
      </c>
      <c r="C121" s="56"/>
      <c r="D121" s="56"/>
      <c r="E121" s="56"/>
      <c r="F121" s="56"/>
      <c r="G121" s="57"/>
      <c r="H121" s="57"/>
      <c r="I121" s="54"/>
    </row>
    <row r="122" spans="1:9" ht="14.25">
      <c r="A122" s="3"/>
      <c r="B122" s="5"/>
      <c r="C122" s="56"/>
      <c r="D122" s="56"/>
      <c r="E122" s="56"/>
      <c r="F122" s="56"/>
      <c r="G122" s="57"/>
      <c r="H122" s="57"/>
      <c r="I122" s="54"/>
    </row>
    <row r="123" spans="1:9" ht="14.25">
      <c r="A123" s="3"/>
      <c r="B123" s="5"/>
      <c r="C123" s="56"/>
      <c r="D123" s="56"/>
      <c r="E123" s="56"/>
      <c r="F123" s="56" t="s">
        <v>15</v>
      </c>
      <c r="G123" s="57" t="s">
        <v>105</v>
      </c>
      <c r="H123" s="57" t="s">
        <v>106</v>
      </c>
      <c r="I123" s="54"/>
    </row>
    <row r="124" spans="1:9" ht="14.25">
      <c r="A124" s="3"/>
      <c r="B124" s="5"/>
      <c r="C124" s="56"/>
      <c r="D124" s="56"/>
      <c r="E124" s="56"/>
      <c r="F124" s="56"/>
      <c r="G124" s="57" t="s">
        <v>107</v>
      </c>
      <c r="H124" s="57" t="s">
        <v>108</v>
      </c>
      <c r="I124" s="54"/>
    </row>
    <row r="125" spans="1:9" ht="14.25">
      <c r="A125" s="3"/>
      <c r="B125" s="5"/>
      <c r="C125" s="56"/>
      <c r="D125" s="56"/>
      <c r="E125" s="56"/>
      <c r="F125" s="56" t="s">
        <v>13</v>
      </c>
      <c r="G125" s="57" t="s">
        <v>13</v>
      </c>
      <c r="H125" s="57" t="s">
        <v>13</v>
      </c>
      <c r="I125" s="54"/>
    </row>
    <row r="126" spans="1:9" ht="14.25">
      <c r="A126" s="3"/>
      <c r="B126" s="5"/>
      <c r="C126" s="56"/>
      <c r="D126" s="56"/>
      <c r="E126" s="56"/>
      <c r="F126" s="56"/>
      <c r="G126" s="57"/>
      <c r="H126" s="57"/>
      <c r="I126" s="54"/>
    </row>
    <row r="127" spans="1:9" ht="14.25">
      <c r="A127" s="3"/>
      <c r="B127" s="5" t="s">
        <v>109</v>
      </c>
      <c r="C127" s="56"/>
      <c r="D127" s="56"/>
      <c r="E127" s="56"/>
      <c r="F127" s="69">
        <v>1957</v>
      </c>
      <c r="G127" s="69">
        <v>-22</v>
      </c>
      <c r="H127" s="69">
        <f>47804+925</f>
        <v>48729</v>
      </c>
      <c r="I127" s="54"/>
    </row>
    <row r="128" spans="1:9" ht="14.25">
      <c r="A128" s="3"/>
      <c r="B128" s="5" t="s">
        <v>110</v>
      </c>
      <c r="C128" s="56"/>
      <c r="D128" s="56"/>
      <c r="E128" s="56"/>
      <c r="F128" s="69"/>
      <c r="G128" s="69"/>
      <c r="H128" s="69"/>
      <c r="I128" s="54"/>
    </row>
    <row r="129" spans="1:9" ht="14.25">
      <c r="A129" s="3"/>
      <c r="B129" s="5" t="s">
        <v>111</v>
      </c>
      <c r="C129" s="56"/>
      <c r="D129" s="56"/>
      <c r="E129" s="56"/>
      <c r="F129" s="69">
        <f>+'INCOME STATEMENT'!G14-F127-F130-F131</f>
        <v>22748</v>
      </c>
      <c r="G129" s="69">
        <f>'INCOME STATEMENT'!G26-G127-G130-G131</f>
        <v>749</v>
      </c>
      <c r="H129" s="69">
        <f>+'BALANCE SHEET'!D14+'BALANCE SHEET'!D15+'BALANCE SHEET'!D16+'BALANCE SHEET'!D17+'BALANCE SHEET'!D18+'BALANCE SHEET'!D19+'BALANCE SHEET'!D30-NOTES!H127-H130-H131</f>
        <v>516034</v>
      </c>
      <c r="I129" s="54"/>
    </row>
    <row r="130" spans="1:9" ht="14.25">
      <c r="A130" s="3"/>
      <c r="B130" s="5" t="s">
        <v>112</v>
      </c>
      <c r="C130" s="56"/>
      <c r="D130" s="56"/>
      <c r="E130" s="56"/>
      <c r="F130" s="69">
        <f>13319+25506+278+227-563</f>
        <v>38767</v>
      </c>
      <c r="G130" s="69">
        <f>984+5616+28-13+389</f>
        <v>7004</v>
      </c>
      <c r="H130" s="69">
        <f>6000+15193+110294+97952+87+50+131+58-142384</f>
        <v>87381</v>
      </c>
      <c r="I130" s="54"/>
    </row>
    <row r="131" spans="1:9" ht="14.25">
      <c r="A131" s="3"/>
      <c r="B131" s="5" t="s">
        <v>113</v>
      </c>
      <c r="C131" s="56"/>
      <c r="D131" s="56"/>
      <c r="E131" s="56"/>
      <c r="F131" s="69" t="s">
        <v>164</v>
      </c>
      <c r="G131" s="69" t="s">
        <v>164</v>
      </c>
      <c r="H131" s="69">
        <f>+'BALANCE SHEET'!D16</f>
        <v>1475</v>
      </c>
      <c r="I131" s="54"/>
    </row>
    <row r="132" spans="1:9" ht="15" thickBot="1">
      <c r="A132" s="3"/>
      <c r="B132" s="5"/>
      <c r="C132" s="56"/>
      <c r="D132" s="56"/>
      <c r="E132" s="56"/>
      <c r="F132" s="74">
        <f>SUM(F127:F131)</f>
        <v>63472</v>
      </c>
      <c r="G132" s="74">
        <f>SUM(G127:G131)</f>
        <v>7731</v>
      </c>
      <c r="H132" s="74">
        <f>SUM(H127:H131)</f>
        <v>653619</v>
      </c>
      <c r="I132" s="54"/>
    </row>
    <row r="133" spans="1:9" ht="15" thickTop="1">
      <c r="A133" s="3"/>
      <c r="B133" s="5"/>
      <c r="C133" s="56"/>
      <c r="D133" s="56"/>
      <c r="E133" s="56"/>
      <c r="F133" s="56"/>
      <c r="G133" s="57"/>
      <c r="H133" s="69"/>
      <c r="I133" s="54"/>
    </row>
    <row r="134" spans="1:9" ht="14.25">
      <c r="A134" s="3" t="s">
        <v>16</v>
      </c>
      <c r="B134" s="5" t="s">
        <v>114</v>
      </c>
      <c r="C134" s="56"/>
      <c r="D134" s="56"/>
      <c r="E134" s="56"/>
      <c r="F134" s="56"/>
      <c r="G134" s="57"/>
      <c r="H134" s="57"/>
      <c r="I134" s="54"/>
    </row>
    <row r="135" spans="1:9" ht="14.25">
      <c r="A135" s="3"/>
      <c r="B135" s="5" t="s">
        <v>157</v>
      </c>
      <c r="C135" s="56"/>
      <c r="D135" s="56"/>
      <c r="E135" s="56"/>
      <c r="F135" s="56"/>
      <c r="G135" s="57"/>
      <c r="H135" s="57"/>
      <c r="I135" s="54"/>
    </row>
    <row r="136" spans="1:9" ht="14.25" customHeight="1">
      <c r="A136" s="3"/>
      <c r="B136" s="5"/>
      <c r="C136" s="56"/>
      <c r="D136" s="56"/>
      <c r="E136" s="56"/>
      <c r="F136" s="56"/>
      <c r="G136" s="57"/>
      <c r="H136" s="57"/>
      <c r="I136" s="54"/>
    </row>
    <row r="137" spans="1:9" ht="14.25" customHeight="1">
      <c r="A137" s="55">
        <v>17</v>
      </c>
      <c r="B137" s="64" t="s">
        <v>115</v>
      </c>
      <c r="C137" s="56"/>
      <c r="D137" s="56"/>
      <c r="E137" s="56"/>
      <c r="F137" s="56"/>
      <c r="G137" s="57"/>
      <c r="H137" s="57"/>
      <c r="I137" s="54"/>
    </row>
    <row r="138" spans="1:9" ht="14.25" customHeight="1">
      <c r="A138" s="3"/>
      <c r="B138" s="5"/>
      <c r="C138" s="56"/>
      <c r="D138" s="56"/>
      <c r="E138" s="56"/>
      <c r="F138" s="56"/>
      <c r="G138" s="57"/>
      <c r="H138" s="57"/>
      <c r="I138" s="54"/>
    </row>
    <row r="139" spans="1:9" ht="14.25" customHeight="1">
      <c r="A139" s="3"/>
      <c r="B139" s="5" t="s">
        <v>185</v>
      </c>
      <c r="C139" s="56"/>
      <c r="D139" s="56"/>
      <c r="E139" s="56"/>
      <c r="F139" s="56"/>
      <c r="G139" s="57"/>
      <c r="H139" s="57"/>
      <c r="I139" s="54"/>
    </row>
    <row r="140" spans="1:9" ht="14.25" customHeight="1">
      <c r="A140" s="3"/>
      <c r="B140" s="5" t="s">
        <v>189</v>
      </c>
      <c r="C140" s="56"/>
      <c r="D140" s="56"/>
      <c r="E140" s="56"/>
      <c r="F140" s="56"/>
      <c r="G140" s="57"/>
      <c r="H140" s="57"/>
      <c r="I140" s="54"/>
    </row>
    <row r="141" spans="1:9" ht="14.25" customHeight="1">
      <c r="A141" s="3"/>
      <c r="B141" s="5"/>
      <c r="C141" s="56"/>
      <c r="D141" s="56"/>
      <c r="E141" s="56"/>
      <c r="F141" s="56"/>
      <c r="G141" s="57"/>
      <c r="H141" s="57"/>
      <c r="I141" s="54"/>
    </row>
    <row r="142" spans="1:9" ht="14.25" customHeight="1">
      <c r="A142" s="55">
        <v>18</v>
      </c>
      <c r="B142" s="64" t="s">
        <v>116</v>
      </c>
      <c r="C142" s="56"/>
      <c r="D142" s="56"/>
      <c r="E142" s="56"/>
      <c r="F142" s="56"/>
      <c r="G142" s="57"/>
      <c r="H142" s="57"/>
      <c r="I142" s="54"/>
    </row>
    <row r="143" spans="1:9" ht="14.25" customHeight="1">
      <c r="A143" s="3"/>
      <c r="B143" s="5"/>
      <c r="C143" s="56"/>
      <c r="D143" s="56"/>
      <c r="E143" s="56"/>
      <c r="F143" s="56"/>
      <c r="G143" s="57"/>
      <c r="H143" s="57"/>
      <c r="I143" s="54"/>
    </row>
    <row r="144" spans="1:9" ht="14.25" customHeight="1">
      <c r="A144" s="3"/>
      <c r="B144" s="5" t="s">
        <v>186</v>
      </c>
      <c r="C144" s="56"/>
      <c r="D144" s="56"/>
      <c r="E144" s="56"/>
      <c r="F144" s="56"/>
      <c r="G144" s="57"/>
      <c r="H144" s="57"/>
      <c r="I144" s="54"/>
    </row>
    <row r="145" spans="1:9" ht="14.25" customHeight="1">
      <c r="A145" s="3"/>
      <c r="B145" s="5" t="s">
        <v>176</v>
      </c>
      <c r="C145" s="56"/>
      <c r="D145" s="56"/>
      <c r="E145" s="56"/>
      <c r="F145" s="56"/>
      <c r="G145" s="57"/>
      <c r="H145" s="57"/>
      <c r="I145" s="54"/>
    </row>
    <row r="146" spans="1:9" ht="14.25" customHeight="1">
      <c r="A146" s="3"/>
      <c r="B146" s="5" t="s">
        <v>190</v>
      </c>
      <c r="C146" s="56"/>
      <c r="D146" s="56"/>
      <c r="E146" s="56"/>
      <c r="F146" s="56"/>
      <c r="G146" s="57"/>
      <c r="H146" s="57"/>
      <c r="I146" s="54"/>
    </row>
    <row r="147" spans="1:9" ht="14.25" customHeight="1">
      <c r="A147" s="3"/>
      <c r="B147" s="67"/>
      <c r="C147" s="56"/>
      <c r="D147" s="56"/>
      <c r="E147" s="56"/>
      <c r="F147" s="56"/>
      <c r="G147" s="57"/>
      <c r="H147" s="57"/>
      <c r="I147" s="54"/>
    </row>
    <row r="148" spans="1:9" ht="15">
      <c r="A148" s="55">
        <v>19</v>
      </c>
      <c r="B148" s="64" t="s">
        <v>117</v>
      </c>
      <c r="C148" s="56"/>
      <c r="D148" s="56"/>
      <c r="E148" s="56"/>
      <c r="F148" s="56"/>
      <c r="G148" s="57"/>
      <c r="H148" s="57"/>
      <c r="I148" s="54"/>
    </row>
    <row r="149" spans="1:9" ht="14.25">
      <c r="A149" s="3"/>
      <c r="B149" s="5"/>
      <c r="C149" s="56"/>
      <c r="D149" s="56"/>
      <c r="E149" s="56"/>
      <c r="F149" s="56"/>
      <c r="G149" s="57"/>
      <c r="H149" s="57"/>
      <c r="I149" s="54"/>
    </row>
    <row r="150" spans="1:9" ht="14.25">
      <c r="A150" s="3"/>
      <c r="B150" s="5" t="s">
        <v>141</v>
      </c>
      <c r="C150" s="56"/>
      <c r="D150" s="56"/>
      <c r="E150" s="56"/>
      <c r="F150" s="56"/>
      <c r="G150" s="57"/>
      <c r="H150" s="57"/>
      <c r="I150" s="54"/>
    </row>
    <row r="151" spans="1:9" ht="14.25">
      <c r="A151" s="3"/>
      <c r="B151" s="5" t="s">
        <v>140</v>
      </c>
      <c r="C151" s="56"/>
      <c r="D151" s="56"/>
      <c r="E151" s="56"/>
      <c r="F151" s="56"/>
      <c r="G151" s="57"/>
      <c r="H151" s="57"/>
      <c r="I151" s="54"/>
    </row>
    <row r="152" spans="1:9" ht="14.25">
      <c r="A152" s="3"/>
      <c r="B152" s="5"/>
      <c r="C152" s="56"/>
      <c r="D152" s="56"/>
      <c r="E152" s="56"/>
      <c r="F152" s="56"/>
      <c r="G152" s="57"/>
      <c r="H152" s="57"/>
      <c r="I152" s="54"/>
    </row>
    <row r="153" spans="1:9" ht="15">
      <c r="A153" s="55">
        <v>20</v>
      </c>
      <c r="B153" s="64" t="s">
        <v>118</v>
      </c>
      <c r="C153" s="56"/>
      <c r="D153" s="56"/>
      <c r="E153" s="56"/>
      <c r="F153" s="56"/>
      <c r="G153" s="57"/>
      <c r="H153" s="57"/>
      <c r="I153" s="54"/>
    </row>
    <row r="154" spans="1:9" ht="14.25">
      <c r="A154" s="3"/>
      <c r="B154" s="5"/>
      <c r="C154" s="56"/>
      <c r="D154" s="56"/>
      <c r="E154" s="56"/>
      <c r="F154" s="56"/>
      <c r="G154" s="57"/>
      <c r="H154" s="57"/>
      <c r="I154" s="54"/>
    </row>
    <row r="155" spans="1:9" ht="14.25">
      <c r="A155" s="3"/>
      <c r="B155" s="5" t="s">
        <v>119</v>
      </c>
      <c r="C155" s="56"/>
      <c r="D155" s="56"/>
      <c r="E155" s="56"/>
      <c r="F155" s="56"/>
      <c r="G155" s="57"/>
      <c r="H155" s="57"/>
      <c r="I155" s="54"/>
    </row>
    <row r="156" spans="1:9" ht="14.25">
      <c r="A156" s="3"/>
      <c r="B156" s="5"/>
      <c r="C156" s="56"/>
      <c r="D156" s="56"/>
      <c r="E156" s="56"/>
      <c r="F156" s="56"/>
      <c r="G156" s="57"/>
      <c r="H156" s="57"/>
      <c r="I156" s="54"/>
    </row>
    <row r="157" spans="1:9" ht="15">
      <c r="A157" s="55">
        <v>21</v>
      </c>
      <c r="B157" s="64" t="s">
        <v>120</v>
      </c>
      <c r="C157" s="56"/>
      <c r="D157" s="56"/>
      <c r="E157" s="56"/>
      <c r="F157" s="56"/>
      <c r="G157" s="57"/>
      <c r="H157" s="57"/>
      <c r="I157" s="54"/>
    </row>
    <row r="158" spans="1:9" ht="14.25">
      <c r="A158" s="3"/>
      <c r="B158" s="5"/>
      <c r="C158" s="56"/>
      <c r="D158" s="56"/>
      <c r="E158" s="56"/>
      <c r="F158" s="56"/>
      <c r="G158" s="57"/>
      <c r="H158" s="57"/>
      <c r="I158" s="54"/>
    </row>
    <row r="159" spans="1:9" ht="14.25">
      <c r="A159" s="3"/>
      <c r="B159" s="5" t="s">
        <v>121</v>
      </c>
      <c r="C159" s="56"/>
      <c r="D159" s="56"/>
      <c r="E159" s="56"/>
      <c r="F159" s="56"/>
      <c r="G159" s="57"/>
      <c r="H159" s="57"/>
      <c r="I159" s="54"/>
    </row>
    <row r="160" spans="1:9" ht="14.25">
      <c r="A160" s="3"/>
      <c r="B160" s="56"/>
      <c r="C160" s="56"/>
      <c r="D160" s="56"/>
      <c r="E160" s="56"/>
      <c r="F160" s="56"/>
      <c r="G160" s="57"/>
      <c r="H160" s="57"/>
      <c r="I160" s="54"/>
    </row>
    <row r="161" spans="1:9" ht="15">
      <c r="A161" s="55">
        <v>22</v>
      </c>
      <c r="B161" s="64" t="s">
        <v>187</v>
      </c>
      <c r="C161" s="56"/>
      <c r="D161" s="56"/>
      <c r="E161" s="56"/>
      <c r="F161" s="56"/>
      <c r="G161" s="57"/>
      <c r="H161" s="57"/>
      <c r="I161" s="54"/>
    </row>
    <row r="162" spans="1:9" ht="14.25">
      <c r="A162" s="3"/>
      <c r="B162" s="56"/>
      <c r="C162" s="56"/>
      <c r="D162" s="56"/>
      <c r="E162" s="56"/>
      <c r="F162" s="56"/>
      <c r="G162" s="57"/>
      <c r="H162" s="57"/>
      <c r="I162" s="54"/>
    </row>
    <row r="163" spans="1:9" ht="14.25">
      <c r="A163" s="3"/>
      <c r="B163" s="5" t="s">
        <v>188</v>
      </c>
      <c r="C163" s="56"/>
      <c r="D163" s="56"/>
      <c r="E163" s="56"/>
      <c r="F163" s="56"/>
      <c r="G163" s="57"/>
      <c r="H163" s="57"/>
      <c r="I163" s="54"/>
    </row>
    <row r="164" spans="1:9" ht="14.25">
      <c r="A164" s="3"/>
      <c r="B164" s="5"/>
      <c r="C164" s="56"/>
      <c r="D164" s="56"/>
      <c r="E164" s="56"/>
      <c r="F164" s="56"/>
      <c r="G164" s="57"/>
      <c r="H164" s="57"/>
      <c r="I164" s="54"/>
    </row>
    <row r="165" spans="1:9" ht="14.25">
      <c r="A165" s="3"/>
      <c r="B165" s="56"/>
      <c r="C165" s="56"/>
      <c r="D165" s="56"/>
      <c r="E165" s="56"/>
      <c r="F165" s="56"/>
      <c r="G165" s="57"/>
      <c r="H165" s="57"/>
      <c r="I165" s="54"/>
    </row>
    <row r="166" spans="1:9" ht="14.25">
      <c r="A166" s="3"/>
      <c r="B166" s="56"/>
      <c r="C166" s="56"/>
      <c r="D166" s="56"/>
      <c r="E166" s="56"/>
      <c r="F166" s="56"/>
      <c r="G166" s="57"/>
      <c r="H166" s="57"/>
      <c r="I166" s="54"/>
    </row>
    <row r="167" spans="1:9" ht="14.25">
      <c r="A167" s="3" t="s">
        <v>122</v>
      </c>
      <c r="C167" s="56"/>
      <c r="D167" s="56"/>
      <c r="E167" s="56"/>
      <c r="F167" s="56"/>
      <c r="G167" s="57"/>
      <c r="H167" s="57"/>
      <c r="I167" s="54"/>
    </row>
    <row r="168" spans="1:9" ht="14.25">
      <c r="A168" s="3"/>
      <c r="C168" s="56"/>
      <c r="D168" s="56"/>
      <c r="E168" s="56"/>
      <c r="F168" s="56"/>
      <c r="G168" s="57"/>
      <c r="H168" s="57"/>
      <c r="I168" s="54"/>
    </row>
    <row r="169" spans="1:9" ht="14.25">
      <c r="A169" s="3"/>
      <c r="C169" s="56"/>
      <c r="D169" s="56"/>
      <c r="E169" s="56"/>
      <c r="F169" s="56"/>
      <c r="G169" s="57"/>
      <c r="H169" s="57"/>
      <c r="I169" s="54"/>
    </row>
    <row r="170" spans="1:9" ht="14.25">
      <c r="A170" s="3"/>
      <c r="C170" s="56"/>
      <c r="D170" s="56"/>
      <c r="E170" s="56"/>
      <c r="F170" s="56"/>
      <c r="G170" s="57"/>
      <c r="H170" s="57"/>
      <c r="I170" s="54"/>
    </row>
    <row r="171" spans="1:9" ht="14.25">
      <c r="A171" s="3"/>
      <c r="C171" s="56"/>
      <c r="D171" s="56"/>
      <c r="E171" s="56"/>
      <c r="F171" s="56"/>
      <c r="G171" s="57"/>
      <c r="H171" s="57"/>
      <c r="I171" s="54"/>
    </row>
    <row r="172" spans="1:9" ht="14.25">
      <c r="A172" s="3" t="s">
        <v>123</v>
      </c>
      <c r="C172" s="56"/>
      <c r="D172" s="56"/>
      <c r="E172" s="56"/>
      <c r="F172" s="56"/>
      <c r="G172" s="57"/>
      <c r="H172" s="57"/>
      <c r="I172" s="54"/>
    </row>
    <row r="173" spans="1:9" ht="14.25">
      <c r="A173" s="3" t="s">
        <v>124</v>
      </c>
      <c r="B173" s="56"/>
      <c r="C173" s="56"/>
      <c r="D173" s="56"/>
      <c r="E173" s="56"/>
      <c r="F173" s="56"/>
      <c r="G173" s="57"/>
      <c r="H173" s="57"/>
      <c r="I173" s="54"/>
    </row>
    <row r="174" spans="1:9" ht="14.25">
      <c r="A174" s="3"/>
      <c r="B174" s="56"/>
      <c r="C174" s="56"/>
      <c r="D174" s="56"/>
      <c r="E174" s="56"/>
      <c r="F174" s="56"/>
      <c r="G174" s="57"/>
      <c r="H174" s="57"/>
      <c r="I174" s="54"/>
    </row>
    <row r="175" spans="1:9" ht="14.25">
      <c r="A175" s="3" t="s">
        <v>125</v>
      </c>
      <c r="B175" s="56"/>
      <c r="C175" s="56"/>
      <c r="D175" s="56"/>
      <c r="E175" s="56"/>
      <c r="F175" s="56"/>
      <c r="G175" s="57"/>
      <c r="H175" s="57"/>
      <c r="I175" s="54"/>
    </row>
    <row r="176" spans="1:9" ht="14.25">
      <c r="A176" s="123" t="s">
        <v>217</v>
      </c>
      <c r="B176" s="56"/>
      <c r="C176" s="56"/>
      <c r="D176" s="56"/>
      <c r="E176" s="56"/>
      <c r="F176" s="56"/>
      <c r="G176" s="57"/>
      <c r="H176" s="57"/>
      <c r="I176" s="54"/>
    </row>
  </sheetData>
  <printOptions/>
  <pageMargins left="0.75" right="0.5" top="0.75" bottom="0.85" header="0.5" footer="0.5"/>
  <pageSetup horizontalDpi="300" verticalDpi="300" orientation="portrait" paperSize="9" scale="70" r:id="rId1"/>
  <rowBreaks count="2" manualBreakCount="2">
    <brk id="67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A&amp;M Realty User</cp:lastModifiedBy>
  <cp:lastPrinted>2001-08-29T08:53:17Z</cp:lastPrinted>
  <dcterms:created xsi:type="dcterms:W3CDTF">2000-07-26T07:53:39Z</dcterms:created>
  <dcterms:modified xsi:type="dcterms:W3CDTF">2001-08-29T08:54:09Z</dcterms:modified>
  <cp:category/>
  <cp:version/>
  <cp:contentType/>
  <cp:contentStatus/>
</cp:coreProperties>
</file>