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INCOME STATEMEN" sheetId="1" r:id="rId1"/>
    <sheet name="BALANCE SHEET" sheetId="2" r:id="rId2"/>
    <sheet name="NOTES" sheetId="3" r:id="rId3"/>
  </sheets>
  <definedNames>
    <definedName name="_xlnm.Print_Area" localSheetId="1">'BALANCE SHEET'!$A$1:$E$59</definedName>
    <definedName name="_xlnm.Print_Area">'NOTES'!$A$6:$I$160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<sst xmlns="http://schemas.openxmlformats.org/spreadsheetml/2006/main" count="242" uniqueCount="198">
  <si>
    <t>A &amp; M REALTY BERHAD (177214-H)</t>
  </si>
  <si>
    <t>Quarterly report on consolidated results for the financial period ended 31/12/1999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</si>
  <si>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</si>
  <si>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</si>
  <si>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</si>
  <si>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</si>
  <si>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</si>
  <si>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</si>
  <si>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</si>
  <si>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</si>
  <si>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</si>
  <si>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</si>
  <si>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</si>
  <si>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YEAR ENDED</t>
  </si>
  <si>
    <t>31/12/1999</t>
  </si>
  <si>
    <t>PERIOD FROM</t>
  </si>
  <si>
    <t>1/7/97 TO 31/12/98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</si>
  <si>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</si>
  <si>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</si>
  <si>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</si>
  <si>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</si>
  <si>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</si>
  <si>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</si>
  <si>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</si>
  <si>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</si>
  <si>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</si>
  <si>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</si>
  <si>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</si>
  <si>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</si>
  <si>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</si>
  <si>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</si>
  <si>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</si>
  <si>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</si>
  <si>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</si>
  <si>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</si>
  <si>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(f)</t>
  </si>
  <si>
    <t>Share in the results of associated companies</t>
  </si>
  <si>
    <t>(g)</t>
  </si>
  <si>
    <t>Profit/(loss) before taxation, minority interests and</t>
  </si>
  <si>
    <t>extraordinary items</t>
  </si>
  <si>
    <t>(h)</t>
  </si>
  <si>
    <t>Taxation</t>
  </si>
  <si>
    <t>(i)</t>
  </si>
  <si>
    <t xml:space="preserve">Profit/(loss) after taxation before deducting </t>
  </si>
  <si>
    <t>minority interests</t>
  </si>
  <si>
    <t>(ii)</t>
  </si>
  <si>
    <t>Less minority interests</t>
  </si>
  <si>
    <t>(j)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</si>
  <si>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</si>
  <si>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</si>
  <si>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</si>
  <si>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</si>
  <si>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</si>
  <si>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</si>
  <si>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</si>
  <si>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</si>
  <si>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</si>
  <si>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</si>
  <si>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</si>
  <si>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 xml:space="preserve">Basic (based on 149,000,000 weighted average </t>
  </si>
  <si>
    <t>ordinary shares - sen).</t>
  </si>
  <si>
    <t>Fully diluted (based on 149,000,000 weighted average</t>
  </si>
  <si>
    <t>Net tangible assets per share (RM) based on 154,000,000</t>
  </si>
  <si>
    <t>ordinary shares.</t>
  </si>
  <si>
    <t>Dividends per share (sen)</t>
  </si>
  <si>
    <t>Dividends Description</t>
  </si>
  <si>
    <t>CONSOLIDATED BALANCE SHEET</t>
  </si>
  <si>
    <t>AS AT END OF</t>
  </si>
  <si>
    <t>AS AT PRECEDING</t>
  </si>
  <si>
    <t>CURRENT QUARTER</t>
  </si>
  <si>
    <t>FINANCIAL PERIOD ENDED</t>
  </si>
  <si>
    <t>31/12/1998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</si>
  <si>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</si>
  <si>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</si>
  <si>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</si>
  <si>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</si>
  <si>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</si>
  <si>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</si>
  <si>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</si>
  <si>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</si>
  <si>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</si>
  <si>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</si>
  <si>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</si>
  <si>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</si>
  <si>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</si>
  <si>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</si>
  <si>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</si>
  <si>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</si>
  <si>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</si>
  <si>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</si>
  <si>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</si>
  <si>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</si>
  <si>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</si>
  <si>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</si>
  <si>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</si>
  <si>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</si>
  <si>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</si>
  <si>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</si>
  <si>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</si>
  <si>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</si>
  <si>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</si>
  <si>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</si>
  <si>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</si>
  <si>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</si>
  <si>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</si>
  <si>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</si>
  <si>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ordinary shares (preceding period based on 144,000,000 ordinary shares)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</si>
  <si>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</si>
  <si>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</si>
  <si>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</si>
  <si>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for the financial period ended 31 December 1998.</t>
  </si>
  <si>
    <t>The exceptional item amounting to RM1,098,631 represents the loss on deemed disposal arising from dilution in interest in</t>
  </si>
  <si>
    <t>the associated company, Hil Industries Berhad ( "HIL" ) due to a special issue carried out by HIL.</t>
  </si>
  <si>
    <t>There was no extraordinary item for the current financial year.</t>
  </si>
  <si>
    <t>No taxation has been provided in view of the tax waiver for this financial year.   The amount of taxation of RM417,005 consists</t>
  </si>
  <si>
    <t>of a reversal of deferred tax amounting to RM484,575 arising from disposal of land, adjustment for</t>
  </si>
  <si>
    <t>under-provisions of taxation in respect of prior years amounting to RM998,086, provision for taxation on dividend income</t>
  </si>
  <si>
    <t>of RM3,992 and share of over provision of tax in respect of prior years in associated companies amounting to RM100,498.</t>
  </si>
  <si>
    <t>Pre-acquisition Profits</t>
  </si>
  <si>
    <t>There was no pre-acquisition profit for the current financial year.</t>
  </si>
  <si>
    <t>Sales of Investment and Properties</t>
  </si>
  <si>
    <t>Same as disclosed in Note 2 above, there were no profits or losses on sale of investments and properties ( other than in the</t>
  </si>
  <si>
    <t>Particulars of Purchase or Disposal of Quoted Securities</t>
  </si>
  <si>
    <t>However, investment in quoted shares has increased by RM7,709,425 due to the subscription of the Company's rights issue</t>
  </si>
  <si>
    <t>entitlement in Hil Industries Berhad.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</si>
  <si>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</si>
  <si>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</si>
  <si>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</si>
  <si>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</si>
  <si>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</si>
  <si>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</si>
  <si>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</si>
  <si>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There are no corporate proposals announced but not completed as at the date of this report.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</si>
  <si>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</si>
  <si>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</si>
  <si>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</si>
  <si>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>at RM1.20 per share pursuant to a private placement.  The said shares  were listed on the Kuala Lumpur Stock Exchange</t>
  </si>
  <si>
    <t>on 21 July 1999.</t>
  </si>
  <si>
    <t>Apart from the abovementioned issuance, there was no other issuance and repayment of debt and</t>
  </si>
  <si>
    <t>equity securities, share buy-backs, share cancellation, shares held as treasury share and resale of</t>
  </si>
  <si>
    <t>treasury shares for the year ended 31 December 1999.</t>
  </si>
  <si>
    <t xml:space="preserve">Group Borrowings and Debt Securities as at 31 December 1999 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</si>
  <si>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</si>
  <si>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</si>
  <si>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</si>
  <si>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</si>
  <si>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</si>
  <si>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>There were no foreign denominated loans as at 31 December 1999.</t>
  </si>
  <si>
    <t xml:space="preserve">Contingent Liabilities </t>
  </si>
  <si>
    <t>In respect of corporate guarantee for loans granted by local financial institutions to subsidiary companies:-</t>
  </si>
  <si>
    <t>As at 24.02.2000</t>
  </si>
  <si>
    <t xml:space="preserve">Total amount guaranteed </t>
  </si>
  <si>
    <t xml:space="preserve">Total amount utilised </t>
  </si>
  <si>
    <t xml:space="preserve">Off Balance Sheet Financial Instruments </t>
  </si>
  <si>
    <t>There is no financial instruments with off balance sheet risk as at 24.02.2000.</t>
  </si>
  <si>
    <t xml:space="preserve">Material Litigation </t>
  </si>
  <si>
    <t>There is no pending material litigation as at 24.02.2000.</t>
  </si>
  <si>
    <t xml:space="preserve">Segment Information </t>
  </si>
  <si>
    <t>Analysis of the Group's results by the various activities for the financial year ended 31 December 1999 are as follows:-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</si>
  <si>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</si>
  <si>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</si>
  <si>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</si>
  <si>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</si>
  <si>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</si>
  <si>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</si>
  <si>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</si>
  <si>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</si>
  <si>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</si>
  <si>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-</t>
  </si>
  <si>
    <t>Analysis by geographical location is not applicable as the group operates in a single geographical</t>
  </si>
  <si>
    <t>segment.</t>
  </si>
  <si>
    <t xml:space="preserve">Material Changes in the Quarterly Results Compared to the Results of the Preceding Quarter </t>
  </si>
  <si>
    <t>There is no comparison of quarterly results as this is the first quarterly results presented by the Company for the quarter</t>
  </si>
  <si>
    <t>ended 31 December 1999.</t>
  </si>
  <si>
    <t xml:space="preserve">Review of Performance </t>
  </si>
  <si>
    <t>The Group achieved profit after taxation and minority interests of RM9.910 million and RM63.624 million for the fourth quarter</t>
  </si>
  <si>
    <t xml:space="preserve">ended 31 December 1999 and year ended 31 December 1999 respectively.  This is mainly due to contributions from its core </t>
  </si>
  <si>
    <t>property division.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</si>
  <si>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</si>
  <si>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</si>
  <si>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</si>
  <si>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</si>
  <si>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</si>
  <si>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</si>
  <si>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</si>
  <si>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</si>
  <si>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</si>
  <si>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29 February 2000</t>
  </si>
  <si>
    <t>There was no disposal of quoted securities for the financial year ended 31 December 1999.</t>
  </si>
  <si>
    <t>There were no changes in the composition of the Company for the financial year ended 31 December 1999.</t>
  </si>
  <si>
    <t>seasonality and cyclicality factors for the financial year ended 31 December 1999.</t>
  </si>
  <si>
    <t xml:space="preserve">During the financial year ended 31 December 1999, 10,000,000 new ordinary shares of RM 1.00 each were issued </t>
  </si>
  <si>
    <t>The prospects of the Group for the financial year ending 31 December 2000 are expected to be good in view of the expected</t>
  </si>
  <si>
    <t>recovery of the economy.  However, the Directors anticipate that the results of the Group for the financial year ending 31</t>
  </si>
  <si>
    <t>December 2000 will be lower than that in year 1999 since most projects had been completed/sold in the financial year ended</t>
  </si>
  <si>
    <t>31 December 1999 while the Group only plans to start its future projects in the third quarter of the financial year ending 31</t>
  </si>
  <si>
    <t>December 2000.</t>
  </si>
  <si>
    <t>ordinary course of business ) included in the results for the financial year ended 31 December 1999.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</si>
</sst>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4" fillId="0" borderId="3" xfId="0" applyFont="1" applyBorder="1" applyAlignment="1" applyProtection="1">
      <alignment horizontal="centerContinuous"/>
      <protection/>
    </xf>
    <xf numFmtId="165" fontId="4" fillId="0" borderId="4" xfId="0" applyFont="1" applyBorder="1" applyAlignment="1" applyProtection="1">
      <alignment horizontal="centerContinuous"/>
      <protection/>
    </xf>
    <xf numFmtId="165" fontId="4" fillId="0" borderId="5" xfId="0" applyFont="1" applyBorder="1" applyAlignment="1" applyProtection="1">
      <alignment horizontal="centerContinuous"/>
      <protection/>
    </xf>
    <xf numFmtId="165" fontId="2" fillId="0" borderId="6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 horizontal="center"/>
      <protection/>
    </xf>
    <xf numFmtId="165" fontId="4" fillId="0" borderId="2" xfId="0" applyFont="1" applyBorder="1" applyAlignment="1" applyProtection="1">
      <alignment horizontal="center"/>
      <protection/>
    </xf>
    <xf numFmtId="165" fontId="4" fillId="0" borderId="9" xfId="0" applyFont="1" applyBorder="1" applyAlignment="1" applyProtection="1">
      <alignment horizontal="center"/>
      <protection/>
    </xf>
    <xf numFmtId="165" fontId="4" fillId="0" borderId="10" xfId="0" applyFont="1" applyBorder="1" applyAlignment="1" applyProtection="1">
      <alignment horizontal="center"/>
      <protection/>
    </xf>
    <xf numFmtId="165" fontId="4" fillId="0" borderId="0" xfId="0" applyFont="1" applyAlignment="1" applyProtection="1">
      <alignment horizontal="center"/>
      <protection/>
    </xf>
    <xf numFmtId="165" fontId="4" fillId="0" borderId="9" xfId="0" applyFont="1" applyBorder="1" applyAlignment="1" applyProtection="1">
      <alignment/>
      <protection/>
    </xf>
    <xf numFmtId="165" fontId="4" fillId="0" borderId="10" xfId="0" applyFont="1" applyBorder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4" fillId="0" borderId="14" xfId="0" applyFont="1" applyBorder="1" applyAlignment="1" applyProtection="1">
      <alignment horizontal="center"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2" fillId="0" borderId="4" xfId="0" applyFont="1" applyBorder="1" applyAlignment="1" applyProtection="1">
      <alignment/>
      <protection/>
    </xf>
    <xf numFmtId="165" fontId="2" fillId="0" borderId="5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2" borderId="14" xfId="0" applyNumberFormat="1" applyFont="1" applyFill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37" fontId="2" fillId="2" borderId="9" xfId="0" applyNumberFormat="1" applyFont="1" applyFill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165" fontId="2" fillId="0" borderId="7" xfId="0" applyFont="1" applyBorder="1" applyAlignment="1" applyProtection="1">
      <alignment horizontal="center"/>
      <protection/>
    </xf>
    <xf numFmtId="165" fontId="2" fillId="0" borderId="2" xfId="0" applyFont="1" applyBorder="1" applyAlignment="1" applyProtection="1">
      <alignment horizontal="center"/>
      <protection/>
    </xf>
    <xf numFmtId="165" fontId="2" fillId="0" borderId="9" xfId="0" applyFont="1" applyBorder="1" applyAlignment="1" applyProtection="1">
      <alignment horizontal="center"/>
      <protection/>
    </xf>
    <xf numFmtId="165" fontId="2" fillId="0" borderId="0" xfId="0" applyFont="1" applyAlignment="1" applyProtection="1">
      <alignment horizontal="center"/>
      <protection/>
    </xf>
    <xf numFmtId="165" fontId="2" fillId="0" borderId="14" xfId="0" applyFont="1" applyBorder="1" applyAlignment="1" applyProtection="1">
      <alignment horizontal="center"/>
      <protection/>
    </xf>
    <xf numFmtId="165" fontId="2" fillId="0" borderId="12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2" borderId="15" xfId="0" applyNumberFormat="1" applyFont="1" applyFill="1" applyBorder="1" applyAlignment="1" applyProtection="1">
      <alignment horizontal="right"/>
      <protection/>
    </xf>
    <xf numFmtId="37" fontId="2" fillId="2" borderId="9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165" fontId="2" fillId="0" borderId="8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2" borderId="14" xfId="0" applyNumberFormat="1" applyFont="1" applyFill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1" xfId="0" applyNumberFormat="1" applyFont="1" applyBorder="1" applyAlignment="1" applyProtection="1">
      <alignment horizontal="right"/>
      <protection/>
    </xf>
    <xf numFmtId="165" fontId="2" fillId="0" borderId="7" xfId="0" applyFont="1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37" fontId="3" fillId="0" borderId="8" xfId="0" applyNumberFormat="1" applyFont="1" applyBorder="1" applyAlignment="1" applyProtection="1">
      <alignment horizontal="centerContinuous"/>
      <protection/>
    </xf>
    <xf numFmtId="37" fontId="3" fillId="0" borderId="9" xfId="0" applyNumberFormat="1" applyFont="1" applyBorder="1" applyAlignment="1" applyProtection="1">
      <alignment horizontal="centerContinuous"/>
      <protection/>
    </xf>
    <xf numFmtId="37" fontId="3" fillId="0" borderId="10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165" fontId="6" fillId="0" borderId="0" xfId="0" applyFont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37" fontId="3" fillId="0" borderId="9" xfId="0" applyNumberFormat="1" applyFont="1" applyBorder="1" applyAlignment="1" applyProtection="1">
      <alignment horizontal="right"/>
      <protection/>
    </xf>
    <xf numFmtId="37" fontId="3" fillId="2" borderId="10" xfId="0" applyNumberFormat="1" applyFont="1" applyFill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37" fontId="3" fillId="2" borderId="24" xfId="0" applyNumberFormat="1" applyFont="1" applyFill="1" applyBorder="1" applyAlignment="1" applyProtection="1">
      <alignment horizontal="right"/>
      <protection/>
    </xf>
    <xf numFmtId="37" fontId="3" fillId="0" borderId="19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2"/>
  <sheetViews>
    <sheetView defaultGridColor="0" zoomScale="85" zoomScaleNormal="85" colorId="22" workbookViewId="0" topLeftCell="A34">
      <selection activeCell="H58" sqref="H58"/>
    </sheetView>
  </sheetViews>
  <sheetFormatPr defaultColWidth="8.7109375" defaultRowHeight="12.75"/>
  <cols>
    <col min="1" max="1" width="2.7109375" style="0" customWidth="1"/>
    <col min="2" max="2" width="3.7109375" style="0" customWidth="1"/>
    <col min="3" max="3" width="2.7109375" style="0" customWidth="1"/>
    <col min="4" max="4" width="39.7109375" style="0" customWidth="1"/>
    <col min="5" max="5" width="13.421875" style="0" customWidth="1"/>
    <col min="6" max="6" width="14.8515625" style="0" customWidth="1"/>
    <col min="7" max="7" width="12.8515625" style="0" customWidth="1"/>
    <col min="8" max="8" width="14.2812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2"/>
      <c r="D2" s="2"/>
      <c r="E2" s="2"/>
      <c r="F2" s="2"/>
      <c r="G2" s="2"/>
      <c r="H2" s="2"/>
    </row>
    <row r="3" spans="1:8" ht="14.25">
      <c r="A3" s="3" t="s">
        <v>2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3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8" t="s">
        <v>4</v>
      </c>
      <c r="F7" s="9"/>
      <c r="G7" s="8" t="s">
        <v>5</v>
      </c>
      <c r="H7" s="10"/>
    </row>
    <row r="8" spans="1:8" ht="12.75">
      <c r="A8" s="11"/>
      <c r="B8" s="2"/>
      <c r="C8" s="2"/>
      <c r="D8" s="2"/>
      <c r="E8" s="12" t="s">
        <v>6</v>
      </c>
      <c r="F8" s="13" t="s">
        <v>7</v>
      </c>
      <c r="G8" s="13" t="s">
        <v>6</v>
      </c>
      <c r="H8" s="14" t="s">
        <v>7</v>
      </c>
    </row>
    <row r="9" spans="1:8" ht="12.75">
      <c r="A9" s="11"/>
      <c r="B9" s="2"/>
      <c r="C9" s="2"/>
      <c r="D9" s="2"/>
      <c r="E9" s="15" t="s">
        <v>8</v>
      </c>
      <c r="F9" s="16" t="s">
        <v>9</v>
      </c>
      <c r="G9" s="16" t="s">
        <v>10</v>
      </c>
      <c r="H9" s="17" t="s">
        <v>11</v>
      </c>
    </row>
    <row r="10" spans="1:8" ht="12.75">
      <c r="A10" s="11"/>
      <c r="B10" s="2"/>
      <c r="C10" s="2"/>
      <c r="D10" s="2"/>
      <c r="E10" s="15"/>
      <c r="F10" s="16" t="s">
        <v>12</v>
      </c>
      <c r="G10" s="16" t="s">
        <v>13</v>
      </c>
      <c r="H10" s="17" t="s">
        <v>12</v>
      </c>
    </row>
    <row r="11" spans="1:8" ht="12.75">
      <c r="A11" s="11"/>
      <c r="B11" s="2"/>
      <c r="C11" s="2"/>
      <c r="D11" s="2"/>
      <c r="E11" s="15" t="s">
        <v>14</v>
      </c>
      <c r="F11" s="16" t="s">
        <v>8</v>
      </c>
      <c r="G11" s="16" t="str">
        <f>+E11</f>
        <v>31/12/1999</v>
      </c>
      <c r="H11" s="17" t="s">
        <v>15</v>
      </c>
    </row>
    <row r="12" spans="1:8" ht="12.75">
      <c r="A12" s="11"/>
      <c r="B12" s="2"/>
      <c r="C12" s="2"/>
      <c r="D12" s="2"/>
      <c r="E12" s="15"/>
      <c r="F12" s="16"/>
      <c r="G12" s="16"/>
      <c r="H12" s="17" t="s">
        <v>16</v>
      </c>
    </row>
    <row r="13" spans="1:8" ht="12.75">
      <c r="A13" s="11"/>
      <c r="B13" s="2"/>
      <c r="C13" s="2"/>
      <c r="D13" s="2"/>
      <c r="E13" s="18"/>
      <c r="F13" s="19"/>
      <c r="G13" s="19"/>
      <c r="H13" s="20"/>
    </row>
    <row r="14" spans="1:8" ht="12.75">
      <c r="A14" s="21"/>
      <c r="B14" s="22"/>
      <c r="C14" s="22"/>
      <c r="D14" s="23"/>
      <c r="E14" s="24" t="s">
        <v>17</v>
      </c>
      <c r="F14" s="25" t="s">
        <v>17</v>
      </c>
      <c r="G14" s="25" t="s">
        <v>17</v>
      </c>
      <c r="H14" s="26" t="s">
        <v>17</v>
      </c>
    </row>
    <row r="15" spans="1:8" ht="15" customHeight="1">
      <c r="A15" s="21">
        <v>1</v>
      </c>
      <c r="B15" s="23" t="s">
        <v>18</v>
      </c>
      <c r="C15" s="22" t="s">
        <v>19</v>
      </c>
      <c r="D15" s="23"/>
      <c r="E15" s="27">
        <v>24022</v>
      </c>
      <c r="F15" s="28"/>
      <c r="G15" s="28">
        <v>178411</v>
      </c>
      <c r="H15" s="29">
        <v>130723</v>
      </c>
    </row>
    <row r="16" spans="1:8" ht="15" customHeight="1">
      <c r="A16" s="30"/>
      <c r="B16" s="31" t="s">
        <v>20</v>
      </c>
      <c r="C16" s="32" t="s">
        <v>21</v>
      </c>
      <c r="D16" s="31"/>
      <c r="E16" s="33">
        <v>3</v>
      </c>
      <c r="F16" s="34"/>
      <c r="G16" s="34">
        <v>14</v>
      </c>
      <c r="H16" s="35">
        <v>24</v>
      </c>
    </row>
    <row r="17" spans="1:8" ht="15" customHeight="1">
      <c r="A17" s="21"/>
      <c r="B17" s="23" t="s">
        <v>22</v>
      </c>
      <c r="C17" s="22" t="s">
        <v>23</v>
      </c>
      <c r="D17" s="23"/>
      <c r="E17" s="36">
        <f>-52+677+120+218</f>
        <v>963</v>
      </c>
      <c r="F17" s="28"/>
      <c r="G17" s="28">
        <v>3920</v>
      </c>
      <c r="H17" s="29">
        <v>11821</v>
      </c>
    </row>
    <row r="18" spans="1:8" ht="15" customHeight="1">
      <c r="A18" s="11">
        <v>2</v>
      </c>
      <c r="B18" s="37" t="s">
        <v>18</v>
      </c>
      <c r="C18" s="2" t="s">
        <v>24</v>
      </c>
      <c r="D18" s="37"/>
      <c r="E18" s="38">
        <v>11309</v>
      </c>
      <c r="F18" s="39"/>
      <c r="G18" s="39">
        <v>68573</v>
      </c>
      <c r="H18" s="40">
        <v>17304</v>
      </c>
    </row>
    <row r="19" spans="1:8" ht="15" customHeight="1">
      <c r="A19" s="11"/>
      <c r="B19" s="37"/>
      <c r="C19" s="2" t="s">
        <v>25</v>
      </c>
      <c r="D19" s="37"/>
      <c r="E19" s="41"/>
      <c r="F19" s="39"/>
      <c r="G19" s="39"/>
      <c r="H19" s="40"/>
    </row>
    <row r="20" spans="1:8" ht="15" customHeight="1">
      <c r="A20" s="21"/>
      <c r="B20" s="23"/>
      <c r="C20" s="22" t="s">
        <v>26</v>
      </c>
      <c r="D20" s="23"/>
      <c r="E20" s="27"/>
      <c r="F20" s="28"/>
      <c r="G20" s="28"/>
      <c r="H20" s="29"/>
    </row>
    <row r="21" spans="1:8" ht="15" customHeight="1">
      <c r="A21" s="30"/>
      <c r="B21" s="31" t="s">
        <v>20</v>
      </c>
      <c r="C21" s="32" t="s">
        <v>27</v>
      </c>
      <c r="D21" s="31"/>
      <c r="E21" s="33">
        <v>-192</v>
      </c>
      <c r="F21" s="34"/>
      <c r="G21" s="34">
        <v>-1958</v>
      </c>
      <c r="H21" s="35">
        <v>-9103</v>
      </c>
    </row>
    <row r="22" spans="1:8" ht="15" customHeight="1">
      <c r="A22" s="21"/>
      <c r="B22" s="23" t="s">
        <v>22</v>
      </c>
      <c r="C22" s="22" t="s">
        <v>28</v>
      </c>
      <c r="D22" s="23"/>
      <c r="E22" s="36">
        <v>-371</v>
      </c>
      <c r="F22" s="28"/>
      <c r="G22" s="28">
        <v>-1458</v>
      </c>
      <c r="H22" s="29">
        <v>-2785</v>
      </c>
    </row>
    <row r="23" spans="1:8" ht="15" customHeight="1">
      <c r="A23" s="21"/>
      <c r="B23" s="23" t="s">
        <v>29</v>
      </c>
      <c r="C23" s="22" t="s">
        <v>30</v>
      </c>
      <c r="D23" s="23"/>
      <c r="E23" s="27">
        <v>-1099</v>
      </c>
      <c r="F23" s="28"/>
      <c r="G23" s="28">
        <v>-1099</v>
      </c>
      <c r="H23" s="29">
        <v>0</v>
      </c>
    </row>
    <row r="24" spans="1:8" ht="15" customHeight="1">
      <c r="A24" s="11"/>
      <c r="B24" s="37" t="s">
        <v>31</v>
      </c>
      <c r="C24" s="2" t="s">
        <v>32</v>
      </c>
      <c r="D24" s="37"/>
      <c r="E24" s="38">
        <f>SUM(E18:E23)</f>
        <v>9647</v>
      </c>
      <c r="F24" s="39"/>
      <c r="G24" s="39">
        <f>SUM(G18:G23)</f>
        <v>64058</v>
      </c>
      <c r="H24" s="40">
        <f>SUM(H18:H23)</f>
        <v>5416</v>
      </c>
    </row>
    <row r="25" spans="1:8" ht="15" customHeight="1">
      <c r="A25" s="11"/>
      <c r="B25" s="37"/>
      <c r="C25" s="2" t="s">
        <v>33</v>
      </c>
      <c r="D25" s="37"/>
      <c r="E25" s="41"/>
      <c r="F25" s="39"/>
      <c r="G25" s="39"/>
      <c r="H25" s="40"/>
    </row>
    <row r="26" spans="1:8" ht="15" customHeight="1">
      <c r="A26" s="21"/>
      <c r="B26" s="23"/>
      <c r="C26" s="22" t="s">
        <v>34</v>
      </c>
      <c r="D26" s="23"/>
      <c r="E26" s="27"/>
      <c r="F26" s="28"/>
      <c r="G26" s="28"/>
      <c r="H26" s="29"/>
    </row>
    <row r="27" spans="1:8" ht="15" customHeight="1">
      <c r="A27" s="30"/>
      <c r="B27" s="31" t="s">
        <v>35</v>
      </c>
      <c r="C27" s="32" t="s">
        <v>36</v>
      </c>
      <c r="D27" s="31"/>
      <c r="E27" s="42">
        <v>453</v>
      </c>
      <c r="F27" s="34"/>
      <c r="G27" s="34">
        <v>1808</v>
      </c>
      <c r="H27" s="35">
        <v>327</v>
      </c>
    </row>
    <row r="28" spans="1:8" ht="15" customHeight="1">
      <c r="A28" s="11"/>
      <c r="B28" s="37" t="s">
        <v>37</v>
      </c>
      <c r="C28" s="2" t="s">
        <v>38</v>
      </c>
      <c r="D28" s="37"/>
      <c r="E28" s="38">
        <f>SUM(E24:E27)</f>
        <v>10100</v>
      </c>
      <c r="F28" s="39"/>
      <c r="G28" s="39">
        <f>SUM(G24:G27)</f>
        <v>65866</v>
      </c>
      <c r="H28" s="40">
        <f>SUM(H24:H27)</f>
        <v>5743</v>
      </c>
    </row>
    <row r="29" spans="1:8" ht="15" customHeight="1">
      <c r="A29" s="21"/>
      <c r="B29" s="23"/>
      <c r="C29" s="22" t="s">
        <v>39</v>
      </c>
      <c r="D29" s="23"/>
      <c r="E29" s="27"/>
      <c r="F29" s="28"/>
      <c r="G29" s="28"/>
      <c r="H29" s="29"/>
    </row>
    <row r="30" spans="1:8" ht="15" customHeight="1">
      <c r="A30" s="30"/>
      <c r="B30" s="31" t="s">
        <v>40</v>
      </c>
      <c r="C30" s="32" t="s">
        <v>41</v>
      </c>
      <c r="D30" s="31"/>
      <c r="E30" s="33">
        <v>85</v>
      </c>
      <c r="F30" s="34"/>
      <c r="G30" s="34">
        <v>-417</v>
      </c>
      <c r="H30" s="35">
        <v>-2474</v>
      </c>
    </row>
    <row r="31" spans="1:8" ht="15" customHeight="1">
      <c r="A31" s="11"/>
      <c r="B31" s="37" t="s">
        <v>42</v>
      </c>
      <c r="C31" s="2" t="s">
        <v>42</v>
      </c>
      <c r="D31" s="37" t="s">
        <v>43</v>
      </c>
      <c r="E31" s="38">
        <f>SUM(E28:E30)</f>
        <v>10185</v>
      </c>
      <c r="F31" s="39"/>
      <c r="G31" s="39">
        <f>SUM(G28:G30)</f>
        <v>65449</v>
      </c>
      <c r="H31" s="40">
        <f>SUM(H28:H30)</f>
        <v>3269</v>
      </c>
    </row>
    <row r="32" spans="1:8" ht="15" customHeight="1">
      <c r="A32" s="21"/>
      <c r="B32" s="23"/>
      <c r="C32" s="22"/>
      <c r="D32" s="23" t="s">
        <v>44</v>
      </c>
      <c r="E32" s="27"/>
      <c r="F32" s="28"/>
      <c r="G32" s="28"/>
      <c r="H32" s="29"/>
    </row>
    <row r="33" spans="1:8" ht="15" customHeight="1">
      <c r="A33" s="30"/>
      <c r="B33" s="31"/>
      <c r="C33" s="32" t="s">
        <v>45</v>
      </c>
      <c r="D33" s="31" t="s">
        <v>46</v>
      </c>
      <c r="E33" s="33">
        <v>-275</v>
      </c>
      <c r="F33" s="34"/>
      <c r="G33" s="34">
        <v>-1825</v>
      </c>
      <c r="H33" s="35">
        <v>311</v>
      </c>
    </row>
    <row r="34" spans="1:8" ht="15" customHeight="1">
      <c r="A34" s="11"/>
      <c r="B34" s="37" t="s">
        <v>47</v>
      </c>
      <c r="C34" s="2" t="s">
        <v>48</v>
      </c>
      <c r="D34" s="37"/>
      <c r="E34" s="38">
        <f>SUM(E31:E33)</f>
        <v>9910</v>
      </c>
      <c r="F34" s="39"/>
      <c r="G34" s="39">
        <f>SUM(G31:G33)</f>
        <v>63624</v>
      </c>
      <c r="H34" s="40">
        <f>SUM(H31:H33)</f>
        <v>3580</v>
      </c>
    </row>
    <row r="35" spans="1:8" ht="15" customHeight="1">
      <c r="A35" s="21"/>
      <c r="B35" s="23"/>
      <c r="C35" s="22" t="s">
        <v>49</v>
      </c>
      <c r="D35" s="23"/>
      <c r="E35" s="27"/>
      <c r="F35" s="28"/>
      <c r="G35" s="28"/>
      <c r="H35" s="29"/>
    </row>
    <row r="36" spans="1:8" ht="15" customHeight="1">
      <c r="A36" s="30"/>
      <c r="B36" s="31" t="s">
        <v>50</v>
      </c>
      <c r="C36" s="32" t="s">
        <v>42</v>
      </c>
      <c r="D36" s="31" t="s">
        <v>51</v>
      </c>
      <c r="E36" s="33">
        <v>0</v>
      </c>
      <c r="F36" s="34"/>
      <c r="G36" s="34">
        <v>0</v>
      </c>
      <c r="H36" s="35">
        <v>0</v>
      </c>
    </row>
    <row r="37" spans="1:8" ht="15" customHeight="1">
      <c r="A37" s="21"/>
      <c r="B37" s="23"/>
      <c r="C37" s="22" t="s">
        <v>45</v>
      </c>
      <c r="D37" s="23" t="s">
        <v>46</v>
      </c>
      <c r="E37" s="27">
        <v>0</v>
      </c>
      <c r="F37" s="28"/>
      <c r="G37" s="28">
        <v>0</v>
      </c>
      <c r="H37" s="29">
        <v>0</v>
      </c>
    </row>
    <row r="38" spans="1:8" ht="15" customHeight="1">
      <c r="A38" s="11"/>
      <c r="B38" s="37"/>
      <c r="C38" s="2" t="s">
        <v>52</v>
      </c>
      <c r="D38" s="37" t="s">
        <v>53</v>
      </c>
      <c r="E38" s="41">
        <v>0</v>
      </c>
      <c r="F38" s="39"/>
      <c r="G38" s="39">
        <v>0</v>
      </c>
      <c r="H38" s="40">
        <v>0</v>
      </c>
    </row>
    <row r="39" spans="1:8" ht="15" customHeight="1">
      <c r="A39" s="21"/>
      <c r="B39" s="23"/>
      <c r="C39" s="22"/>
      <c r="D39" s="23" t="s">
        <v>49</v>
      </c>
      <c r="E39" s="27"/>
      <c r="F39" s="28"/>
      <c r="G39" s="28"/>
      <c r="H39" s="29"/>
    </row>
    <row r="40" spans="1:8" ht="15" customHeight="1">
      <c r="A40" s="11"/>
      <c r="B40" s="37" t="s">
        <v>54</v>
      </c>
      <c r="C40" s="2" t="s">
        <v>55</v>
      </c>
      <c r="D40" s="37"/>
      <c r="E40" s="41">
        <f>SUM(E34:E39)</f>
        <v>9910</v>
      </c>
      <c r="F40" s="39"/>
      <c r="G40" s="39">
        <f>SUM(G34:G39)</f>
        <v>63624</v>
      </c>
      <c r="H40" s="40">
        <f>SUM(H34:H39)</f>
        <v>3580</v>
      </c>
    </row>
    <row r="41" spans="1:8" ht="15" customHeight="1">
      <c r="A41" s="21"/>
      <c r="B41" s="23"/>
      <c r="C41" s="22" t="s">
        <v>56</v>
      </c>
      <c r="D41" s="23"/>
      <c r="E41" s="43"/>
      <c r="F41" s="23"/>
      <c r="G41" s="23"/>
      <c r="H41" s="22"/>
    </row>
    <row r="42" spans="1:8" ht="15" customHeight="1">
      <c r="A42" s="11">
        <v>3</v>
      </c>
      <c r="B42" s="37" t="s">
        <v>18</v>
      </c>
      <c r="C42" s="2" t="s">
        <v>57</v>
      </c>
      <c r="D42" s="37"/>
      <c r="E42" s="44"/>
      <c r="F42" s="37"/>
      <c r="G42" s="37"/>
      <c r="H42" s="2"/>
    </row>
    <row r="43" spans="1:8" ht="15" customHeight="1">
      <c r="A43" s="11"/>
      <c r="B43" s="37"/>
      <c r="C43" s="2" t="s">
        <v>58</v>
      </c>
      <c r="D43" s="37"/>
      <c r="E43" s="44"/>
      <c r="F43" s="37"/>
      <c r="G43" s="37"/>
      <c r="H43" s="2"/>
    </row>
    <row r="44" spans="1:8" ht="15" customHeight="1">
      <c r="A44" s="11"/>
      <c r="B44" s="37"/>
      <c r="C44" s="2" t="s">
        <v>42</v>
      </c>
      <c r="D44" s="37" t="s">
        <v>59</v>
      </c>
      <c r="E44" s="45">
        <v>6.65</v>
      </c>
      <c r="F44" s="46"/>
      <c r="G44" s="46">
        <v>42.7</v>
      </c>
      <c r="H44" s="47">
        <v>2.49</v>
      </c>
    </row>
    <row r="45" spans="1:8" ht="15" customHeight="1">
      <c r="A45" s="11"/>
      <c r="B45" s="37"/>
      <c r="C45" s="22"/>
      <c r="D45" s="23" t="s">
        <v>60</v>
      </c>
      <c r="E45" s="23"/>
      <c r="F45" s="43"/>
      <c r="G45" s="23"/>
      <c r="H45" s="22"/>
    </row>
    <row r="46" spans="1:8" ht="15" customHeight="1">
      <c r="A46" s="11"/>
      <c r="B46" s="37"/>
      <c r="C46" s="2" t="s">
        <v>45</v>
      </c>
      <c r="D46" s="37" t="s">
        <v>61</v>
      </c>
      <c r="E46" s="45">
        <v>6.65</v>
      </c>
      <c r="F46" s="44"/>
      <c r="G46" s="45">
        <v>42.7</v>
      </c>
      <c r="H46" s="47">
        <v>2.49</v>
      </c>
    </row>
    <row r="47" spans="1:8" ht="15" customHeight="1">
      <c r="A47" s="21"/>
      <c r="B47" s="23"/>
      <c r="C47" s="22"/>
      <c r="D47" s="23" t="s">
        <v>60</v>
      </c>
      <c r="E47" s="43"/>
      <c r="F47" s="23"/>
      <c r="G47" s="23"/>
      <c r="H47" s="22"/>
    </row>
    <row r="48" spans="1:8" ht="15" customHeight="1">
      <c r="A48" s="11">
        <v>4</v>
      </c>
      <c r="B48" s="37"/>
      <c r="C48" s="2" t="s">
        <v>62</v>
      </c>
      <c r="D48" s="37"/>
      <c r="E48" s="44"/>
      <c r="F48" s="37"/>
      <c r="G48" s="37"/>
      <c r="H48" s="2"/>
    </row>
    <row r="49" spans="1:8" ht="15" customHeight="1">
      <c r="A49" s="11"/>
      <c r="B49" s="37"/>
      <c r="C49" s="2" t="s">
        <v>63</v>
      </c>
      <c r="D49" s="37"/>
      <c r="E49" s="44"/>
      <c r="F49" s="45"/>
      <c r="G49" s="46">
        <v>2.53</v>
      </c>
      <c r="H49" s="47">
        <v>2.19</v>
      </c>
    </row>
    <row r="50" spans="1:8" ht="15" customHeight="1">
      <c r="A50" s="30">
        <v>5</v>
      </c>
      <c r="B50" s="31" t="s">
        <v>18</v>
      </c>
      <c r="C50" s="32" t="s">
        <v>64</v>
      </c>
      <c r="D50" s="31"/>
      <c r="E50" s="48">
        <v>0</v>
      </c>
      <c r="F50" s="31"/>
      <c r="G50" s="31">
        <v>0</v>
      </c>
      <c r="H50" s="32">
        <v>0</v>
      </c>
    </row>
    <row r="51" spans="1:8" ht="15" customHeight="1">
      <c r="A51" s="21"/>
      <c r="B51" s="23" t="s">
        <v>20</v>
      </c>
      <c r="C51" s="22" t="s">
        <v>65</v>
      </c>
      <c r="D51" s="23"/>
      <c r="E51" s="48">
        <v>0</v>
      </c>
      <c r="F51" s="31"/>
      <c r="G51" s="31">
        <v>0</v>
      </c>
      <c r="H51" s="32">
        <v>0</v>
      </c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printOptions/>
  <pageMargins left="0.75" right="0.5" top="0.75" bottom="0.85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60"/>
  <sheetViews>
    <sheetView defaultGridColor="0" zoomScale="85" zoomScaleNormal="85" colorId="22" workbookViewId="0" topLeftCell="A47">
      <selection activeCell="D55" sqref="D55"/>
    </sheetView>
  </sheetViews>
  <sheetFormatPr defaultColWidth="8.7109375" defaultRowHeight="12.75"/>
  <cols>
    <col min="1" max="2" width="3.7109375" style="0" customWidth="1"/>
    <col min="3" max="3" width="43.7109375" style="0" customWidth="1"/>
    <col min="4" max="4" width="19.7109375" style="0" customWidth="1"/>
    <col min="5" max="5" width="21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2"/>
      <c r="C2" s="2"/>
      <c r="D2" s="2"/>
      <c r="E2" s="2"/>
    </row>
    <row r="3" spans="1:5" ht="14.25">
      <c r="A3" s="3" t="s">
        <v>2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66</v>
      </c>
      <c r="B5" s="2"/>
      <c r="C5" s="2"/>
      <c r="D5" s="2"/>
      <c r="E5" s="2"/>
    </row>
    <row r="6" spans="1:5" ht="12.75">
      <c r="A6" s="22"/>
      <c r="B6" s="22"/>
      <c r="C6" s="22"/>
      <c r="D6" s="2"/>
      <c r="E6" s="2"/>
    </row>
    <row r="7" spans="1:5" ht="12.75">
      <c r="A7" s="6"/>
      <c r="B7" s="7"/>
      <c r="C7" s="7"/>
      <c r="D7" s="49" t="s">
        <v>67</v>
      </c>
      <c r="E7" s="50" t="s">
        <v>68</v>
      </c>
    </row>
    <row r="8" spans="1:5" ht="12.75">
      <c r="A8" s="11"/>
      <c r="B8" s="2"/>
      <c r="C8" s="37"/>
      <c r="D8" s="51" t="s">
        <v>69</v>
      </c>
      <c r="E8" s="52" t="s">
        <v>70</v>
      </c>
    </row>
    <row r="9" spans="1:5" ht="12.75">
      <c r="A9" s="11"/>
      <c r="B9" s="2"/>
      <c r="C9" s="2"/>
      <c r="D9" s="51"/>
      <c r="E9" s="52"/>
    </row>
    <row r="10" spans="1:5" ht="12.75">
      <c r="A10" s="11"/>
      <c r="B10" s="2"/>
      <c r="C10" s="2"/>
      <c r="D10" s="51" t="s">
        <v>14</v>
      </c>
      <c r="E10" s="52" t="s">
        <v>71</v>
      </c>
    </row>
    <row r="11" spans="1:5" ht="12.75">
      <c r="A11" s="11"/>
      <c r="B11" s="2"/>
      <c r="C11" s="2"/>
      <c r="D11" s="44"/>
      <c r="E11" s="2"/>
    </row>
    <row r="12" spans="1:5" ht="12.75">
      <c r="A12" s="11"/>
      <c r="B12" s="2"/>
      <c r="C12" s="37"/>
      <c r="D12" s="51" t="s">
        <v>17</v>
      </c>
      <c r="E12" s="52" t="s">
        <v>17</v>
      </c>
    </row>
    <row r="13" spans="1:5" ht="12.75">
      <c r="A13" s="21"/>
      <c r="B13" s="22"/>
      <c r="C13" s="23"/>
      <c r="D13" s="53"/>
      <c r="E13" s="54"/>
    </row>
    <row r="14" spans="1:5" ht="15" customHeight="1">
      <c r="A14" s="48">
        <v>1</v>
      </c>
      <c r="B14" s="22" t="s">
        <v>72</v>
      </c>
      <c r="C14" s="23"/>
      <c r="D14" s="55">
        <v>86108</v>
      </c>
      <c r="E14" s="56">
        <v>84470</v>
      </c>
    </row>
    <row r="15" spans="1:5" ht="15" customHeight="1">
      <c r="A15" s="44">
        <v>2</v>
      </c>
      <c r="B15" s="2" t="s">
        <v>73</v>
      </c>
      <c r="C15" s="37"/>
      <c r="D15" s="57">
        <v>2626</v>
      </c>
      <c r="E15" s="58">
        <v>2626</v>
      </c>
    </row>
    <row r="16" spans="1:5" ht="15" customHeight="1">
      <c r="A16" s="48">
        <v>3</v>
      </c>
      <c r="B16" s="32" t="s">
        <v>74</v>
      </c>
      <c r="C16" s="31"/>
      <c r="D16" s="59">
        <v>62578</v>
      </c>
      <c r="E16" s="60">
        <v>54059</v>
      </c>
    </row>
    <row r="17" spans="1:5" ht="15" customHeight="1">
      <c r="A17" s="48">
        <v>4</v>
      </c>
      <c r="B17" s="32" t="s">
        <v>75</v>
      </c>
      <c r="C17" s="31"/>
      <c r="D17" s="59">
        <v>3213</v>
      </c>
      <c r="E17" s="60">
        <v>3213</v>
      </c>
    </row>
    <row r="18" spans="1:5" ht="15" customHeight="1">
      <c r="A18" s="43">
        <v>5</v>
      </c>
      <c r="B18" s="22" t="s">
        <v>76</v>
      </c>
      <c r="C18" s="23"/>
      <c r="D18" s="55">
        <f>73+34</f>
        <v>107</v>
      </c>
      <c r="E18" s="56">
        <v>89</v>
      </c>
    </row>
    <row r="19" spans="1:5" ht="15" customHeight="1">
      <c r="A19" s="44"/>
      <c r="B19" s="2"/>
      <c r="C19" s="37"/>
      <c r="D19" s="57"/>
      <c r="E19" s="58"/>
    </row>
    <row r="20" spans="1:5" ht="15" customHeight="1">
      <c r="A20" s="44">
        <v>6</v>
      </c>
      <c r="B20" s="21" t="s">
        <v>77</v>
      </c>
      <c r="C20" s="23"/>
      <c r="D20" s="55"/>
      <c r="E20" s="56"/>
    </row>
    <row r="21" spans="1:5" ht="15" customHeight="1">
      <c r="A21" s="44"/>
      <c r="B21" s="30"/>
      <c r="C21" s="31" t="s">
        <v>78</v>
      </c>
      <c r="D21" s="59">
        <v>50420</v>
      </c>
      <c r="E21" s="60">
        <v>48084</v>
      </c>
    </row>
    <row r="22" spans="1:5" ht="15" customHeight="1">
      <c r="A22" s="44"/>
      <c r="B22" s="30"/>
      <c r="C22" s="37" t="s">
        <v>79</v>
      </c>
      <c r="D22" s="57">
        <v>13235</v>
      </c>
      <c r="E22" s="58">
        <v>9057</v>
      </c>
    </row>
    <row r="23" spans="1:5" ht="15" customHeight="1">
      <c r="A23" s="44"/>
      <c r="B23" s="30"/>
      <c r="C23" s="31" t="s">
        <v>80</v>
      </c>
      <c r="D23" s="59">
        <v>32526</v>
      </c>
      <c r="E23" s="60">
        <v>29635</v>
      </c>
    </row>
    <row r="24" spans="1:5" ht="15" customHeight="1">
      <c r="A24" s="44"/>
      <c r="B24" s="30"/>
      <c r="C24" s="37" t="s">
        <v>81</v>
      </c>
      <c r="D24" s="57"/>
      <c r="E24" s="58">
        <v>0</v>
      </c>
    </row>
    <row r="25" spans="1:5" ht="15" customHeight="1">
      <c r="A25" s="44"/>
      <c r="B25" s="30"/>
      <c r="C25" s="31" t="s">
        <v>82</v>
      </c>
      <c r="D25" s="59">
        <v>2857</v>
      </c>
      <c r="E25" s="60">
        <v>4367</v>
      </c>
    </row>
    <row r="26" spans="1:5" ht="15" customHeight="1">
      <c r="A26" s="44"/>
      <c r="B26" s="30"/>
      <c r="C26" s="37" t="s">
        <v>83</v>
      </c>
      <c r="D26" s="57">
        <v>221375</v>
      </c>
      <c r="E26" s="58">
        <v>187852</v>
      </c>
    </row>
    <row r="27" spans="1:5" ht="15" customHeight="1">
      <c r="A27" s="44"/>
      <c r="B27" s="21"/>
      <c r="C27" s="37" t="s">
        <v>84</v>
      </c>
      <c r="D27" s="57">
        <v>4924</v>
      </c>
      <c r="E27" s="58">
        <v>17644</v>
      </c>
    </row>
    <row r="28" spans="1:5" ht="15" customHeight="1">
      <c r="A28" s="43"/>
      <c r="B28" s="22"/>
      <c r="C28" s="31" t="s">
        <v>85</v>
      </c>
      <c r="D28" s="59">
        <f>SUM(D21:D27)</f>
        <v>325337</v>
      </c>
      <c r="E28" s="60">
        <f>SUM(E21:E27)</f>
        <v>296639</v>
      </c>
    </row>
    <row r="29" spans="1:5" ht="15" customHeight="1">
      <c r="A29" s="44"/>
      <c r="B29" s="2"/>
      <c r="C29" s="37"/>
      <c r="D29" s="57"/>
      <c r="E29" s="58"/>
    </row>
    <row r="30" spans="1:5" ht="15" customHeight="1">
      <c r="A30" s="44">
        <v>7</v>
      </c>
      <c r="B30" s="21" t="s">
        <v>86</v>
      </c>
      <c r="C30" s="23"/>
      <c r="D30" s="55"/>
      <c r="E30" s="56"/>
    </row>
    <row r="31" spans="1:5" ht="15" customHeight="1">
      <c r="A31" s="44"/>
      <c r="B31" s="30"/>
      <c r="C31" s="31" t="s">
        <v>87</v>
      </c>
      <c r="D31" s="61">
        <v>5666</v>
      </c>
      <c r="E31" s="60">
        <f>3158+5300+20246+1173</f>
        <v>29877</v>
      </c>
    </row>
    <row r="32" spans="1:5" ht="15" customHeight="1">
      <c r="A32" s="44"/>
      <c r="B32" s="30"/>
      <c r="C32" s="37" t="s">
        <v>88</v>
      </c>
      <c r="D32" s="57">
        <v>6691</v>
      </c>
      <c r="E32" s="58">
        <v>12365</v>
      </c>
    </row>
    <row r="33" spans="1:5" ht="15" customHeight="1">
      <c r="A33" s="44"/>
      <c r="B33" s="30"/>
      <c r="C33" s="31" t="s">
        <v>89</v>
      </c>
      <c r="D33" s="59">
        <v>30213</v>
      </c>
      <c r="E33" s="60">
        <v>28115</v>
      </c>
    </row>
    <row r="34" spans="1:5" ht="15" customHeight="1">
      <c r="A34" s="44"/>
      <c r="B34" s="21"/>
      <c r="C34" s="23" t="s">
        <v>90</v>
      </c>
      <c r="D34" s="55">
        <v>0</v>
      </c>
      <c r="E34" s="56">
        <v>2057</v>
      </c>
    </row>
    <row r="35" spans="1:5" ht="15" customHeight="1">
      <c r="A35" s="44"/>
      <c r="B35" s="30"/>
      <c r="C35" s="37" t="s">
        <v>91</v>
      </c>
      <c r="D35" s="62">
        <v>430</v>
      </c>
      <c r="E35" s="58">
        <f>183+135+32+6</f>
        <v>356</v>
      </c>
    </row>
    <row r="36" spans="1:5" ht="15" customHeight="1">
      <c r="A36" s="43"/>
      <c r="B36" s="22"/>
      <c r="C36" s="31" t="s">
        <v>85</v>
      </c>
      <c r="D36" s="59">
        <f>SUM(D31:D35)</f>
        <v>43000</v>
      </c>
      <c r="E36" s="60">
        <f>SUM(E31:E35)</f>
        <v>72770</v>
      </c>
    </row>
    <row r="37" spans="1:5" ht="15" customHeight="1">
      <c r="A37" s="44"/>
      <c r="B37" s="2"/>
      <c r="C37" s="37"/>
      <c r="D37" s="57"/>
      <c r="E37" s="58"/>
    </row>
    <row r="38" spans="1:5" ht="15" customHeight="1" thickBot="1">
      <c r="A38" s="43">
        <v>8</v>
      </c>
      <c r="B38" s="22" t="s">
        <v>92</v>
      </c>
      <c r="C38" s="23"/>
      <c r="D38" s="63">
        <f>+D28-D36</f>
        <v>282337</v>
      </c>
      <c r="E38" s="64">
        <f>+E28-E36</f>
        <v>223869</v>
      </c>
    </row>
    <row r="39" spans="1:5" ht="15" customHeight="1" thickBot="1">
      <c r="A39" s="43"/>
      <c r="B39" s="22"/>
      <c r="C39" s="23"/>
      <c r="D39" s="65">
        <f>+D14+D15+D16+D17+D18+D38</f>
        <v>436969</v>
      </c>
      <c r="E39" s="66">
        <f>+E14+E15+E16+E17+E18+E38</f>
        <v>368326</v>
      </c>
    </row>
    <row r="40" spans="1:5" ht="15" customHeight="1" thickTop="1">
      <c r="A40" s="44"/>
      <c r="B40" s="2"/>
      <c r="C40" s="37"/>
      <c r="D40" s="57"/>
      <c r="E40" s="58"/>
    </row>
    <row r="41" spans="1:5" ht="15" customHeight="1">
      <c r="A41" s="44">
        <v>9</v>
      </c>
      <c r="B41" s="2" t="s">
        <v>93</v>
      </c>
      <c r="C41" s="37"/>
      <c r="D41" s="57"/>
      <c r="E41" s="58"/>
    </row>
    <row r="42" spans="1:5" ht="15" customHeight="1">
      <c r="A42" s="44"/>
      <c r="B42" s="32" t="s">
        <v>94</v>
      </c>
      <c r="C42" s="31"/>
      <c r="D42" s="59">
        <v>154000</v>
      </c>
      <c r="E42" s="60">
        <v>144000</v>
      </c>
    </row>
    <row r="43" spans="1:5" ht="15" customHeight="1">
      <c r="A43" s="44"/>
      <c r="B43" s="32" t="s">
        <v>95</v>
      </c>
      <c r="C43" s="31"/>
      <c r="D43" s="59"/>
      <c r="E43" s="60"/>
    </row>
    <row r="44" spans="1:5" ht="15" customHeight="1">
      <c r="A44" s="44"/>
      <c r="B44" s="30"/>
      <c r="C44" s="31" t="s">
        <v>96</v>
      </c>
      <c r="D44" s="59">
        <v>101375</v>
      </c>
      <c r="E44" s="60">
        <v>99374</v>
      </c>
    </row>
    <row r="45" spans="1:5" ht="15" customHeight="1">
      <c r="A45" s="44"/>
      <c r="B45" s="30"/>
      <c r="C45" s="37" t="s">
        <v>97</v>
      </c>
      <c r="D45" s="57"/>
      <c r="E45" s="58"/>
    </row>
    <row r="46" spans="1:5" ht="15" customHeight="1">
      <c r="A46" s="44"/>
      <c r="B46" s="30"/>
      <c r="C46" s="31" t="s">
        <v>98</v>
      </c>
      <c r="D46" s="59">
        <v>0</v>
      </c>
      <c r="E46" s="60">
        <v>0</v>
      </c>
    </row>
    <row r="47" spans="1:5" ht="15" customHeight="1">
      <c r="A47" s="44"/>
      <c r="B47" s="21"/>
      <c r="C47" s="23" t="s">
        <v>99</v>
      </c>
      <c r="D47" s="55">
        <v>0</v>
      </c>
      <c r="E47" s="56">
        <v>0</v>
      </c>
    </row>
    <row r="48" spans="1:5" ht="15" customHeight="1">
      <c r="A48" s="44"/>
      <c r="B48" s="21"/>
      <c r="C48" s="23" t="s">
        <v>100</v>
      </c>
      <c r="D48" s="55">
        <v>106424</v>
      </c>
      <c r="E48" s="56">
        <v>42800</v>
      </c>
    </row>
    <row r="49" spans="1:5" ht="15" customHeight="1">
      <c r="A49" s="44"/>
      <c r="B49" s="30"/>
      <c r="C49" s="37" t="s">
        <v>101</v>
      </c>
      <c r="D49" s="57">
        <v>28137</v>
      </c>
      <c r="E49" s="58">
        <v>28899</v>
      </c>
    </row>
    <row r="50" spans="1:5" ht="15" customHeight="1">
      <c r="A50" s="44"/>
      <c r="B50" s="2"/>
      <c r="C50" s="67" t="s">
        <v>85</v>
      </c>
      <c r="D50" s="68">
        <f>SUM(D42:D49)</f>
        <v>389936</v>
      </c>
      <c r="E50" s="69">
        <f>SUM(E42:E49)</f>
        <v>315073</v>
      </c>
    </row>
    <row r="51" spans="1:5" ht="15" customHeight="1">
      <c r="A51" s="43"/>
      <c r="B51" s="22"/>
      <c r="C51" s="23"/>
      <c r="D51" s="55"/>
      <c r="E51" s="56"/>
    </row>
    <row r="52" spans="1:5" ht="15" customHeight="1">
      <c r="A52" s="48">
        <v>10</v>
      </c>
      <c r="B52" s="32" t="s">
        <v>102</v>
      </c>
      <c r="C52" s="31"/>
      <c r="D52" s="59">
        <v>11339</v>
      </c>
      <c r="E52" s="60">
        <v>12724</v>
      </c>
    </row>
    <row r="53" spans="1:5" ht="15" customHeight="1">
      <c r="A53" s="43">
        <v>11</v>
      </c>
      <c r="B53" s="22" t="s">
        <v>103</v>
      </c>
      <c r="C53" s="23"/>
      <c r="D53" s="70">
        <v>5496</v>
      </c>
      <c r="E53" s="56">
        <v>9451</v>
      </c>
    </row>
    <row r="54" spans="1:5" ht="15" customHeight="1">
      <c r="A54" s="43">
        <v>12</v>
      </c>
      <c r="B54" s="22" t="s">
        <v>104</v>
      </c>
      <c r="C54" s="23"/>
      <c r="D54" s="55">
        <v>30198</v>
      </c>
      <c r="E54" s="56">
        <v>30683</v>
      </c>
    </row>
    <row r="55" spans="1:5" ht="15" customHeight="1" thickBot="1">
      <c r="A55" s="48"/>
      <c r="B55" s="32" t="s">
        <v>105</v>
      </c>
      <c r="C55" s="31"/>
      <c r="D55" s="71">
        <v>0</v>
      </c>
      <c r="E55" s="72">
        <f>249+146</f>
        <v>395</v>
      </c>
    </row>
    <row r="56" spans="1:5" ht="15" customHeight="1" thickBot="1">
      <c r="A56" s="73"/>
      <c r="B56" s="7"/>
      <c r="C56" s="67"/>
      <c r="D56" s="65">
        <f>SUM(D50:D55)</f>
        <v>436969</v>
      </c>
      <c r="E56" s="56">
        <f>SUM(E50:E55)</f>
        <v>368326</v>
      </c>
    </row>
    <row r="57" spans="1:5" ht="15" customHeight="1" thickTop="1">
      <c r="A57" s="73"/>
      <c r="B57" s="7"/>
      <c r="C57" s="67"/>
      <c r="D57" s="57"/>
      <c r="E57" s="69"/>
    </row>
    <row r="58" spans="1:5" ht="15" customHeight="1">
      <c r="A58" s="44">
        <v>13</v>
      </c>
      <c r="B58" s="2" t="s">
        <v>62</v>
      </c>
      <c r="C58" s="37"/>
      <c r="D58" s="74">
        <v>2.53</v>
      </c>
      <c r="E58" s="75">
        <v>2.19</v>
      </c>
    </row>
    <row r="59" spans="1:5" ht="15" customHeight="1">
      <c r="A59" s="43"/>
      <c r="B59" s="22" t="s">
        <v>106</v>
      </c>
      <c r="C59" s="23"/>
      <c r="D59" s="55"/>
      <c r="E59" s="56"/>
    </row>
    <row r="60" spans="1:5" ht="12.75">
      <c r="A60" s="2"/>
      <c r="B60" s="2"/>
      <c r="C60" s="2"/>
      <c r="D60" s="58"/>
      <c r="E60" s="58"/>
    </row>
  </sheetData>
  <printOptions/>
  <pageMargins left="0.75" right="0.5" top="0.75" bottom="0.85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60"/>
  <sheetViews>
    <sheetView tabSelected="1" defaultGridColor="0" zoomScale="85" zoomScaleNormal="85" colorId="22" workbookViewId="0" topLeftCell="A15">
      <selection activeCell="B34" sqref="B34"/>
    </sheetView>
  </sheetViews>
  <sheetFormatPr defaultColWidth="8.7109375" defaultRowHeight="12.75"/>
  <cols>
    <col min="1" max="1" width="4.71093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5.7109375" style="0" customWidth="1"/>
    <col min="7" max="7" width="17.7109375" style="0" customWidth="1"/>
    <col min="8" max="8" width="15.7109375" style="0" customWidth="1"/>
    <col min="9" max="9" width="9.7109375" style="0" customWidth="1"/>
    <col min="10" max="10" width="17.00390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40"/>
      <c r="H1" s="40"/>
      <c r="I1" s="40"/>
    </row>
    <row r="2" spans="1:9" ht="12.75">
      <c r="A2" s="4"/>
      <c r="B2" s="4"/>
      <c r="C2" s="4"/>
      <c r="D2" s="4"/>
      <c r="E2" s="4"/>
      <c r="F2" s="4"/>
      <c r="G2" s="76"/>
      <c r="H2" s="76"/>
      <c r="I2" s="76"/>
    </row>
    <row r="3" spans="1:9" ht="14.25">
      <c r="A3" s="3" t="s">
        <v>107</v>
      </c>
      <c r="B3" s="3"/>
      <c r="C3" s="3"/>
      <c r="D3" s="3"/>
      <c r="E3" s="3"/>
      <c r="F3" s="3"/>
      <c r="G3" s="77"/>
      <c r="H3" s="77"/>
      <c r="I3" s="77"/>
    </row>
    <row r="4" spans="1:9" ht="14.25">
      <c r="A4" s="3"/>
      <c r="B4" s="3"/>
      <c r="C4" s="3"/>
      <c r="D4" s="3"/>
      <c r="E4" s="3"/>
      <c r="F4" s="3"/>
      <c r="G4" s="77"/>
      <c r="H4" s="77"/>
      <c r="I4" s="77"/>
    </row>
    <row r="5" spans="1:9" ht="14.25">
      <c r="A5" s="3"/>
      <c r="B5" s="3"/>
      <c r="C5" s="3"/>
      <c r="D5" s="3"/>
      <c r="E5" s="3"/>
      <c r="F5" s="3"/>
      <c r="G5" s="77"/>
      <c r="H5" s="77"/>
      <c r="I5" s="77"/>
    </row>
    <row r="6" spans="1:9" ht="15">
      <c r="A6" s="78">
        <v>1</v>
      </c>
      <c r="B6" s="87" t="s">
        <v>108</v>
      </c>
      <c r="C6" s="3"/>
      <c r="D6" s="3"/>
      <c r="E6" s="3"/>
      <c r="F6" s="3"/>
      <c r="G6" s="77"/>
      <c r="H6" s="77"/>
      <c r="I6" s="77"/>
    </row>
    <row r="7" spans="1:9" ht="14.25">
      <c r="A7" s="3"/>
      <c r="B7" s="5"/>
      <c r="C7" s="3"/>
      <c r="D7" s="3"/>
      <c r="E7" s="3"/>
      <c r="F7" s="3"/>
      <c r="G7" s="77"/>
      <c r="H7" s="77"/>
      <c r="I7" s="77"/>
    </row>
    <row r="8" spans="1:9" ht="14.25">
      <c r="A8" s="3"/>
      <c r="B8" s="5" t="s">
        <v>109</v>
      </c>
      <c r="C8" s="79"/>
      <c r="D8" s="79"/>
      <c r="E8" s="79"/>
      <c r="F8" s="79"/>
      <c r="G8" s="80"/>
      <c r="H8" s="80"/>
      <c r="I8" s="77"/>
    </row>
    <row r="9" spans="1:9" ht="14.25">
      <c r="A9" s="3"/>
      <c r="B9" s="5" t="s">
        <v>110</v>
      </c>
      <c r="C9" s="79"/>
      <c r="D9" s="79"/>
      <c r="E9" s="79"/>
      <c r="F9" s="79"/>
      <c r="G9" s="80"/>
      <c r="H9" s="80"/>
      <c r="I9" s="77"/>
    </row>
    <row r="10" spans="1:9" ht="14.25">
      <c r="A10" s="3"/>
      <c r="B10" s="5"/>
      <c r="C10" s="79"/>
      <c r="D10" s="79"/>
      <c r="E10" s="79"/>
      <c r="F10" s="79"/>
      <c r="G10" s="80"/>
      <c r="H10" s="80"/>
      <c r="I10" s="77"/>
    </row>
    <row r="11" spans="1:9" ht="15">
      <c r="A11" s="78">
        <v>2</v>
      </c>
      <c r="B11" s="87" t="s">
        <v>30</v>
      </c>
      <c r="C11" s="79"/>
      <c r="D11" s="79"/>
      <c r="E11" s="79"/>
      <c r="F11" s="79"/>
      <c r="G11" s="80"/>
      <c r="H11" s="80"/>
      <c r="I11" s="77"/>
    </row>
    <row r="12" spans="1:9" ht="14.25">
      <c r="A12" s="3"/>
      <c r="B12" s="5"/>
      <c r="C12" s="79"/>
      <c r="D12" s="79"/>
      <c r="E12" s="79"/>
      <c r="F12" s="79"/>
      <c r="G12" s="80"/>
      <c r="H12" s="80"/>
      <c r="I12" s="77"/>
    </row>
    <row r="13" spans="1:9" ht="14.25">
      <c r="A13" s="3"/>
      <c r="B13" s="5" t="s">
        <v>111</v>
      </c>
      <c r="C13" s="79"/>
      <c r="D13" s="79"/>
      <c r="E13" s="79"/>
      <c r="F13" s="79"/>
      <c r="G13" s="80"/>
      <c r="H13" s="80"/>
      <c r="I13" s="77"/>
    </row>
    <row r="14" spans="1:9" ht="14.25">
      <c r="A14" s="3"/>
      <c r="B14" s="5" t="s">
        <v>112</v>
      </c>
      <c r="C14" s="79"/>
      <c r="D14" s="79"/>
      <c r="E14" s="79"/>
      <c r="F14" s="79"/>
      <c r="G14" s="80"/>
      <c r="H14" s="80"/>
      <c r="I14" s="77"/>
    </row>
    <row r="15" spans="1:9" ht="14.25">
      <c r="A15" s="3"/>
      <c r="B15" s="5"/>
      <c r="C15" s="79"/>
      <c r="D15" s="79"/>
      <c r="E15" s="79"/>
      <c r="F15" s="79"/>
      <c r="G15" s="80"/>
      <c r="H15" s="80"/>
      <c r="I15" s="77"/>
    </row>
    <row r="16" spans="1:9" ht="15">
      <c r="A16" s="78">
        <v>3</v>
      </c>
      <c r="B16" s="87" t="s">
        <v>51</v>
      </c>
      <c r="C16" s="79"/>
      <c r="D16" s="79"/>
      <c r="E16" s="79"/>
      <c r="F16" s="79"/>
      <c r="G16" s="80"/>
      <c r="H16" s="80"/>
      <c r="I16" s="77"/>
    </row>
    <row r="17" spans="1:9" ht="14.25">
      <c r="A17" s="3"/>
      <c r="B17" s="5"/>
      <c r="C17" s="79"/>
      <c r="D17" s="79"/>
      <c r="E17" s="79"/>
      <c r="F17" s="79"/>
      <c r="G17" s="80"/>
      <c r="H17" s="80"/>
      <c r="I17" s="77"/>
    </row>
    <row r="18" spans="1:9" ht="14.25">
      <c r="A18" s="3"/>
      <c r="B18" s="5" t="s">
        <v>113</v>
      </c>
      <c r="C18" s="79"/>
      <c r="D18" s="79"/>
      <c r="E18" s="79"/>
      <c r="F18" s="79"/>
      <c r="G18" s="80"/>
      <c r="H18" s="80"/>
      <c r="I18" s="77"/>
    </row>
    <row r="19" spans="1:9" ht="14.25">
      <c r="A19" s="3"/>
      <c r="B19" s="5"/>
      <c r="C19" s="79"/>
      <c r="D19" s="79"/>
      <c r="E19" s="79"/>
      <c r="F19" s="79"/>
      <c r="G19" s="80"/>
      <c r="H19" s="80"/>
      <c r="I19" s="77"/>
    </row>
    <row r="20" spans="1:9" ht="15">
      <c r="A20" s="81">
        <v>4</v>
      </c>
      <c r="B20" s="88" t="s">
        <v>41</v>
      </c>
      <c r="C20" s="79"/>
      <c r="D20" s="79"/>
      <c r="E20" s="79"/>
      <c r="F20" s="79"/>
      <c r="G20" s="80"/>
      <c r="H20" s="80"/>
      <c r="I20" s="77"/>
    </row>
    <row r="21" spans="1:9" ht="14.25">
      <c r="A21" s="3"/>
      <c r="B21" s="5"/>
      <c r="C21" s="79"/>
      <c r="D21" s="79"/>
      <c r="E21" s="79"/>
      <c r="F21" s="79"/>
      <c r="G21" s="80"/>
      <c r="H21" s="80"/>
      <c r="I21" s="77"/>
    </row>
    <row r="22" spans="1:9" ht="14.25">
      <c r="A22" s="3"/>
      <c r="B22" s="5" t="s">
        <v>114</v>
      </c>
      <c r="C22" s="79"/>
      <c r="D22" s="79"/>
      <c r="E22" s="79"/>
      <c r="F22" s="79"/>
      <c r="G22" s="80"/>
      <c r="H22" s="80"/>
      <c r="I22" s="77"/>
    </row>
    <row r="23" spans="1:9" ht="14.25">
      <c r="A23" s="3"/>
      <c r="B23" s="5" t="s">
        <v>115</v>
      </c>
      <c r="C23" s="79"/>
      <c r="D23" s="79"/>
      <c r="E23" s="79"/>
      <c r="F23" s="79"/>
      <c r="G23" s="80"/>
      <c r="H23" s="80"/>
      <c r="I23" s="77"/>
    </row>
    <row r="24" spans="1:9" ht="14.25">
      <c r="A24" s="3"/>
      <c r="B24" s="5" t="s">
        <v>116</v>
      </c>
      <c r="C24" s="79"/>
      <c r="D24" s="79"/>
      <c r="E24" s="79"/>
      <c r="F24" s="79"/>
      <c r="G24" s="80"/>
      <c r="H24" s="80"/>
      <c r="I24" s="77"/>
    </row>
    <row r="25" spans="1:9" ht="14.25">
      <c r="A25" s="3"/>
      <c r="B25" s="5" t="s">
        <v>117</v>
      </c>
      <c r="C25" s="79"/>
      <c r="D25" s="79"/>
      <c r="E25" s="79"/>
      <c r="F25" s="79"/>
      <c r="G25" s="80"/>
      <c r="H25" s="80"/>
      <c r="I25" s="77"/>
    </row>
    <row r="26" spans="1:9" ht="14.25">
      <c r="A26" s="3"/>
      <c r="B26" s="5"/>
      <c r="C26" s="79"/>
      <c r="D26" s="79"/>
      <c r="E26" s="79"/>
      <c r="F26" s="79"/>
      <c r="G26" s="80"/>
      <c r="H26" s="80"/>
      <c r="I26" s="77"/>
    </row>
    <row r="27" spans="1:9" ht="15">
      <c r="A27" s="78">
        <v>5</v>
      </c>
      <c r="B27" s="87" t="s">
        <v>118</v>
      </c>
      <c r="C27" s="79"/>
      <c r="D27" s="79"/>
      <c r="E27" s="79"/>
      <c r="F27" s="79"/>
      <c r="G27" s="80"/>
      <c r="H27" s="80"/>
      <c r="I27" s="77"/>
    </row>
    <row r="28" spans="1:9" ht="14.25">
      <c r="A28" s="3"/>
      <c r="B28" s="5"/>
      <c r="C28" s="79"/>
      <c r="D28" s="79"/>
      <c r="E28" s="79"/>
      <c r="F28" s="79"/>
      <c r="G28" s="80"/>
      <c r="H28" s="80"/>
      <c r="I28" s="77"/>
    </row>
    <row r="29" spans="1:9" ht="14.25">
      <c r="A29" s="3"/>
      <c r="B29" s="5" t="s">
        <v>119</v>
      </c>
      <c r="C29" s="79"/>
      <c r="D29" s="79"/>
      <c r="E29" s="79"/>
      <c r="F29" s="79"/>
      <c r="G29" s="80"/>
      <c r="H29" s="80"/>
      <c r="I29" s="77"/>
    </row>
    <row r="30" spans="1:9" ht="14.25">
      <c r="A30" s="3"/>
      <c r="B30" s="5"/>
      <c r="C30" s="79"/>
      <c r="D30" s="79"/>
      <c r="E30" s="79"/>
      <c r="F30" s="79"/>
      <c r="G30" s="80"/>
      <c r="H30" s="80"/>
      <c r="I30" s="77"/>
    </row>
    <row r="31" spans="1:9" ht="15">
      <c r="A31" s="78">
        <v>6</v>
      </c>
      <c r="B31" s="87" t="s">
        <v>120</v>
      </c>
      <c r="C31" s="79"/>
      <c r="D31" s="79"/>
      <c r="E31" s="79"/>
      <c r="F31" s="79"/>
      <c r="G31" s="80"/>
      <c r="H31" s="80"/>
      <c r="I31" s="77"/>
    </row>
    <row r="32" spans="1:9" ht="14.25">
      <c r="A32" s="3"/>
      <c r="B32" s="5"/>
      <c r="C32" s="79"/>
      <c r="D32" s="79"/>
      <c r="E32" s="79"/>
      <c r="F32" s="79"/>
      <c r="G32" s="80"/>
      <c r="H32" s="80"/>
      <c r="I32" s="77"/>
    </row>
    <row r="33" spans="1:9" ht="14.25">
      <c r="A33" s="3"/>
      <c r="B33" s="5" t="s">
        <v>121</v>
      </c>
      <c r="C33" s="79"/>
      <c r="D33" s="79"/>
      <c r="E33" s="79"/>
      <c r="F33" s="79"/>
      <c r="G33" s="80"/>
      <c r="H33" s="80"/>
      <c r="I33" s="80"/>
    </row>
    <row r="34" spans="1:9" ht="14.25">
      <c r="A34" s="3"/>
      <c r="B34" s="5" t="s">
        <v>197</v>
      </c>
      <c r="C34" s="79"/>
      <c r="D34" s="79"/>
      <c r="E34" s="79"/>
      <c r="F34" s="79"/>
      <c r="G34" s="80"/>
      <c r="H34" s="80"/>
      <c r="I34" s="80"/>
    </row>
    <row r="35" spans="1:9" ht="14.25">
      <c r="A35" s="3"/>
      <c r="B35" s="5"/>
      <c r="C35" s="79"/>
      <c r="D35" s="79"/>
      <c r="E35" s="79"/>
      <c r="F35" s="79"/>
      <c r="G35" s="80"/>
      <c r="H35" s="80"/>
      <c r="I35" s="77"/>
    </row>
    <row r="36" spans="1:9" ht="15">
      <c r="A36" s="78">
        <v>7</v>
      </c>
      <c r="B36" s="87" t="s">
        <v>122</v>
      </c>
      <c r="C36" s="79"/>
      <c r="D36" s="79"/>
      <c r="E36" s="79"/>
      <c r="F36" s="79"/>
      <c r="G36" s="80"/>
      <c r="H36" s="80"/>
      <c r="I36" s="77"/>
    </row>
    <row r="37" spans="1:9" ht="14.25">
      <c r="A37" s="3"/>
      <c r="B37" s="5"/>
      <c r="C37" s="79"/>
      <c r="D37" s="79"/>
      <c r="E37" s="79"/>
      <c r="F37" s="79"/>
      <c r="G37" s="80"/>
      <c r="H37" s="80"/>
      <c r="I37" s="77"/>
    </row>
    <row r="38" spans="1:9" ht="14.25">
      <c r="A38" s="3"/>
      <c r="B38" s="89" t="s">
        <v>188</v>
      </c>
      <c r="C38" s="79"/>
      <c r="D38" s="79"/>
      <c r="E38" s="79"/>
      <c r="F38" s="79"/>
      <c r="G38" s="80"/>
      <c r="H38" s="80"/>
      <c r="I38" s="77"/>
    </row>
    <row r="39" spans="1:9" ht="14.25">
      <c r="A39" s="3"/>
      <c r="B39" s="5" t="s">
        <v>123</v>
      </c>
      <c r="C39" s="79"/>
      <c r="D39" s="79"/>
      <c r="E39" s="79"/>
      <c r="F39" s="79"/>
      <c r="G39" s="80"/>
      <c r="H39" s="80"/>
      <c r="I39" s="77"/>
    </row>
    <row r="40" spans="1:9" ht="14.25">
      <c r="A40" s="3"/>
      <c r="B40" s="5" t="s">
        <v>124</v>
      </c>
      <c r="C40" s="79"/>
      <c r="D40" s="79"/>
      <c r="E40" s="79"/>
      <c r="F40" s="79"/>
      <c r="G40" s="80"/>
      <c r="H40" s="80"/>
      <c r="I40" s="77"/>
    </row>
    <row r="41" spans="1:9" ht="14.25">
      <c r="A41" s="3"/>
      <c r="B41" s="5"/>
      <c r="C41" s="79"/>
      <c r="D41" s="79"/>
      <c r="E41" s="79"/>
      <c r="F41" s="79"/>
      <c r="G41" s="80"/>
      <c r="H41" s="80"/>
      <c r="I41" s="77"/>
    </row>
    <row r="42" spans="1:9" ht="14.25">
      <c r="A42" s="3"/>
      <c r="B42" s="5" t="s">
        <v>125</v>
      </c>
      <c r="C42" s="79"/>
      <c r="D42" s="79"/>
      <c r="E42" s="79"/>
      <c r="F42" s="79"/>
      <c r="G42" s="80"/>
      <c r="H42" s="80"/>
      <c r="I42" s="77"/>
    </row>
    <row r="43" spans="1:9" ht="14.25">
      <c r="A43" s="3"/>
      <c r="B43" s="79"/>
      <c r="C43" s="79"/>
      <c r="D43" s="79"/>
      <c r="E43" s="79"/>
      <c r="F43" s="79"/>
      <c r="G43" s="80" t="s">
        <v>17</v>
      </c>
      <c r="H43" s="80" t="s">
        <v>126</v>
      </c>
      <c r="I43" s="77"/>
    </row>
    <row r="44" spans="1:9" ht="14.25">
      <c r="A44" s="3"/>
      <c r="B44" s="79"/>
      <c r="C44" s="79"/>
      <c r="D44" s="79"/>
      <c r="E44" s="79"/>
      <c r="F44" s="79"/>
      <c r="G44" s="80"/>
      <c r="H44" s="80"/>
      <c r="I44" s="77"/>
    </row>
    <row r="45" spans="1:9" ht="15" thickBot="1">
      <c r="A45" s="3"/>
      <c r="B45" s="5" t="s">
        <v>127</v>
      </c>
      <c r="C45" s="79"/>
      <c r="D45" s="79"/>
      <c r="E45" s="79"/>
      <c r="F45" s="79"/>
      <c r="G45" s="90">
        <v>60769</v>
      </c>
      <c r="H45" s="80"/>
      <c r="I45" s="77"/>
    </row>
    <row r="46" spans="1:9" ht="15" thickTop="1">
      <c r="A46" s="3"/>
      <c r="B46" s="5"/>
      <c r="C46" s="79"/>
      <c r="D46" s="79"/>
      <c r="E46" s="79"/>
      <c r="F46" s="79"/>
      <c r="G46" s="91"/>
      <c r="H46" s="80"/>
      <c r="I46" s="77"/>
    </row>
    <row r="47" spans="1:9" ht="15" thickBot="1">
      <c r="A47" s="3"/>
      <c r="B47" s="5" t="s">
        <v>128</v>
      </c>
      <c r="C47" s="79"/>
      <c r="D47" s="79"/>
      <c r="E47" s="79"/>
      <c r="F47" s="79"/>
      <c r="G47" s="90">
        <v>23919</v>
      </c>
      <c r="H47" s="80"/>
      <c r="I47" s="77"/>
    </row>
    <row r="48" spans="1:9" ht="15" thickTop="1">
      <c r="A48" s="3"/>
      <c r="B48" s="5"/>
      <c r="C48" s="79"/>
      <c r="D48" s="79"/>
      <c r="E48" s="79"/>
      <c r="F48" s="79"/>
      <c r="G48" s="91"/>
      <c r="H48" s="80"/>
      <c r="I48" s="77"/>
    </row>
    <row r="49" spans="1:9" ht="15" thickBot="1">
      <c r="A49" s="3"/>
      <c r="B49" s="5" t="s">
        <v>129</v>
      </c>
      <c r="C49" s="79"/>
      <c r="D49" s="79"/>
      <c r="E49" s="79"/>
      <c r="F49" s="79"/>
      <c r="G49" s="90">
        <v>5003</v>
      </c>
      <c r="H49" s="80"/>
      <c r="I49" s="77"/>
    </row>
    <row r="50" spans="1:9" ht="15" thickTop="1">
      <c r="A50" s="3"/>
      <c r="B50" s="79"/>
      <c r="C50" s="79"/>
      <c r="D50" s="79"/>
      <c r="E50" s="79"/>
      <c r="F50" s="79"/>
      <c r="G50" s="80"/>
      <c r="H50" s="80"/>
      <c r="I50" s="77"/>
    </row>
    <row r="51" spans="1:9" ht="15">
      <c r="A51" s="78">
        <v>8</v>
      </c>
      <c r="B51" s="87" t="s">
        <v>130</v>
      </c>
      <c r="C51" s="79"/>
      <c r="D51" s="79"/>
      <c r="E51" s="79"/>
      <c r="F51" s="79"/>
      <c r="G51" s="80"/>
      <c r="H51" s="80"/>
      <c r="I51" s="77"/>
    </row>
    <row r="52" spans="1:9" ht="14.25">
      <c r="A52" s="3"/>
      <c r="B52" s="5"/>
      <c r="C52" s="79"/>
      <c r="D52" s="79"/>
      <c r="E52" s="79"/>
      <c r="F52" s="79"/>
      <c r="G52" s="80"/>
      <c r="H52" s="80"/>
      <c r="I52" s="77"/>
    </row>
    <row r="53" spans="1:9" ht="14.25">
      <c r="A53" s="3"/>
      <c r="B53" s="5" t="s">
        <v>189</v>
      </c>
      <c r="C53" s="79"/>
      <c r="D53" s="79"/>
      <c r="E53" s="79"/>
      <c r="F53" s="79"/>
      <c r="G53" s="80"/>
      <c r="H53" s="80"/>
      <c r="I53" s="77"/>
    </row>
    <row r="54" spans="1:9" ht="14.25">
      <c r="A54" s="3"/>
      <c r="B54" s="5"/>
      <c r="C54" s="79"/>
      <c r="D54" s="79"/>
      <c r="E54" s="79"/>
      <c r="F54" s="79"/>
      <c r="G54" s="80"/>
      <c r="H54" s="80"/>
      <c r="I54" s="77"/>
    </row>
    <row r="55" spans="1:9" ht="15">
      <c r="A55" s="78">
        <v>9</v>
      </c>
      <c r="B55" s="87" t="s">
        <v>131</v>
      </c>
      <c r="C55" s="79"/>
      <c r="D55" s="79"/>
      <c r="E55" s="79"/>
      <c r="F55" s="79"/>
      <c r="G55" s="80"/>
      <c r="H55" s="80"/>
      <c r="I55" s="77"/>
    </row>
    <row r="56" spans="1:9" ht="14.25">
      <c r="A56" s="3"/>
      <c r="B56" s="5"/>
      <c r="C56" s="79"/>
      <c r="D56" s="79"/>
      <c r="E56" s="79"/>
      <c r="F56" s="79"/>
      <c r="G56" s="80"/>
      <c r="H56" s="80"/>
      <c r="I56" s="77"/>
    </row>
    <row r="57" spans="1:9" ht="14.25">
      <c r="A57" s="3"/>
      <c r="B57" s="5" t="s">
        <v>132</v>
      </c>
      <c r="C57" s="79"/>
      <c r="D57" s="79"/>
      <c r="E57" s="79"/>
      <c r="F57" s="79"/>
      <c r="G57" s="80"/>
      <c r="H57" s="80"/>
      <c r="I57" s="77"/>
    </row>
    <row r="58" spans="1:9" ht="14.25">
      <c r="A58" s="3"/>
      <c r="B58" s="92"/>
      <c r="C58" s="79"/>
      <c r="D58" s="79"/>
      <c r="E58" s="79"/>
      <c r="F58" s="79"/>
      <c r="G58" s="80"/>
      <c r="H58" s="80"/>
      <c r="I58" s="77"/>
    </row>
    <row r="59" spans="1:9" ht="15">
      <c r="A59" s="78">
        <v>10</v>
      </c>
      <c r="B59" s="87" t="s">
        <v>133</v>
      </c>
      <c r="C59" s="79"/>
      <c r="D59" s="79"/>
      <c r="E59" s="79"/>
      <c r="F59" s="79"/>
      <c r="G59" s="80"/>
      <c r="H59" s="80"/>
      <c r="I59" s="77"/>
    </row>
    <row r="60" spans="1:9" ht="14.25">
      <c r="A60" s="3"/>
      <c r="B60" s="5"/>
      <c r="C60" s="79"/>
      <c r="D60" s="79"/>
      <c r="E60" s="79"/>
      <c r="F60" s="79"/>
      <c r="G60" s="80"/>
      <c r="H60" s="80"/>
      <c r="I60" s="77"/>
    </row>
    <row r="61" spans="1:9" ht="14.25">
      <c r="A61" s="3"/>
      <c r="B61" s="5" t="s">
        <v>134</v>
      </c>
      <c r="C61" s="79"/>
      <c r="D61" s="79"/>
      <c r="E61" s="79"/>
      <c r="F61" s="79"/>
      <c r="G61" s="80"/>
      <c r="H61" s="80"/>
      <c r="I61" s="77"/>
    </row>
    <row r="62" spans="1:9" ht="14.25">
      <c r="A62" s="3"/>
      <c r="B62" s="5" t="s">
        <v>190</v>
      </c>
      <c r="C62" s="79"/>
      <c r="D62" s="79"/>
      <c r="E62" s="79"/>
      <c r="F62" s="79"/>
      <c r="G62" s="80"/>
      <c r="H62" s="80"/>
      <c r="I62" s="77"/>
    </row>
    <row r="63" spans="1:9" ht="14.25">
      <c r="A63" s="3"/>
      <c r="B63" s="5"/>
      <c r="C63" s="79"/>
      <c r="D63" s="79"/>
      <c r="E63" s="79"/>
      <c r="F63" s="79"/>
      <c r="G63" s="80"/>
      <c r="H63" s="80"/>
      <c r="I63" s="77"/>
    </row>
    <row r="64" spans="1:9" ht="15">
      <c r="A64" s="78">
        <v>11</v>
      </c>
      <c r="B64" s="87" t="s">
        <v>135</v>
      </c>
      <c r="C64" s="79"/>
      <c r="D64" s="79"/>
      <c r="E64" s="79"/>
      <c r="F64" s="79"/>
      <c r="G64" s="80"/>
      <c r="H64" s="80"/>
      <c r="I64" s="77"/>
    </row>
    <row r="65" spans="1:9" ht="14.25">
      <c r="A65" s="3"/>
      <c r="B65" s="5"/>
      <c r="C65" s="79"/>
      <c r="D65" s="79"/>
      <c r="E65" s="79"/>
      <c r="F65" s="79"/>
      <c r="G65" s="80"/>
      <c r="H65" s="80"/>
      <c r="I65" s="77"/>
    </row>
    <row r="66" spans="1:9" ht="14.25">
      <c r="A66" s="3"/>
      <c r="B66" s="5" t="s">
        <v>191</v>
      </c>
      <c r="C66" s="79"/>
      <c r="D66" s="79"/>
      <c r="E66" s="79"/>
      <c r="F66" s="79"/>
      <c r="G66" s="80"/>
      <c r="H66" s="80"/>
      <c r="I66" s="77"/>
    </row>
    <row r="67" spans="1:9" ht="14.25">
      <c r="A67" s="3"/>
      <c r="B67" s="5" t="s">
        <v>136</v>
      </c>
      <c r="C67" s="79"/>
      <c r="D67" s="79"/>
      <c r="E67" s="79"/>
      <c r="F67" s="79"/>
      <c r="G67" s="80"/>
      <c r="H67" s="80"/>
      <c r="I67" s="77"/>
    </row>
    <row r="68" spans="1:9" ht="14.25">
      <c r="A68" s="3"/>
      <c r="B68" s="5" t="s">
        <v>137</v>
      </c>
      <c r="C68" s="79"/>
      <c r="D68" s="79"/>
      <c r="E68" s="79"/>
      <c r="F68" s="79"/>
      <c r="G68" s="80"/>
      <c r="H68" s="80"/>
      <c r="I68" s="77"/>
    </row>
    <row r="69" spans="1:9" ht="14.25">
      <c r="A69" s="3"/>
      <c r="B69" s="5"/>
      <c r="C69" s="79"/>
      <c r="D69" s="79"/>
      <c r="E69" s="79"/>
      <c r="F69" s="79"/>
      <c r="G69" s="80"/>
      <c r="H69" s="80"/>
      <c r="I69" s="77"/>
    </row>
    <row r="70" spans="1:9" ht="14.25">
      <c r="A70" s="3"/>
      <c r="B70" s="5" t="s">
        <v>138</v>
      </c>
      <c r="C70" s="79"/>
      <c r="D70" s="79"/>
      <c r="E70" s="79"/>
      <c r="F70" s="79"/>
      <c r="G70" s="80"/>
      <c r="H70" s="80"/>
      <c r="I70" s="77"/>
    </row>
    <row r="71" spans="1:9" ht="14.25">
      <c r="A71" s="3"/>
      <c r="B71" s="5" t="s">
        <v>139</v>
      </c>
      <c r="C71" s="79"/>
      <c r="D71" s="79"/>
      <c r="E71" s="79"/>
      <c r="F71" s="79"/>
      <c r="G71" s="80"/>
      <c r="H71" s="80"/>
      <c r="I71" s="77"/>
    </row>
    <row r="72" spans="1:9" ht="14.25">
      <c r="A72" s="3"/>
      <c r="B72" s="5" t="s">
        <v>140</v>
      </c>
      <c r="C72" s="79"/>
      <c r="D72" s="79"/>
      <c r="E72" s="79"/>
      <c r="F72" s="79"/>
      <c r="G72" s="80"/>
      <c r="H72" s="80"/>
      <c r="I72" s="77"/>
    </row>
    <row r="73" spans="1:9" ht="14.25">
      <c r="A73" s="3"/>
      <c r="B73" s="5"/>
      <c r="C73" s="79"/>
      <c r="D73" s="79"/>
      <c r="E73" s="79"/>
      <c r="F73" s="79"/>
      <c r="G73" s="80"/>
      <c r="H73" s="80"/>
      <c r="I73" s="77"/>
    </row>
    <row r="74" spans="1:9" ht="15">
      <c r="A74" s="78">
        <v>12</v>
      </c>
      <c r="B74" s="87" t="s">
        <v>141</v>
      </c>
      <c r="C74" s="79"/>
      <c r="D74" s="79"/>
      <c r="E74" s="79"/>
      <c r="F74" s="79"/>
      <c r="G74" s="80"/>
      <c r="H74" s="80"/>
      <c r="I74" s="77"/>
    </row>
    <row r="75" spans="1:9" ht="14.25">
      <c r="A75" s="3"/>
      <c r="B75" s="79"/>
      <c r="C75" s="79"/>
      <c r="D75" s="79"/>
      <c r="E75" s="79"/>
      <c r="F75" s="79"/>
      <c r="G75" s="80"/>
      <c r="H75" s="80"/>
      <c r="I75" s="77"/>
    </row>
    <row r="76" spans="1:9" ht="14.25">
      <c r="A76" s="3"/>
      <c r="B76" s="79"/>
      <c r="C76" s="79"/>
      <c r="D76" s="79"/>
      <c r="E76" s="79"/>
      <c r="F76" s="79"/>
      <c r="G76" s="82" t="s">
        <v>142</v>
      </c>
      <c r="H76" s="83" t="s">
        <v>143</v>
      </c>
      <c r="I76" s="77"/>
    </row>
    <row r="77" spans="1:9" ht="14.25">
      <c r="A77" s="3"/>
      <c r="B77" s="79"/>
      <c r="C77" s="79"/>
      <c r="D77" s="79"/>
      <c r="E77" s="79"/>
      <c r="F77" s="79"/>
      <c r="G77" s="84" t="s">
        <v>17</v>
      </c>
      <c r="H77" s="85" t="s">
        <v>17</v>
      </c>
      <c r="I77" s="77"/>
    </row>
    <row r="78" spans="1:9" ht="14.25">
      <c r="A78" s="3"/>
      <c r="B78" s="79"/>
      <c r="C78" s="79"/>
      <c r="D78" s="79"/>
      <c r="E78" s="79"/>
      <c r="F78" s="79"/>
      <c r="G78" s="84"/>
      <c r="H78" s="85"/>
      <c r="I78" s="77"/>
    </row>
    <row r="79" spans="1:9" ht="14.25">
      <c r="A79" s="3"/>
      <c r="B79" s="5" t="s">
        <v>144</v>
      </c>
      <c r="C79" s="79"/>
      <c r="D79" s="79"/>
      <c r="E79" s="79"/>
      <c r="F79" s="79"/>
      <c r="G79" s="96">
        <v>0</v>
      </c>
      <c r="H79" s="97">
        <v>5666</v>
      </c>
      <c r="I79" s="77"/>
    </row>
    <row r="80" spans="1:9" ht="14.25">
      <c r="A80" s="3"/>
      <c r="B80" s="5" t="s">
        <v>145</v>
      </c>
      <c r="C80" s="79"/>
      <c r="D80" s="79"/>
      <c r="E80" s="79"/>
      <c r="F80" s="79"/>
      <c r="G80" s="96">
        <v>0</v>
      </c>
      <c r="H80" s="97">
        <v>5496</v>
      </c>
      <c r="I80" s="77"/>
    </row>
    <row r="81" spans="1:9" ht="15" thickBot="1">
      <c r="A81" s="3"/>
      <c r="B81" s="5" t="s">
        <v>146</v>
      </c>
      <c r="C81" s="79"/>
      <c r="D81" s="79"/>
      <c r="E81" s="79"/>
      <c r="F81" s="79"/>
      <c r="G81" s="98">
        <f>SUM(G79:G80)</f>
        <v>0</v>
      </c>
      <c r="H81" s="99">
        <f>SUM(H79:H80)</f>
        <v>11162</v>
      </c>
      <c r="I81" s="77"/>
    </row>
    <row r="82" spans="1:9" ht="15" thickTop="1">
      <c r="A82" s="3"/>
      <c r="B82" s="79"/>
      <c r="C82" s="79"/>
      <c r="D82" s="79"/>
      <c r="E82" s="79"/>
      <c r="F82" s="79"/>
      <c r="G82" s="80"/>
      <c r="H82" s="80"/>
      <c r="I82" s="77"/>
    </row>
    <row r="83" spans="1:9" ht="14.25">
      <c r="A83" s="3"/>
      <c r="B83" s="5" t="s">
        <v>147</v>
      </c>
      <c r="C83" s="79"/>
      <c r="D83" s="79"/>
      <c r="E83" s="79"/>
      <c r="F83" s="79"/>
      <c r="G83" s="80"/>
      <c r="H83" s="80"/>
      <c r="I83" s="77"/>
    </row>
    <row r="84" spans="1:9" ht="14.25">
      <c r="A84" s="3"/>
      <c r="B84" s="5"/>
      <c r="C84" s="79"/>
      <c r="D84" s="79"/>
      <c r="E84" s="79"/>
      <c r="F84" s="79"/>
      <c r="G84" s="80"/>
      <c r="H84" s="80"/>
      <c r="I84" s="77"/>
    </row>
    <row r="85" spans="1:9" ht="15">
      <c r="A85" s="78">
        <v>13</v>
      </c>
      <c r="B85" s="87" t="s">
        <v>148</v>
      </c>
      <c r="C85" s="79"/>
      <c r="D85" s="79"/>
      <c r="E85" s="79"/>
      <c r="F85" s="79"/>
      <c r="G85" s="80"/>
      <c r="H85" s="80"/>
      <c r="I85" s="77"/>
    </row>
    <row r="86" spans="1:9" ht="14.25">
      <c r="A86" s="3"/>
      <c r="B86" s="5"/>
      <c r="C86" s="79"/>
      <c r="D86" s="79"/>
      <c r="E86" s="79"/>
      <c r="F86" s="79"/>
      <c r="G86" s="80"/>
      <c r="H86" s="80"/>
      <c r="I86" s="77"/>
    </row>
    <row r="87" spans="1:9" ht="14.25">
      <c r="A87" s="3"/>
      <c r="B87" s="5" t="s">
        <v>149</v>
      </c>
      <c r="C87" s="79"/>
      <c r="D87" s="79"/>
      <c r="E87" s="79"/>
      <c r="F87" s="79"/>
      <c r="G87" s="80"/>
      <c r="H87" s="80"/>
      <c r="I87" s="77"/>
    </row>
    <row r="88" spans="1:9" ht="14.25">
      <c r="A88" s="3"/>
      <c r="B88" s="5"/>
      <c r="C88" s="79"/>
      <c r="D88" s="79"/>
      <c r="E88" s="79"/>
      <c r="F88" s="79"/>
      <c r="G88" s="80"/>
      <c r="H88" s="80"/>
      <c r="I88" s="77"/>
    </row>
    <row r="89" spans="1:9" ht="14.25">
      <c r="A89" s="3"/>
      <c r="B89" s="5"/>
      <c r="C89" s="79"/>
      <c r="D89" s="79"/>
      <c r="E89" s="79"/>
      <c r="F89" s="79"/>
      <c r="G89" s="80"/>
      <c r="H89" s="80" t="s">
        <v>150</v>
      </c>
      <c r="I89" s="77"/>
    </row>
    <row r="90" spans="1:9" ht="14.25">
      <c r="A90" s="3"/>
      <c r="B90" s="5"/>
      <c r="C90" s="79"/>
      <c r="D90" s="79"/>
      <c r="E90" s="79"/>
      <c r="F90" s="79"/>
      <c r="G90" s="80"/>
      <c r="H90" s="80" t="s">
        <v>17</v>
      </c>
      <c r="I90" s="77"/>
    </row>
    <row r="91" spans="1:9" ht="14.25">
      <c r="A91" s="3"/>
      <c r="B91" s="5"/>
      <c r="C91" s="79"/>
      <c r="D91" s="79"/>
      <c r="E91" s="79"/>
      <c r="F91" s="79"/>
      <c r="G91" s="80"/>
      <c r="H91" s="80"/>
      <c r="I91" s="77"/>
    </row>
    <row r="92" spans="1:9" ht="15" thickBot="1">
      <c r="A92" s="3"/>
      <c r="B92" s="5" t="s">
        <v>151</v>
      </c>
      <c r="C92" s="79"/>
      <c r="D92" s="79"/>
      <c r="E92" s="79"/>
      <c r="F92" s="79"/>
      <c r="G92" s="80"/>
      <c r="H92" s="100">
        <f>40000000/1000</f>
        <v>40000</v>
      </c>
      <c r="I92" s="77"/>
    </row>
    <row r="93" spans="1:9" ht="15" thickTop="1">
      <c r="A93" s="3"/>
      <c r="B93" s="5"/>
      <c r="C93" s="79"/>
      <c r="D93" s="79"/>
      <c r="E93" s="79"/>
      <c r="F93" s="79"/>
      <c r="G93" s="80"/>
      <c r="H93" s="94"/>
      <c r="I93" s="77"/>
    </row>
    <row r="94" spans="1:9" ht="15" thickBot="1">
      <c r="A94" s="3"/>
      <c r="B94" s="5" t="s">
        <v>152</v>
      </c>
      <c r="C94" s="79"/>
      <c r="D94" s="79"/>
      <c r="E94" s="79"/>
      <c r="F94" s="79"/>
      <c r="G94" s="80"/>
      <c r="H94" s="100">
        <f>(1000000+2936420.88-367052.61)/1000</f>
        <v>3569.36827</v>
      </c>
      <c r="I94" s="77"/>
    </row>
    <row r="95" spans="1:9" ht="15" thickTop="1">
      <c r="A95" s="3"/>
      <c r="B95" s="79"/>
      <c r="C95" s="79"/>
      <c r="D95" s="79"/>
      <c r="E95" s="79"/>
      <c r="F95" s="79"/>
      <c r="G95" s="80"/>
      <c r="H95" s="80"/>
      <c r="I95" s="77"/>
    </row>
    <row r="96" spans="1:9" ht="15">
      <c r="A96" s="78">
        <v>14</v>
      </c>
      <c r="B96" s="87" t="s">
        <v>153</v>
      </c>
      <c r="C96" s="79"/>
      <c r="D96" s="79"/>
      <c r="E96" s="79"/>
      <c r="F96" s="79"/>
      <c r="G96" s="80"/>
      <c r="H96" s="80"/>
      <c r="I96" s="77"/>
    </row>
    <row r="97" spans="1:9" ht="14.25">
      <c r="A97" s="3"/>
      <c r="B97" s="5"/>
      <c r="C97" s="79"/>
      <c r="D97" s="79"/>
      <c r="E97" s="79"/>
      <c r="F97" s="79"/>
      <c r="G97" s="80"/>
      <c r="H97" s="80"/>
      <c r="I97" s="77"/>
    </row>
    <row r="98" spans="1:9" ht="14.25">
      <c r="A98" s="3"/>
      <c r="B98" s="5" t="s">
        <v>154</v>
      </c>
      <c r="C98" s="79"/>
      <c r="D98" s="79"/>
      <c r="E98" s="79"/>
      <c r="F98" s="79"/>
      <c r="G98" s="80"/>
      <c r="H98" s="80"/>
      <c r="I98" s="77"/>
    </row>
    <row r="99" spans="1:9" ht="14.25">
      <c r="A99" s="3"/>
      <c r="B99" s="5"/>
      <c r="C99" s="79"/>
      <c r="D99" s="79"/>
      <c r="E99" s="79"/>
      <c r="F99" s="79"/>
      <c r="G99" s="80"/>
      <c r="H99" s="80"/>
      <c r="I99" s="77"/>
    </row>
    <row r="100" spans="1:9" ht="15">
      <c r="A100" s="78">
        <v>15</v>
      </c>
      <c r="B100" s="87" t="s">
        <v>155</v>
      </c>
      <c r="C100" s="79"/>
      <c r="D100" s="79"/>
      <c r="E100" s="79"/>
      <c r="F100" s="79"/>
      <c r="G100" s="80"/>
      <c r="H100" s="80"/>
      <c r="I100" s="77"/>
    </row>
    <row r="101" spans="1:9" ht="14.25">
      <c r="A101" s="3"/>
      <c r="B101" s="5"/>
      <c r="C101" s="79"/>
      <c r="D101" s="79"/>
      <c r="E101" s="79"/>
      <c r="F101" s="79"/>
      <c r="G101" s="80"/>
      <c r="H101" s="80"/>
      <c r="I101" s="77"/>
    </row>
    <row r="102" spans="1:9" ht="14.25">
      <c r="A102" s="3"/>
      <c r="B102" s="5" t="s">
        <v>156</v>
      </c>
      <c r="C102" s="79"/>
      <c r="D102" s="79"/>
      <c r="E102" s="79"/>
      <c r="F102" s="79"/>
      <c r="G102" s="80"/>
      <c r="H102" s="80"/>
      <c r="I102" s="77"/>
    </row>
    <row r="103" spans="1:9" ht="14.25">
      <c r="A103" s="3"/>
      <c r="B103" s="5"/>
      <c r="C103" s="79"/>
      <c r="D103" s="79"/>
      <c r="E103" s="79"/>
      <c r="F103" s="79"/>
      <c r="G103" s="80"/>
      <c r="H103" s="80"/>
      <c r="I103" s="77"/>
    </row>
    <row r="104" spans="1:9" ht="15">
      <c r="A104" s="78">
        <v>16</v>
      </c>
      <c r="B104" s="87" t="s">
        <v>157</v>
      </c>
      <c r="C104" s="79"/>
      <c r="D104" s="79"/>
      <c r="E104" s="79"/>
      <c r="F104" s="79"/>
      <c r="G104" s="80"/>
      <c r="H104" s="80"/>
      <c r="I104" s="77"/>
    </row>
    <row r="105" spans="1:9" ht="14.25">
      <c r="A105" s="3"/>
      <c r="B105" s="5"/>
      <c r="C105" s="79"/>
      <c r="D105" s="79"/>
      <c r="E105" s="79"/>
      <c r="F105" s="79"/>
      <c r="G105" s="80"/>
      <c r="H105" s="80"/>
      <c r="I105" s="77"/>
    </row>
    <row r="106" spans="1:9" ht="14.25">
      <c r="A106" s="3" t="s">
        <v>18</v>
      </c>
      <c r="B106" s="5" t="s">
        <v>158</v>
      </c>
      <c r="C106" s="79"/>
      <c r="D106" s="79"/>
      <c r="E106" s="79"/>
      <c r="F106" s="79"/>
      <c r="G106" s="80"/>
      <c r="H106" s="80"/>
      <c r="I106" s="77"/>
    </row>
    <row r="107" spans="1:9" ht="14.25">
      <c r="A107" s="3"/>
      <c r="B107" s="5"/>
      <c r="C107" s="79"/>
      <c r="D107" s="79"/>
      <c r="E107" s="79"/>
      <c r="F107" s="79"/>
      <c r="G107" s="80"/>
      <c r="H107" s="80"/>
      <c r="I107" s="77"/>
    </row>
    <row r="108" spans="1:9" ht="14.25">
      <c r="A108" s="3"/>
      <c r="B108" s="5"/>
      <c r="C108" s="79"/>
      <c r="D108" s="79"/>
      <c r="E108" s="79"/>
      <c r="F108" s="79" t="s">
        <v>19</v>
      </c>
      <c r="G108" s="80" t="s">
        <v>159</v>
      </c>
      <c r="H108" s="80" t="s">
        <v>160</v>
      </c>
      <c r="I108" s="77"/>
    </row>
    <row r="109" spans="1:9" ht="14.25">
      <c r="A109" s="3"/>
      <c r="B109" s="5"/>
      <c r="C109" s="79"/>
      <c r="D109" s="79"/>
      <c r="E109" s="79"/>
      <c r="F109" s="79"/>
      <c r="G109" s="80" t="s">
        <v>161</v>
      </c>
      <c r="H109" s="80" t="s">
        <v>162</v>
      </c>
      <c r="I109" s="77"/>
    </row>
    <row r="110" spans="1:9" ht="14.25">
      <c r="A110" s="3"/>
      <c r="B110" s="5"/>
      <c r="C110" s="79"/>
      <c r="D110" s="79"/>
      <c r="E110" s="79"/>
      <c r="F110" s="79" t="s">
        <v>17</v>
      </c>
      <c r="G110" s="80" t="s">
        <v>17</v>
      </c>
      <c r="H110" s="80" t="s">
        <v>17</v>
      </c>
      <c r="I110" s="77"/>
    </row>
    <row r="111" spans="1:9" ht="14.25">
      <c r="A111" s="3"/>
      <c r="B111" s="5"/>
      <c r="C111" s="79"/>
      <c r="D111" s="79"/>
      <c r="E111" s="79"/>
      <c r="F111" s="79"/>
      <c r="G111" s="80"/>
      <c r="H111" s="80"/>
      <c r="I111" s="77"/>
    </row>
    <row r="112" spans="1:9" ht="14.25">
      <c r="A112" s="3"/>
      <c r="B112" s="5" t="s">
        <v>163</v>
      </c>
      <c r="C112" s="79"/>
      <c r="D112" s="79"/>
      <c r="E112" s="79"/>
      <c r="F112" s="94">
        <v>3207</v>
      </c>
      <c r="G112" s="94">
        <v>-150</v>
      </c>
      <c r="H112" s="94">
        <v>44726</v>
      </c>
      <c r="I112" s="77"/>
    </row>
    <row r="113" spans="1:9" ht="14.25">
      <c r="A113" s="3"/>
      <c r="B113" s="5" t="s">
        <v>164</v>
      </c>
      <c r="C113" s="79"/>
      <c r="D113" s="79"/>
      <c r="E113" s="79"/>
      <c r="F113" s="94"/>
      <c r="G113" s="94"/>
      <c r="H113" s="94"/>
      <c r="I113" s="77"/>
    </row>
    <row r="114" spans="1:9" ht="14.25">
      <c r="A114" s="3"/>
      <c r="B114" s="5" t="s">
        <v>165</v>
      </c>
      <c r="C114" s="79"/>
      <c r="D114" s="79"/>
      <c r="E114" s="79"/>
      <c r="F114" s="94">
        <v>150323</v>
      </c>
      <c r="G114" s="94">
        <v>62447</v>
      </c>
      <c r="H114" s="94">
        <v>350926</v>
      </c>
      <c r="I114" s="77"/>
    </row>
    <row r="115" spans="1:9" ht="14.25">
      <c r="A115" s="3"/>
      <c r="B115" s="5" t="s">
        <v>166</v>
      </c>
      <c r="C115" s="79"/>
      <c r="D115" s="79"/>
      <c r="E115" s="79"/>
      <c r="F115" s="94">
        <v>24881</v>
      </c>
      <c r="G115" s="94">
        <v>1761</v>
      </c>
      <c r="H115" s="94">
        <v>21739</v>
      </c>
      <c r="I115" s="77"/>
    </row>
    <row r="116" spans="1:9" ht="14.25">
      <c r="A116" s="3"/>
      <c r="B116" s="5" t="s">
        <v>167</v>
      </c>
      <c r="C116" s="79"/>
      <c r="D116" s="79"/>
      <c r="E116" s="79"/>
      <c r="F116" s="94" t="s">
        <v>168</v>
      </c>
      <c r="G116" s="94">
        <v>1808</v>
      </c>
      <c r="H116" s="94">
        <v>62578</v>
      </c>
      <c r="I116" s="77"/>
    </row>
    <row r="117" spans="1:9" ht="15" thickBot="1">
      <c r="A117" s="3"/>
      <c r="B117" s="5"/>
      <c r="C117" s="79"/>
      <c r="D117" s="79"/>
      <c r="E117" s="79"/>
      <c r="F117" s="95">
        <f>SUM(F112:F116)</f>
        <v>178411</v>
      </c>
      <c r="G117" s="95">
        <f>SUM(G112:G116)</f>
        <v>65866</v>
      </c>
      <c r="H117" s="95">
        <f>SUM(H112:H116)</f>
        <v>479969</v>
      </c>
      <c r="I117" s="77"/>
    </row>
    <row r="118" spans="1:9" ht="15" thickTop="1">
      <c r="A118" s="3"/>
      <c r="B118" s="5"/>
      <c r="C118" s="79"/>
      <c r="D118" s="79"/>
      <c r="E118" s="79"/>
      <c r="F118" s="79"/>
      <c r="G118" s="80"/>
      <c r="H118" s="80"/>
      <c r="I118" s="77"/>
    </row>
    <row r="119" spans="1:9" ht="14.25">
      <c r="A119" s="3" t="s">
        <v>20</v>
      </c>
      <c r="B119" s="5" t="s">
        <v>169</v>
      </c>
      <c r="C119" s="79"/>
      <c r="D119" s="79"/>
      <c r="E119" s="79"/>
      <c r="F119" s="79"/>
      <c r="G119" s="80"/>
      <c r="H119" s="80"/>
      <c r="I119" s="77"/>
    </row>
    <row r="120" spans="1:9" ht="14.25">
      <c r="A120" s="3"/>
      <c r="B120" s="5" t="s">
        <v>170</v>
      </c>
      <c r="C120" s="79"/>
      <c r="D120" s="79"/>
      <c r="E120" s="79"/>
      <c r="F120" s="79"/>
      <c r="G120" s="80"/>
      <c r="H120" s="80"/>
      <c r="I120" s="77"/>
    </row>
    <row r="121" spans="1:9" ht="14.25">
      <c r="A121" s="3"/>
      <c r="B121" s="5"/>
      <c r="C121" s="79"/>
      <c r="D121" s="79"/>
      <c r="E121" s="79"/>
      <c r="F121" s="79"/>
      <c r="G121" s="80"/>
      <c r="H121" s="80"/>
      <c r="I121" s="77"/>
    </row>
    <row r="122" spans="1:9" ht="15">
      <c r="A122" s="78">
        <v>17</v>
      </c>
      <c r="B122" s="87" t="s">
        <v>171</v>
      </c>
      <c r="C122" s="79"/>
      <c r="D122" s="79"/>
      <c r="E122" s="79"/>
      <c r="F122" s="79"/>
      <c r="G122" s="80"/>
      <c r="H122" s="80"/>
      <c r="I122" s="77"/>
    </row>
    <row r="123" spans="1:9" ht="14.25">
      <c r="A123" s="3"/>
      <c r="B123" s="5"/>
      <c r="C123" s="79"/>
      <c r="D123" s="79"/>
      <c r="E123" s="79"/>
      <c r="F123" s="79"/>
      <c r="G123" s="80"/>
      <c r="H123" s="80"/>
      <c r="I123" s="77"/>
    </row>
    <row r="124" spans="1:9" ht="14.25">
      <c r="A124" s="3"/>
      <c r="B124" s="5" t="s">
        <v>172</v>
      </c>
      <c r="C124" s="79"/>
      <c r="D124" s="79"/>
      <c r="E124" s="79"/>
      <c r="F124" s="79"/>
      <c r="G124" s="80"/>
      <c r="H124" s="80"/>
      <c r="I124" s="77"/>
    </row>
    <row r="125" spans="1:9" ht="14.25">
      <c r="A125" s="3"/>
      <c r="B125" s="5" t="s">
        <v>173</v>
      </c>
      <c r="C125" s="79"/>
      <c r="D125" s="79"/>
      <c r="E125" s="79"/>
      <c r="F125" s="79"/>
      <c r="G125" s="80"/>
      <c r="H125" s="80"/>
      <c r="I125" s="77"/>
    </row>
    <row r="126" spans="1:9" ht="14.25">
      <c r="A126" s="3"/>
      <c r="B126" s="5"/>
      <c r="C126" s="79"/>
      <c r="D126" s="79"/>
      <c r="E126" s="79"/>
      <c r="F126" s="79"/>
      <c r="G126" s="80"/>
      <c r="H126" s="80"/>
      <c r="I126" s="77"/>
    </row>
    <row r="127" spans="1:9" ht="15">
      <c r="A127" s="78">
        <v>18</v>
      </c>
      <c r="B127" s="87" t="s">
        <v>174</v>
      </c>
      <c r="C127" s="79"/>
      <c r="D127" s="79"/>
      <c r="E127" s="79"/>
      <c r="F127" s="79"/>
      <c r="G127" s="80"/>
      <c r="H127" s="80"/>
      <c r="I127" s="77"/>
    </row>
    <row r="128" spans="1:9" ht="14.25">
      <c r="A128" s="3"/>
      <c r="B128" s="5"/>
      <c r="C128" s="79"/>
      <c r="D128" s="79"/>
      <c r="E128" s="79"/>
      <c r="F128" s="79"/>
      <c r="G128" s="80"/>
      <c r="H128" s="80"/>
      <c r="I128" s="77"/>
    </row>
    <row r="129" spans="1:9" ht="14.25">
      <c r="A129" s="3"/>
      <c r="B129" s="5" t="s">
        <v>175</v>
      </c>
      <c r="C129" s="79"/>
      <c r="D129" s="79"/>
      <c r="E129" s="79"/>
      <c r="F129" s="79"/>
      <c r="G129" s="80"/>
      <c r="H129" s="80"/>
      <c r="I129" s="77"/>
    </row>
    <row r="130" spans="1:9" ht="14.25">
      <c r="A130" s="3"/>
      <c r="B130" s="5" t="s">
        <v>176</v>
      </c>
      <c r="C130" s="79"/>
      <c r="D130" s="79"/>
      <c r="E130" s="79"/>
      <c r="F130" s="79"/>
      <c r="G130" s="80"/>
      <c r="H130" s="80"/>
      <c r="I130" s="77"/>
    </row>
    <row r="131" spans="1:9" ht="14.25">
      <c r="A131" s="3"/>
      <c r="B131" s="5" t="s">
        <v>177</v>
      </c>
      <c r="C131" s="79"/>
      <c r="D131" s="79"/>
      <c r="E131" s="79"/>
      <c r="F131" s="79"/>
      <c r="G131" s="80"/>
      <c r="H131" s="80"/>
      <c r="I131" s="77"/>
    </row>
    <row r="132" spans="1:9" ht="14.25">
      <c r="A132" s="3"/>
      <c r="B132" s="93"/>
      <c r="C132" s="79"/>
      <c r="D132" s="79"/>
      <c r="E132" s="79"/>
      <c r="F132" s="79"/>
      <c r="G132" s="80"/>
      <c r="H132" s="80"/>
      <c r="I132" s="77"/>
    </row>
    <row r="133" spans="1:9" ht="15">
      <c r="A133" s="78">
        <v>19</v>
      </c>
      <c r="B133" s="87" t="s">
        <v>178</v>
      </c>
      <c r="C133" s="79"/>
      <c r="D133" s="79"/>
      <c r="E133" s="79"/>
      <c r="F133" s="79"/>
      <c r="G133" s="80"/>
      <c r="H133" s="80"/>
      <c r="I133" s="77"/>
    </row>
    <row r="134" spans="1:9" ht="14.25">
      <c r="A134" s="3"/>
      <c r="B134" s="5"/>
      <c r="C134" s="79"/>
      <c r="D134" s="79"/>
      <c r="E134" s="79"/>
      <c r="F134" s="79"/>
      <c r="G134" s="80"/>
      <c r="H134" s="80"/>
      <c r="I134" s="77"/>
    </row>
    <row r="135" spans="1:9" ht="14.25">
      <c r="A135" s="3"/>
      <c r="B135" s="5" t="s">
        <v>192</v>
      </c>
      <c r="C135" s="79"/>
      <c r="D135" s="79"/>
      <c r="E135" s="79"/>
      <c r="F135" s="79"/>
      <c r="G135" s="80"/>
      <c r="H135" s="80"/>
      <c r="I135" s="77"/>
    </row>
    <row r="136" spans="1:9" ht="14.25">
      <c r="A136" s="3"/>
      <c r="B136" s="5" t="s">
        <v>193</v>
      </c>
      <c r="C136" s="79"/>
      <c r="D136" s="79"/>
      <c r="E136" s="79"/>
      <c r="F136" s="79"/>
      <c r="G136" s="80"/>
      <c r="H136" s="80"/>
      <c r="I136" s="77"/>
    </row>
    <row r="137" spans="1:9" ht="14.25">
      <c r="A137" s="3"/>
      <c r="B137" s="5" t="s">
        <v>194</v>
      </c>
      <c r="C137" s="79"/>
      <c r="D137" s="79"/>
      <c r="E137" s="79"/>
      <c r="F137" s="79"/>
      <c r="G137" s="80"/>
      <c r="H137" s="80"/>
      <c r="I137" s="77"/>
    </row>
    <row r="138" spans="1:9" ht="14.25">
      <c r="A138" s="3"/>
      <c r="B138" s="5" t="s">
        <v>195</v>
      </c>
      <c r="C138" s="79"/>
      <c r="D138" s="79"/>
      <c r="E138" s="79"/>
      <c r="F138" s="79"/>
      <c r="G138" s="80"/>
      <c r="H138" s="80"/>
      <c r="I138" s="77"/>
    </row>
    <row r="139" spans="1:9" ht="14.25">
      <c r="A139" s="3"/>
      <c r="B139" s="5" t="s">
        <v>196</v>
      </c>
      <c r="C139" s="79"/>
      <c r="D139" s="79"/>
      <c r="E139" s="79"/>
      <c r="F139" s="79"/>
      <c r="G139" s="80"/>
      <c r="H139" s="80"/>
      <c r="I139" s="77"/>
    </row>
    <row r="140" spans="1:9" ht="14.25">
      <c r="A140" s="3"/>
      <c r="B140" s="5"/>
      <c r="C140" s="79"/>
      <c r="D140" s="79"/>
      <c r="E140" s="79"/>
      <c r="F140" s="79"/>
      <c r="G140" s="80"/>
      <c r="H140" s="80"/>
      <c r="I140" s="77"/>
    </row>
    <row r="141" spans="1:9" ht="15">
      <c r="A141" s="78">
        <v>20</v>
      </c>
      <c r="B141" s="87" t="s">
        <v>179</v>
      </c>
      <c r="C141" s="79"/>
      <c r="D141" s="79"/>
      <c r="E141" s="79"/>
      <c r="F141" s="79"/>
      <c r="G141" s="80"/>
      <c r="H141" s="80"/>
      <c r="I141" s="77"/>
    </row>
    <row r="142" spans="1:9" ht="14.25">
      <c r="A142" s="3"/>
      <c r="B142" s="5"/>
      <c r="C142" s="79"/>
      <c r="D142" s="79"/>
      <c r="E142" s="79"/>
      <c r="F142" s="79"/>
      <c r="G142" s="80"/>
      <c r="H142" s="80"/>
      <c r="I142" s="77"/>
    </row>
    <row r="143" spans="1:9" ht="14.25">
      <c r="A143" s="3"/>
      <c r="B143" s="5" t="s">
        <v>180</v>
      </c>
      <c r="C143" s="79"/>
      <c r="D143" s="79"/>
      <c r="E143" s="79"/>
      <c r="F143" s="79"/>
      <c r="G143" s="80"/>
      <c r="H143" s="80"/>
      <c r="I143" s="77"/>
    </row>
    <row r="144" spans="1:9" ht="14.25">
      <c r="A144" s="3"/>
      <c r="B144" s="5"/>
      <c r="C144" s="79"/>
      <c r="D144" s="79"/>
      <c r="E144" s="79"/>
      <c r="F144" s="79"/>
      <c r="G144" s="80"/>
      <c r="H144" s="80"/>
      <c r="I144" s="77"/>
    </row>
    <row r="145" spans="1:9" ht="15">
      <c r="A145" s="78">
        <v>21</v>
      </c>
      <c r="B145" s="87" t="s">
        <v>181</v>
      </c>
      <c r="C145" s="79"/>
      <c r="D145" s="79"/>
      <c r="E145" s="79"/>
      <c r="F145" s="79"/>
      <c r="G145" s="80"/>
      <c r="H145" s="80"/>
      <c r="I145" s="77"/>
    </row>
    <row r="146" spans="1:9" ht="14.25">
      <c r="A146" s="3"/>
      <c r="B146" s="5"/>
      <c r="C146" s="79"/>
      <c r="D146" s="79"/>
      <c r="E146" s="79"/>
      <c r="F146" s="79"/>
      <c r="G146" s="80"/>
      <c r="H146" s="80"/>
      <c r="I146" s="77"/>
    </row>
    <row r="147" spans="1:9" ht="14.25">
      <c r="A147" s="3"/>
      <c r="B147" s="5" t="s">
        <v>182</v>
      </c>
      <c r="C147" s="79"/>
      <c r="D147" s="79"/>
      <c r="E147" s="79"/>
      <c r="F147" s="79"/>
      <c r="G147" s="80"/>
      <c r="H147" s="80"/>
      <c r="I147" s="77"/>
    </row>
    <row r="148" spans="1:9" ht="14.25">
      <c r="A148" s="3"/>
      <c r="B148" s="79"/>
      <c r="C148" s="79"/>
      <c r="D148" s="79"/>
      <c r="E148" s="79"/>
      <c r="F148" s="79"/>
      <c r="G148" s="80"/>
      <c r="H148" s="80"/>
      <c r="I148" s="77"/>
    </row>
    <row r="149" spans="1:9" ht="14.25">
      <c r="A149" s="3"/>
      <c r="B149" s="79"/>
      <c r="C149" s="79"/>
      <c r="D149" s="79"/>
      <c r="E149" s="79"/>
      <c r="F149" s="79"/>
      <c r="G149" s="80"/>
      <c r="H149" s="80"/>
      <c r="I149" s="77"/>
    </row>
    <row r="150" spans="1:9" ht="14.25">
      <c r="A150" s="3"/>
      <c r="B150" s="79"/>
      <c r="C150" s="79"/>
      <c r="D150" s="79"/>
      <c r="E150" s="79"/>
      <c r="F150" s="79"/>
      <c r="G150" s="80"/>
      <c r="H150" s="80"/>
      <c r="I150" s="77"/>
    </row>
    <row r="151" spans="1:9" ht="14.25">
      <c r="A151" s="3" t="s">
        <v>183</v>
      </c>
      <c r="B151" s="79"/>
      <c r="C151" s="79"/>
      <c r="D151" s="79"/>
      <c r="E151" s="79"/>
      <c r="F151" s="79"/>
      <c r="G151" s="80"/>
      <c r="H151" s="80"/>
      <c r="I151" s="77"/>
    </row>
    <row r="152" spans="1:9" ht="14.25">
      <c r="A152" s="3"/>
      <c r="B152" s="79"/>
      <c r="C152" s="79"/>
      <c r="D152" s="79"/>
      <c r="E152" s="79"/>
      <c r="F152" s="79"/>
      <c r="G152" s="80"/>
      <c r="H152" s="80"/>
      <c r="I152" s="77"/>
    </row>
    <row r="153" spans="1:9" ht="14.25">
      <c r="A153" s="3"/>
      <c r="B153" s="79"/>
      <c r="C153" s="79"/>
      <c r="D153" s="79"/>
      <c r="E153" s="79"/>
      <c r="F153" s="79"/>
      <c r="G153" s="80"/>
      <c r="H153" s="80"/>
      <c r="I153" s="77"/>
    </row>
    <row r="154" spans="1:9" ht="14.25">
      <c r="A154" s="3"/>
      <c r="B154" s="79"/>
      <c r="C154" s="79"/>
      <c r="D154" s="79"/>
      <c r="E154" s="79"/>
      <c r="F154" s="79"/>
      <c r="G154" s="80"/>
      <c r="H154" s="80"/>
      <c r="I154" s="77"/>
    </row>
    <row r="155" spans="1:9" ht="14.25">
      <c r="A155" s="3"/>
      <c r="B155" s="79"/>
      <c r="C155" s="79"/>
      <c r="D155" s="79"/>
      <c r="E155" s="79"/>
      <c r="F155" s="79"/>
      <c r="G155" s="80"/>
      <c r="H155" s="80"/>
      <c r="I155" s="77"/>
    </row>
    <row r="156" spans="1:9" ht="14.25">
      <c r="A156" s="3" t="s">
        <v>184</v>
      </c>
      <c r="B156" s="79"/>
      <c r="C156" s="79"/>
      <c r="D156" s="79"/>
      <c r="E156" s="79"/>
      <c r="F156" s="79"/>
      <c r="G156" s="80"/>
      <c r="H156" s="80"/>
      <c r="I156" s="77"/>
    </row>
    <row r="157" spans="1:9" ht="14.25">
      <c r="A157" s="3" t="s">
        <v>185</v>
      </c>
      <c r="B157" s="79"/>
      <c r="C157" s="79"/>
      <c r="D157" s="79"/>
      <c r="E157" s="79"/>
      <c r="F157" s="79"/>
      <c r="G157" s="80"/>
      <c r="H157" s="80"/>
      <c r="I157" s="77"/>
    </row>
    <row r="158" spans="1:9" ht="14.25">
      <c r="A158" s="3"/>
      <c r="B158" s="79"/>
      <c r="C158" s="79"/>
      <c r="D158" s="79"/>
      <c r="E158" s="79"/>
      <c r="F158" s="79"/>
      <c r="G158" s="80"/>
      <c r="H158" s="80"/>
      <c r="I158" s="77"/>
    </row>
    <row r="159" spans="1:9" ht="14.25">
      <c r="A159" s="3" t="s">
        <v>186</v>
      </c>
      <c r="B159" s="79"/>
      <c r="C159" s="79"/>
      <c r="D159" s="79"/>
      <c r="E159" s="79"/>
      <c r="F159" s="79"/>
      <c r="G159" s="80"/>
      <c r="H159" s="80"/>
      <c r="I159" s="77"/>
    </row>
    <row r="160" spans="1:9" ht="14.25">
      <c r="A160" s="86" t="s">
        <v>187</v>
      </c>
      <c r="B160" s="79"/>
      <c r="C160" s="79"/>
      <c r="D160" s="79"/>
      <c r="E160" s="79"/>
      <c r="F160" s="79"/>
      <c r="G160" s="80"/>
      <c r="H160" s="80"/>
      <c r="I160" s="77"/>
    </row>
  </sheetData>
  <printOptions/>
  <pageMargins left="0.75" right="0.5" top="0.75" bottom="0.85" header="0.5" footer="0.5"/>
  <pageSetup horizontalDpi="600" verticalDpi="600" orientation="portrait" paperSize="9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 Marvel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 Marvel Users</dc:creator>
  <cp:keywords/>
  <dc:description/>
  <cp:lastModifiedBy>win95</cp:lastModifiedBy>
  <cp:lastPrinted>2000-02-29T09:30:56Z</cp:lastPrinted>
  <dcterms:created xsi:type="dcterms:W3CDTF">2000-02-29T08:57:11Z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