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1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2">'Cond.Stmt.Equity.Chgs'!$A$1:$K$41</definedName>
  </definedNames>
  <calcPr fullCalcOnLoad="1"/>
</workbook>
</file>

<file path=xl/sharedStrings.xml><?xml version="1.0" encoding="utf-8"?>
<sst xmlns="http://schemas.openxmlformats.org/spreadsheetml/2006/main" count="168" uniqueCount="122">
  <si>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</si>
  <si>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</si>
  <si>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</si>
  <si>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</si>
  <si>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</si>
  <si>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</si>
  <si>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</si>
  <si>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</si>
  <si>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</si>
  <si>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</si>
  <si>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</si>
  <si>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</si>
  <si>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</si>
  <si>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</si>
  <si>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</si>
  <si>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</si>
  <si>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</si>
  <si>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</si>
  <si>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</si>
  <si>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</si>
  <si>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</si>
  <si>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</si>
  <si>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</si>
  <si>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</si>
  <si>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</si>
  <si>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</si>
  <si>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</si>
  <si>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</si>
  <si>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</si>
  <si>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</si>
  <si>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</si>
  <si>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</si>
  <si>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</si>
  <si>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</si>
  <si>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</si>
  <si>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</si>
  <si>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</si>
  <si>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</si>
  <si>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</si>
  <si>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</si>
  <si>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</si>
  <si>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</si>
  <si>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</si>
  <si>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</si>
  <si>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</si>
  <si>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</si>
  <si>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</si>
  <si>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</si>
  <si>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</si>
  <si>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</si>
  <si>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</si>
  <si>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</si>
  <si>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</si>
  <si>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</si>
  <si>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</si>
  <si>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</si>
  <si>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</si>
  <si>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</si>
  <si>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</si>
  <si>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</si>
  <si>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</si>
  <si>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</si>
  <si>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</si>
  <si>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</si>
  <si>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</si>
  <si>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</si>
  <si>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</si>
  <si>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</si>
  <si>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</si>
  <si>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</si>
  <si>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</si>
  <si>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</si>
  <si>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</si>
  <si>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</si>
  <si>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</si>
  <si>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</si>
  <si>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</si>
  <si>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</si>
  <si>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</si>
  <si>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</si>
  <si>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</si>
  <si>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</si>
  <si>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</si>
  <si>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</si>
  <si>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</si>
  <si>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</si>
  <si>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</si>
  <si>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</si>
  <si>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</si>
  <si>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Deferred tax assets</t>
  </si>
  <si>
    <t>Basic (See Note 2 below)</t>
  </si>
  <si>
    <t>At 1 January 2005</t>
  </si>
  <si>
    <t>31/12/2005</t>
  </si>
  <si>
    <t>Redemption of Redeemable Cumulative Prefrence Shares</t>
  </si>
  <si>
    <t>Proceed from issuance of new Ordinary Shares</t>
  </si>
  <si>
    <t>Shares issue expense</t>
  </si>
  <si>
    <t>Quarterly report on consolidated results for the financial quarter ended 31 March 2006</t>
  </si>
  <si>
    <t>31/03/2006</t>
  </si>
  <si>
    <t>31/03/2005</t>
  </si>
  <si>
    <t>UNAUDITED CONDENSED CONSOLIDATED INCOME STATEMENT FOR THE PERIOD ENDED 31 MARCH 2006</t>
  </si>
  <si>
    <t xml:space="preserve">  for the year ended 31 December 2005.</t>
  </si>
  <si>
    <t xml:space="preserve">Net assets per share attributable to ordinary </t>
  </si>
  <si>
    <t>financial statements for the year ended 31 December 2005.</t>
  </si>
  <si>
    <t>QUARTER ENDED 31 MARCH 2006</t>
  </si>
  <si>
    <t>At 1 January 2006</t>
  </si>
  <si>
    <t>At 31 March 2006</t>
  </si>
  <si>
    <t>QUARTER ENDED 31 MARCH 2005</t>
  </si>
  <si>
    <t>The unaudited Condensed Consolidated Statement of Changes in Equity should be read in conjunction with the annual financial statements for the year ended 31 December 2005.</t>
  </si>
  <si>
    <t>At 31 March 2005</t>
  </si>
  <si>
    <t>Total Equity</t>
  </si>
  <si>
    <t>Period ended 31/03/06</t>
  </si>
  <si>
    <t>Period ended 31/03/05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</si>
  <si>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</si>
  <si>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</si>
  <si>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</si>
  <si>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</si>
  <si>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</si>
  <si>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</si>
  <si>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FOR THE PERIOD ENDED 31 MARCH 2006</t>
  </si>
  <si>
    <t>UNAUDITED CONDENSED CONSOLIDATED STATEMENT OF CHANGES IN EQUITY FOR THE PERIOD ENDED 31 MARCH 2006</t>
  </si>
  <si>
    <t>The weighted average number of shares used in 11 above is computed : 157,658,076 shares.</t>
  </si>
  <si>
    <t>equity holders of the parent (RM)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</si>
</sst>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6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6" xfId="0" applyNumberFormat="1" applyFont="1" applyBorder="1" applyAlignment="1">
      <alignment/>
    </xf>
    <xf numFmtId="43" fontId="1" fillId="0" borderId="0" xfId="15" applyFont="1" applyBorder="1" applyAlignment="1" quotePrefix="1">
      <alignment/>
    </xf>
    <xf numFmtId="0" fontId="15" fillId="0" borderId="0" xfId="23" applyFill="1">
      <alignment/>
      <protection/>
    </xf>
    <xf numFmtId="0" fontId="19" fillId="0" borderId="0" xfId="23" applyFont="1" applyFill="1">
      <alignment/>
      <protection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1" fillId="0" borderId="0" xfId="18" applyNumberFormat="1" applyFont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5" xfId="18" applyNumberFormat="1" applyFont="1" applyBorder="1" applyAlignment="1">
      <alignment horizontal="center" wrapText="1"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9"/>
  <sheetViews>
    <sheetView workbookViewId="0" topLeftCell="A22">
      <selection activeCell="E31" sqref="E31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77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96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99</v>
      </c>
      <c r="E8" s="14"/>
      <c r="F8" s="14"/>
      <c r="G8" s="14"/>
      <c r="H8" s="14"/>
      <c r="I8" s="14"/>
    </row>
    <row r="9" spans="5:9" s="5" customFormat="1" ht="15" customHeight="1">
      <c r="E9" s="142" t="s">
        <v>2</v>
      </c>
      <c r="F9" s="143"/>
      <c r="G9" s="15"/>
      <c r="H9" s="142" t="s">
        <v>3</v>
      </c>
      <c r="I9" s="143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15</v>
      </c>
      <c r="I12" s="7" t="s">
        <v>16</v>
      </c>
    </row>
    <row r="13" spans="5:9" s="5" customFormat="1" ht="15" customHeight="1">
      <c r="E13" s="8" t="s">
        <v>97</v>
      </c>
      <c r="F13" s="9" t="s">
        <v>98</v>
      </c>
      <c r="G13" s="15"/>
      <c r="H13" s="8" t="s">
        <v>97</v>
      </c>
      <c r="I13" s="9" t="s">
        <v>98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134"/>
      <c r="F15" s="132"/>
      <c r="G15" s="133"/>
      <c r="H15" s="134"/>
      <c r="I15" s="26"/>
    </row>
    <row r="16" spans="1:11" s="5" customFormat="1" ht="15" customHeight="1">
      <c r="A16" s="5">
        <v>1</v>
      </c>
      <c r="C16" s="141" t="s">
        <v>20</v>
      </c>
      <c r="D16" s="141"/>
      <c r="E16" s="27">
        <v>740084</v>
      </c>
      <c r="F16" s="27">
        <v>790573</v>
      </c>
      <c r="G16" s="27"/>
      <c r="H16" s="27">
        <v>740084</v>
      </c>
      <c r="I16" s="21">
        <v>790573</v>
      </c>
      <c r="K16" s="21"/>
    </row>
    <row r="17" spans="5:11" s="5" customFormat="1" ht="15" customHeight="1">
      <c r="E17" s="27"/>
      <c r="F17" s="27"/>
      <c r="G17" s="27"/>
      <c r="H17" s="27"/>
      <c r="I17" s="21"/>
      <c r="K17" s="21"/>
    </row>
    <row r="18" spans="1:11" s="5" customFormat="1" ht="15" customHeight="1">
      <c r="A18" s="5">
        <v>2</v>
      </c>
      <c r="C18" s="141" t="s">
        <v>24</v>
      </c>
      <c r="D18" s="141"/>
      <c r="E18" s="27">
        <v>-734118</v>
      </c>
      <c r="F18" s="27">
        <v>-786816</v>
      </c>
      <c r="G18" s="27"/>
      <c r="H18" s="27">
        <v>-734118</v>
      </c>
      <c r="I18" s="21">
        <v>-786816</v>
      </c>
      <c r="K18" s="21"/>
    </row>
    <row r="19" spans="5:11" s="5" customFormat="1" ht="15" customHeight="1">
      <c r="E19" s="27"/>
      <c r="F19" s="27"/>
      <c r="G19" s="27"/>
      <c r="H19" s="27"/>
      <c r="I19" s="21"/>
      <c r="K19" s="21"/>
    </row>
    <row r="20" spans="1:11" s="5" customFormat="1" ht="15" customHeight="1">
      <c r="A20" s="5">
        <v>3</v>
      </c>
      <c r="C20" s="141" t="s">
        <v>25</v>
      </c>
      <c r="D20" s="141"/>
      <c r="E20" s="27">
        <v>392</v>
      </c>
      <c r="F20" s="27">
        <v>2872</v>
      </c>
      <c r="G20" s="27"/>
      <c r="H20" s="27">
        <v>392</v>
      </c>
      <c r="I20" s="21">
        <v>2872</v>
      </c>
      <c r="K20" s="21"/>
    </row>
    <row r="21" spans="5:11" s="5" customFormat="1" ht="10.5" customHeight="1">
      <c r="E21" s="91"/>
      <c r="F21" s="91"/>
      <c r="G21" s="27"/>
      <c r="H21" s="91"/>
      <c r="I21" s="20"/>
      <c r="K21" s="21"/>
    </row>
    <row r="22" spans="5:11" s="5" customFormat="1" ht="10.5" customHeight="1">
      <c r="E22" s="27"/>
      <c r="F22" s="27"/>
      <c r="G22" s="27"/>
      <c r="H22" s="27"/>
      <c r="I22" s="21"/>
      <c r="K22" s="21"/>
    </row>
    <row r="23" spans="1:11" s="5" customFormat="1" ht="15" customHeight="1">
      <c r="A23" s="5">
        <v>4</v>
      </c>
      <c r="B23" s="12"/>
      <c r="C23" s="141" t="s">
        <v>26</v>
      </c>
      <c r="D23" s="141"/>
      <c r="E23" s="27">
        <f>E16+E18+E20</f>
        <v>6358</v>
      </c>
      <c r="F23" s="27">
        <f>SUM(F16:F20)</f>
        <v>6629</v>
      </c>
      <c r="G23" s="27"/>
      <c r="H23" s="27">
        <f>H16+H18+H20</f>
        <v>6358</v>
      </c>
      <c r="I23" s="21">
        <f>SUM(I16:I20)</f>
        <v>6629</v>
      </c>
      <c r="K23" s="21"/>
    </row>
    <row r="24" spans="2:11" s="5" customFormat="1" ht="15" customHeight="1">
      <c r="B24" s="12"/>
      <c r="E24" s="27"/>
      <c r="F24" s="27"/>
      <c r="G24" s="90"/>
      <c r="H24" s="27"/>
      <c r="I24" s="21"/>
      <c r="K24" s="27"/>
    </row>
    <row r="25" spans="1:11" s="5" customFormat="1" ht="15" customHeight="1">
      <c r="A25" s="5">
        <v>5</v>
      </c>
      <c r="C25" s="141" t="s">
        <v>21</v>
      </c>
      <c r="D25" s="141"/>
      <c r="E25" s="27">
        <v>-3609</v>
      </c>
      <c r="F25" s="27">
        <v>-3480</v>
      </c>
      <c r="G25" s="90"/>
      <c r="H25" s="90">
        <v>-3609</v>
      </c>
      <c r="I25" s="90">
        <v>-3480</v>
      </c>
      <c r="K25" s="21"/>
    </row>
    <row r="26" spans="5:11" s="5" customFormat="1" ht="10.5" customHeight="1">
      <c r="E26" s="91"/>
      <c r="F26" s="91"/>
      <c r="G26" s="90"/>
      <c r="H26" s="91"/>
      <c r="I26" s="20"/>
      <c r="K26" s="21"/>
    </row>
    <row r="27" spans="5:11" s="5" customFormat="1" ht="10.5" customHeight="1">
      <c r="E27" s="27"/>
      <c r="F27" s="27"/>
      <c r="G27" s="90"/>
      <c r="H27" s="27"/>
      <c r="I27" s="21"/>
      <c r="K27" s="21"/>
    </row>
    <row r="28" spans="1:11" s="5" customFormat="1" ht="15" customHeight="1">
      <c r="A28" s="5">
        <v>6</v>
      </c>
      <c r="C28" s="141" t="s">
        <v>86</v>
      </c>
      <c r="D28" s="141"/>
      <c r="E28" s="90">
        <f>SUM(E23:E25)</f>
        <v>2749</v>
      </c>
      <c r="F28" s="90">
        <f>SUM(F23:F25)</f>
        <v>3149</v>
      </c>
      <c r="G28" s="90"/>
      <c r="H28" s="90">
        <f>SUM(H23:H25)</f>
        <v>2749</v>
      </c>
      <c r="I28" s="19">
        <f>SUM(I23:I25)</f>
        <v>3149</v>
      </c>
      <c r="K28" s="21"/>
    </row>
    <row r="29" spans="5:11" s="5" customFormat="1" ht="15" customHeight="1">
      <c r="E29" s="27"/>
      <c r="F29" s="27"/>
      <c r="G29" s="27"/>
      <c r="H29" s="27"/>
      <c r="I29" s="21"/>
      <c r="K29" s="21"/>
    </row>
    <row r="30" spans="1:11" s="5" customFormat="1" ht="15" customHeight="1">
      <c r="A30" s="5">
        <v>7</v>
      </c>
      <c r="C30" s="141" t="s">
        <v>41</v>
      </c>
      <c r="D30" s="141"/>
      <c r="E30" s="27">
        <v>-780</v>
      </c>
      <c r="F30" s="27">
        <v>-882</v>
      </c>
      <c r="G30" s="90"/>
      <c r="H30" s="90">
        <v>-780</v>
      </c>
      <c r="I30" s="90">
        <v>-882</v>
      </c>
      <c r="K30" s="21"/>
    </row>
    <row r="31" spans="5:11" s="5" customFormat="1" ht="10.5" customHeight="1">
      <c r="E31" s="91"/>
      <c r="F31" s="91"/>
      <c r="G31" s="90"/>
      <c r="H31" s="91"/>
      <c r="I31" s="20"/>
      <c r="K31" s="21"/>
    </row>
    <row r="32" spans="5:11" s="5" customFormat="1" ht="9.75" customHeight="1">
      <c r="E32" s="27"/>
      <c r="F32" s="27"/>
      <c r="G32" s="90"/>
      <c r="H32" s="27"/>
      <c r="I32" s="21"/>
      <c r="K32" s="21"/>
    </row>
    <row r="33" spans="1:11" s="5" customFormat="1" ht="15" customHeight="1">
      <c r="A33" s="5">
        <v>8</v>
      </c>
      <c r="C33" s="141" t="s">
        <v>27</v>
      </c>
      <c r="D33" s="141"/>
      <c r="E33" s="90">
        <f>SUM(E28:E31)</f>
        <v>1969</v>
      </c>
      <c r="F33" s="90">
        <f>SUM(F28:F31)</f>
        <v>2267</v>
      </c>
      <c r="G33" s="90">
        <f>SUM(C28:C30)</f>
        <v>0</v>
      </c>
      <c r="H33" s="90">
        <f>SUM(H28:H31)</f>
        <v>1969</v>
      </c>
      <c r="I33" s="19">
        <f>SUM(I28:I31)</f>
        <v>2267</v>
      </c>
      <c r="K33" s="21"/>
    </row>
    <row r="34" spans="5:11" ht="10.5" customHeight="1" thickBot="1">
      <c r="E34" s="113"/>
      <c r="F34" s="113"/>
      <c r="G34" s="114"/>
      <c r="H34" s="113"/>
      <c r="I34" s="28"/>
      <c r="K34" s="79"/>
    </row>
    <row r="35" spans="3:11" s="5" customFormat="1" ht="15" customHeight="1" thickTop="1">
      <c r="C35" s="141"/>
      <c r="D35" s="141"/>
      <c r="E35" s="90"/>
      <c r="F35" s="90"/>
      <c r="G35" s="90"/>
      <c r="H35" s="90"/>
      <c r="I35" s="19"/>
      <c r="K35" s="21"/>
    </row>
    <row r="36" spans="1:11" s="5" customFormat="1" ht="15" customHeight="1">
      <c r="A36" s="5">
        <v>9</v>
      </c>
      <c r="C36" s="141" t="s">
        <v>113</v>
      </c>
      <c r="D36" s="141"/>
      <c r="E36" s="90"/>
      <c r="F36" s="90"/>
      <c r="G36" s="90"/>
      <c r="H36" s="90"/>
      <c r="I36" s="19"/>
      <c r="K36" s="21"/>
    </row>
    <row r="37" spans="3:11" s="5" customFormat="1" ht="15" customHeight="1">
      <c r="C37" s="5" t="s">
        <v>114</v>
      </c>
      <c r="E37" s="90">
        <v>1461</v>
      </c>
      <c r="F37" s="90">
        <v>1754</v>
      </c>
      <c r="G37" s="90"/>
      <c r="H37" s="90">
        <v>1461</v>
      </c>
      <c r="I37" s="19">
        <v>1754</v>
      </c>
      <c r="K37" s="21"/>
    </row>
    <row r="38" spans="3:11" s="5" customFormat="1" ht="15" customHeight="1">
      <c r="C38" s="141" t="s">
        <v>23</v>
      </c>
      <c r="D38" s="141"/>
      <c r="E38" s="90">
        <v>508</v>
      </c>
      <c r="F38" s="90">
        <v>513</v>
      </c>
      <c r="G38" s="90"/>
      <c r="H38" s="90">
        <v>508</v>
      </c>
      <c r="I38" s="19">
        <v>513</v>
      </c>
      <c r="K38" s="21"/>
    </row>
    <row r="39" spans="5:11" s="5" customFormat="1" ht="10.5" customHeight="1">
      <c r="E39" s="91"/>
      <c r="F39" s="91"/>
      <c r="G39" s="90"/>
      <c r="H39" s="91"/>
      <c r="I39" s="20"/>
      <c r="K39" s="21"/>
    </row>
    <row r="40" spans="5:11" s="5" customFormat="1" ht="10.5" customHeight="1">
      <c r="E40" s="90"/>
      <c r="F40" s="90"/>
      <c r="G40" s="90"/>
      <c r="H40" s="90"/>
      <c r="I40" s="19"/>
      <c r="K40" s="21"/>
    </row>
    <row r="41" spans="3:11" s="5" customFormat="1" ht="15" customHeight="1">
      <c r="C41" s="141" t="s">
        <v>27</v>
      </c>
      <c r="D41" s="141"/>
      <c r="E41" s="21">
        <f>SUM(E37:E40)</f>
        <v>1969</v>
      </c>
      <c r="F41" s="21">
        <f>SUM(F37:F40)</f>
        <v>2267</v>
      </c>
      <c r="G41" s="90"/>
      <c r="H41" s="21">
        <f>SUM(H37:H40)</f>
        <v>1969</v>
      </c>
      <c r="I41" s="21">
        <f>SUM(I37:I40)</f>
        <v>2267</v>
      </c>
      <c r="K41" s="21"/>
    </row>
    <row r="42" spans="5:11" ht="10.5" customHeight="1" thickBot="1">
      <c r="E42" s="113"/>
      <c r="F42" s="113"/>
      <c r="G42" s="114"/>
      <c r="H42" s="113"/>
      <c r="I42" s="28"/>
      <c r="K42" s="79"/>
    </row>
    <row r="43" spans="5:11" s="5" customFormat="1" ht="15" customHeight="1" thickTop="1">
      <c r="E43" s="27"/>
      <c r="F43" s="27"/>
      <c r="G43" s="90"/>
      <c r="H43" s="27"/>
      <c r="I43" s="21"/>
      <c r="K43" s="21"/>
    </row>
    <row r="44" spans="1:11" s="5" customFormat="1" ht="15" customHeight="1">
      <c r="A44" s="5">
        <v>10</v>
      </c>
      <c r="B44" s="141" t="s">
        <v>84</v>
      </c>
      <c r="C44" s="141"/>
      <c r="D44" s="141"/>
      <c r="E44" s="19"/>
      <c r="F44" s="19"/>
      <c r="G44" s="19"/>
      <c r="H44" s="19"/>
      <c r="I44" s="19"/>
      <c r="J44" s="19"/>
      <c r="K44" s="21"/>
    </row>
    <row r="45" spans="2:11" s="5" customFormat="1" ht="15" customHeight="1">
      <c r="B45" s="141" t="s">
        <v>13</v>
      </c>
      <c r="C45" s="141"/>
      <c r="D45" s="141"/>
      <c r="E45" s="19"/>
      <c r="F45" s="19"/>
      <c r="G45" s="19"/>
      <c r="H45" s="19"/>
      <c r="I45" s="19"/>
      <c r="J45" s="19"/>
      <c r="K45" s="21"/>
    </row>
    <row r="46" spans="2:11" s="5" customFormat="1" ht="15" customHeight="1">
      <c r="B46" s="141" t="s">
        <v>14</v>
      </c>
      <c r="C46" s="141"/>
      <c r="D46" s="141"/>
      <c r="E46" s="19"/>
      <c r="F46" s="19"/>
      <c r="G46" s="19"/>
      <c r="H46" s="19"/>
      <c r="I46" s="19"/>
      <c r="K46" s="21"/>
    </row>
    <row r="47" spans="3:11" s="5" customFormat="1" ht="15" customHeight="1" thickBot="1">
      <c r="C47" s="5" t="s">
        <v>12</v>
      </c>
      <c r="D47" s="5" t="s">
        <v>90</v>
      </c>
      <c r="E47" s="24">
        <f>(E37/157658)*100</f>
        <v>0.9266894163315531</v>
      </c>
      <c r="F47" s="24">
        <f>(F37)/157658*100</f>
        <v>1.1125347270674497</v>
      </c>
      <c r="G47" s="25"/>
      <c r="H47" s="24">
        <f>(H37/157658)*100</f>
        <v>0.9266894163315531</v>
      </c>
      <c r="I47" s="24">
        <f>(I37)/157658*100</f>
        <v>1.1125347270674497</v>
      </c>
      <c r="K47" s="80"/>
    </row>
    <row r="48" spans="3:11" s="5" customFormat="1" ht="15" customHeight="1" thickBot="1" thickTop="1">
      <c r="C48" s="5" t="s">
        <v>11</v>
      </c>
      <c r="D48" s="5" t="s">
        <v>17</v>
      </c>
      <c r="E48" s="23" t="s">
        <v>18</v>
      </c>
      <c r="F48" s="23" t="s">
        <v>18</v>
      </c>
      <c r="G48" s="19"/>
      <c r="H48" s="22" t="s">
        <v>18</v>
      </c>
      <c r="I48" s="23" t="s">
        <v>18</v>
      </c>
      <c r="K48" s="81"/>
    </row>
    <row r="49" spans="5:11" s="5" customFormat="1" ht="15" customHeight="1" thickTop="1">
      <c r="E49" s="21"/>
      <c r="F49" s="21"/>
      <c r="G49" s="19"/>
      <c r="H49" s="21"/>
      <c r="I49" s="21"/>
      <c r="K49" s="81"/>
    </row>
    <row r="50" spans="1:9" s="5" customFormat="1" ht="15" customHeight="1">
      <c r="A50" s="18" t="s">
        <v>19</v>
      </c>
      <c r="E50" s="16"/>
      <c r="F50" s="16"/>
      <c r="G50" s="16"/>
      <c r="H50" s="16"/>
      <c r="I50" s="16"/>
    </row>
    <row r="51" spans="1:9" s="5" customFormat="1" ht="16.5">
      <c r="A51" s="5">
        <v>1</v>
      </c>
      <c r="B51" s="5" t="s">
        <v>22</v>
      </c>
      <c r="E51" s="16"/>
      <c r="F51" s="16"/>
      <c r="G51" s="16"/>
      <c r="H51" s="16"/>
      <c r="I51" s="16"/>
    </row>
    <row r="52" spans="1:9" s="5" customFormat="1" ht="16.5">
      <c r="A52" s="5">
        <v>2</v>
      </c>
      <c r="B52" s="5" t="s">
        <v>120</v>
      </c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1:9" s="5" customFormat="1" ht="16.5">
      <c r="A54" s="73" t="s">
        <v>85</v>
      </c>
      <c r="E54" s="16"/>
      <c r="F54" s="16"/>
      <c r="G54" s="16"/>
      <c r="H54" s="16"/>
      <c r="I54" s="16"/>
    </row>
    <row r="55" spans="1:9" s="5" customFormat="1" ht="16.5">
      <c r="A55" s="76" t="s">
        <v>100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</sheetData>
  <sheetProtection/>
  <mergeCells count="17">
    <mergeCell ref="H9:I9"/>
    <mergeCell ref="E9:F9"/>
    <mergeCell ref="C16:D16"/>
    <mergeCell ref="C18:D18"/>
    <mergeCell ref="C20:D20"/>
    <mergeCell ref="C23:D23"/>
    <mergeCell ref="C25:D25"/>
    <mergeCell ref="C28:D28"/>
    <mergeCell ref="B44:D44"/>
    <mergeCell ref="B45:D45"/>
    <mergeCell ref="B46:D46"/>
    <mergeCell ref="C30:D30"/>
    <mergeCell ref="C33:D33"/>
    <mergeCell ref="C38:D38"/>
    <mergeCell ref="C41:D41"/>
    <mergeCell ref="C35:D35"/>
    <mergeCell ref="C36:D36"/>
  </mergeCells>
  <printOptions/>
  <pageMargins left="0.42" right="0.27" top="0.33" bottom="0.49" header="0.18" footer="0.27"/>
  <pageSetup fitToHeight="1" fitToWidth="1" horizontalDpi="600" verticalDpi="600" orientation="portrait" paperSize="9" scale="8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20">
      <selection activeCell="D58" sqref="D58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106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7" s="2" customFormat="1" ht="19.5">
      <c r="A1" s="1" t="s">
        <v>10</v>
      </c>
      <c r="E1" s="99"/>
      <c r="F1" s="29"/>
      <c r="G1" s="77"/>
    </row>
    <row r="2" spans="1:7" s="2" customFormat="1" ht="10.5" customHeight="1">
      <c r="A2" s="3" t="s">
        <v>0</v>
      </c>
      <c r="E2" s="99"/>
      <c r="F2" s="29"/>
      <c r="G2" s="29"/>
    </row>
    <row r="3" spans="5:7" s="2" customFormat="1" ht="11.25" customHeight="1">
      <c r="E3" s="99"/>
      <c r="F3" s="29"/>
      <c r="G3" s="29"/>
    </row>
    <row r="4" spans="1:7" s="2" customFormat="1" ht="15" customHeight="1">
      <c r="A4" s="4" t="s">
        <v>1</v>
      </c>
      <c r="E4" s="99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31 March 2006</v>
      </c>
      <c r="E5" s="99"/>
      <c r="F5" s="29"/>
      <c r="G5" s="29"/>
    </row>
    <row r="6" spans="5:7" s="2" customFormat="1" ht="12" customHeight="1">
      <c r="E6" s="99"/>
      <c r="F6" s="29"/>
      <c r="G6" s="29"/>
    </row>
    <row r="7" spans="1:7" s="2" customFormat="1" ht="15" customHeight="1">
      <c r="A7" s="4" t="s">
        <v>88</v>
      </c>
      <c r="E7" s="99"/>
      <c r="F7" s="29"/>
      <c r="G7" s="14" t="s">
        <v>75</v>
      </c>
    </row>
    <row r="8" spans="5:7" s="5" customFormat="1" ht="12.75" customHeight="1">
      <c r="E8" s="100" t="s">
        <v>28</v>
      </c>
      <c r="F8" s="15"/>
      <c r="G8" s="30" t="s">
        <v>29</v>
      </c>
    </row>
    <row r="9" spans="5:7" s="5" customFormat="1" ht="12.75" customHeight="1">
      <c r="E9" s="101" t="s">
        <v>4</v>
      </c>
      <c r="F9" s="15"/>
      <c r="G9" s="31" t="s">
        <v>30</v>
      </c>
    </row>
    <row r="10" spans="5:7" s="5" customFormat="1" ht="12.75" customHeight="1">
      <c r="E10" s="101" t="s">
        <v>6</v>
      </c>
      <c r="F10" s="15"/>
      <c r="G10" s="31" t="s">
        <v>31</v>
      </c>
    </row>
    <row r="11" spans="5:7" s="5" customFormat="1" ht="12.75" customHeight="1">
      <c r="E11" s="102" t="s">
        <v>97</v>
      </c>
      <c r="F11" s="15"/>
      <c r="G11" s="32" t="s">
        <v>92</v>
      </c>
    </row>
    <row r="12" spans="5:7" s="5" customFormat="1" ht="12.75" customHeight="1">
      <c r="E12" s="103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32</v>
      </c>
      <c r="E13" s="104"/>
      <c r="F13" s="35"/>
      <c r="G13" s="34"/>
    </row>
    <row r="14" spans="3:7" s="5" customFormat="1" ht="15" customHeight="1">
      <c r="C14" s="5" t="s">
        <v>33</v>
      </c>
      <c r="E14" s="115">
        <v>35517</v>
      </c>
      <c r="F14" s="36"/>
      <c r="G14" s="37">
        <v>63923</v>
      </c>
    </row>
    <row r="15" spans="3:7" s="5" customFormat="1" ht="15" customHeight="1">
      <c r="C15" s="5" t="s">
        <v>115</v>
      </c>
      <c r="E15" s="115">
        <v>28372</v>
      </c>
      <c r="F15" s="36"/>
      <c r="G15" s="138">
        <v>0</v>
      </c>
    </row>
    <row r="16" spans="3:7" s="5" customFormat="1" ht="15" customHeight="1">
      <c r="C16" s="5" t="s">
        <v>76</v>
      </c>
      <c r="E16" s="115">
        <v>4283</v>
      </c>
      <c r="F16" s="36"/>
      <c r="G16" s="37">
        <v>4283</v>
      </c>
    </row>
    <row r="17" spans="3:7" s="5" customFormat="1" ht="15" customHeight="1">
      <c r="C17" s="5" t="s">
        <v>89</v>
      </c>
      <c r="E17" s="115">
        <v>3631</v>
      </c>
      <c r="F17" s="36"/>
      <c r="G17" s="36">
        <v>3592</v>
      </c>
    </row>
    <row r="18" spans="5:7" s="5" customFormat="1" ht="15" customHeight="1">
      <c r="E18" s="131"/>
      <c r="F18" s="36"/>
      <c r="G18" s="36"/>
    </row>
    <row r="19" spans="5:7" s="5" customFormat="1" ht="15" customHeight="1">
      <c r="E19" s="116">
        <f>SUM(E14:E18)</f>
        <v>71803</v>
      </c>
      <c r="F19" s="36"/>
      <c r="G19" s="38">
        <f>SUM(G14:G18)</f>
        <v>71798</v>
      </c>
    </row>
    <row r="20" spans="5:7" s="5" customFormat="1" ht="15" customHeight="1">
      <c r="E20" s="115"/>
      <c r="F20" s="36"/>
      <c r="G20" s="36"/>
    </row>
    <row r="21" spans="1:7" s="5" customFormat="1" ht="15" customHeight="1">
      <c r="A21" s="5">
        <v>2</v>
      </c>
      <c r="B21" s="5" t="s">
        <v>34</v>
      </c>
      <c r="E21" s="117"/>
      <c r="F21" s="35"/>
      <c r="G21" s="39"/>
    </row>
    <row r="22" spans="3:7" s="5" customFormat="1" ht="15" customHeight="1">
      <c r="C22" s="5" t="s">
        <v>35</v>
      </c>
      <c r="E22" s="118">
        <v>253014</v>
      </c>
      <c r="F22" s="35"/>
      <c r="G22" s="40">
        <v>282925</v>
      </c>
    </row>
    <row r="23" spans="3:7" s="5" customFormat="1" ht="15" customHeight="1">
      <c r="C23" s="5" t="s">
        <v>36</v>
      </c>
      <c r="E23" s="118">
        <v>550806</v>
      </c>
      <c r="F23" s="35"/>
      <c r="G23" s="40">
        <v>571828</v>
      </c>
    </row>
    <row r="24" spans="3:7" s="5" customFormat="1" ht="15" customHeight="1">
      <c r="C24" s="5" t="s">
        <v>37</v>
      </c>
      <c r="E24" s="118">
        <v>97074</v>
      </c>
      <c r="F24" s="35"/>
      <c r="G24" s="40">
        <v>81619</v>
      </c>
    </row>
    <row r="25" spans="5:7" s="5" customFormat="1" ht="15" customHeight="1">
      <c r="E25" s="119">
        <f>SUM(E22:E24)</f>
        <v>900894</v>
      </c>
      <c r="F25" s="35"/>
      <c r="G25" s="41">
        <f>SUM(G22:G24)</f>
        <v>936372</v>
      </c>
    </row>
    <row r="26" spans="1:7" s="5" customFormat="1" ht="15" customHeight="1">
      <c r="A26" s="5">
        <v>3</v>
      </c>
      <c r="B26" s="5" t="s">
        <v>38</v>
      </c>
      <c r="E26" s="118"/>
      <c r="F26" s="35"/>
      <c r="G26" s="40"/>
    </row>
    <row r="27" spans="3:7" s="5" customFormat="1" ht="15" customHeight="1">
      <c r="C27" s="5" t="s">
        <v>39</v>
      </c>
      <c r="E27" s="118">
        <v>477208</v>
      </c>
      <c r="F27" s="35"/>
      <c r="G27" s="40">
        <v>457732</v>
      </c>
    </row>
    <row r="28" spans="3:7" s="5" customFormat="1" ht="15" customHeight="1">
      <c r="C28" s="5" t="s">
        <v>40</v>
      </c>
      <c r="E28" s="118">
        <v>180766</v>
      </c>
      <c r="F28" s="35"/>
      <c r="G28" s="40">
        <v>239751</v>
      </c>
    </row>
    <row r="29" spans="3:7" s="5" customFormat="1" ht="15" customHeight="1">
      <c r="C29" s="5" t="s">
        <v>41</v>
      </c>
      <c r="E29" s="120">
        <v>798</v>
      </c>
      <c r="F29" s="35"/>
      <c r="G29" s="40">
        <v>570</v>
      </c>
    </row>
    <row r="30" spans="5:7" s="5" customFormat="1" ht="15" customHeight="1">
      <c r="E30" s="119">
        <f>SUM(E27:E29)</f>
        <v>658772</v>
      </c>
      <c r="F30" s="36"/>
      <c r="G30" s="41">
        <f>SUM(G27:G29)</f>
        <v>698053</v>
      </c>
    </row>
    <row r="31" spans="1:7" s="5" customFormat="1" ht="15" customHeight="1">
      <c r="A31" s="5">
        <v>4</v>
      </c>
      <c r="B31" s="5" t="s">
        <v>42</v>
      </c>
      <c r="E31" s="115">
        <f>+E25-E30</f>
        <v>242122</v>
      </c>
      <c r="F31" s="36"/>
      <c r="G31" s="36">
        <f>+G25-G30</f>
        <v>238319</v>
      </c>
    </row>
    <row r="32" spans="5:7" s="5" customFormat="1" ht="9.75" customHeight="1">
      <c r="E32" s="84"/>
      <c r="F32" s="35"/>
      <c r="G32" s="35"/>
    </row>
    <row r="33" spans="1:7" s="5" customFormat="1" ht="15" customHeight="1">
      <c r="A33" s="5">
        <v>5</v>
      </c>
      <c r="B33" s="5" t="s">
        <v>43</v>
      </c>
      <c r="E33" s="84"/>
      <c r="F33" s="35"/>
      <c r="G33" s="35"/>
    </row>
    <row r="34" spans="3:7" s="5" customFormat="1" ht="15" customHeight="1">
      <c r="C34" s="5" t="s">
        <v>40</v>
      </c>
      <c r="E34" s="84">
        <v>146677</v>
      </c>
      <c r="F34" s="35"/>
      <c r="G34" s="35">
        <v>145133</v>
      </c>
    </row>
    <row r="35" spans="3:7" s="5" customFormat="1" ht="15" customHeight="1">
      <c r="C35" s="5" t="s">
        <v>78</v>
      </c>
      <c r="E35" s="84">
        <v>8138</v>
      </c>
      <c r="F35" s="35"/>
      <c r="G35" s="84">
        <v>7889</v>
      </c>
    </row>
    <row r="36" spans="3:7" s="5" customFormat="1" ht="15" customHeight="1">
      <c r="C36" s="5" t="s">
        <v>77</v>
      </c>
      <c r="E36" s="84">
        <v>8654</v>
      </c>
      <c r="F36" s="35"/>
      <c r="G36" s="35">
        <v>8608</v>
      </c>
    </row>
    <row r="37" spans="5:7" s="5" customFormat="1" ht="15" customHeight="1">
      <c r="E37" s="116">
        <f>SUM(E34:E36)</f>
        <v>163469</v>
      </c>
      <c r="F37" s="35"/>
      <c r="G37" s="38">
        <f>SUM(G34:G36)</f>
        <v>161630</v>
      </c>
    </row>
    <row r="38" spans="5:7" s="5" customFormat="1" ht="15" customHeight="1">
      <c r="E38" s="84"/>
      <c r="F38" s="35"/>
      <c r="G38" s="35"/>
    </row>
    <row r="39" spans="5:7" s="5" customFormat="1" ht="15" customHeight="1" thickBot="1">
      <c r="E39" s="121">
        <f>+E31-E37+E19</f>
        <v>150456</v>
      </c>
      <c r="F39" s="35"/>
      <c r="G39" s="42">
        <f>+G31-G37+G19</f>
        <v>148487</v>
      </c>
    </row>
    <row r="40" spans="1:7" s="5" customFormat="1" ht="15" customHeight="1" thickTop="1">
      <c r="A40" s="5">
        <v>6</v>
      </c>
      <c r="B40" s="5" t="s">
        <v>117</v>
      </c>
      <c r="E40" s="115"/>
      <c r="F40" s="36"/>
      <c r="G40" s="36"/>
    </row>
    <row r="41" spans="3:7" s="5" customFormat="1" ht="15" customHeight="1">
      <c r="C41" s="5" t="s">
        <v>44</v>
      </c>
      <c r="E41" s="115">
        <v>157658</v>
      </c>
      <c r="F41" s="36"/>
      <c r="G41" s="36">
        <v>157658</v>
      </c>
    </row>
    <row r="42" spans="3:7" s="5" customFormat="1" ht="15" customHeight="1">
      <c r="C42" s="5" t="s">
        <v>45</v>
      </c>
      <c r="E42" s="115">
        <v>24514</v>
      </c>
      <c r="F42" s="36"/>
      <c r="G42" s="36">
        <v>24514</v>
      </c>
    </row>
    <row r="43" spans="3:7" s="5" customFormat="1" ht="15" customHeight="1">
      <c r="C43" s="5" t="s">
        <v>46</v>
      </c>
      <c r="E43" s="115">
        <v>12291</v>
      </c>
      <c r="F43" s="36"/>
      <c r="G43" s="36">
        <v>12291</v>
      </c>
    </row>
    <row r="44" spans="3:7" s="5" customFormat="1" ht="15" customHeight="1">
      <c r="C44" s="12" t="s">
        <v>47</v>
      </c>
      <c r="E44" s="122">
        <v>-50503</v>
      </c>
      <c r="F44" s="44"/>
      <c r="G44" s="43">
        <v>-51964</v>
      </c>
    </row>
    <row r="45" spans="3:7" s="5" customFormat="1" ht="15" customHeight="1">
      <c r="C45" s="5" t="s">
        <v>116</v>
      </c>
      <c r="E45" s="104">
        <f>SUM(E41:E44)</f>
        <v>143960</v>
      </c>
      <c r="F45" s="44"/>
      <c r="G45" s="34">
        <f>SUM(G41:G44)</f>
        <v>142499</v>
      </c>
    </row>
    <row r="46" spans="3:7" s="5" customFormat="1" ht="15" customHeight="1">
      <c r="C46" s="5" t="s">
        <v>23</v>
      </c>
      <c r="E46" s="123">
        <f>5988+508</f>
        <v>6496</v>
      </c>
      <c r="F46" s="44"/>
      <c r="G46" s="96">
        <v>5988</v>
      </c>
    </row>
    <row r="47" spans="5:7" s="5" customFormat="1" ht="15" customHeight="1" thickBot="1">
      <c r="E47" s="124">
        <f>SUM(E45:E46)</f>
        <v>150456</v>
      </c>
      <c r="F47" s="44"/>
      <c r="G47" s="95">
        <f>SUM(G45:G46)</f>
        <v>148487</v>
      </c>
    </row>
    <row r="48" spans="5:7" s="5" customFormat="1" ht="15" customHeight="1" thickTop="1">
      <c r="E48" s="105"/>
      <c r="F48" s="44"/>
      <c r="G48" s="97"/>
    </row>
    <row r="49" spans="1:2" s="5" customFormat="1" ht="16.5">
      <c r="A49" s="5">
        <v>7</v>
      </c>
      <c r="B49" s="5" t="s">
        <v>101</v>
      </c>
    </row>
    <row r="50" spans="2:7" ht="17.25" thickBot="1">
      <c r="B50" s="5" t="s">
        <v>121</v>
      </c>
      <c r="E50" s="135">
        <f>(E45)/E41</f>
        <v>0.9131157315201258</v>
      </c>
      <c r="F50" s="136"/>
      <c r="G50" s="137">
        <f>(G45)/G41</f>
        <v>0.9038488373568103</v>
      </c>
    </row>
    <row r="51" ht="15.75" thickTop="1"/>
    <row r="53" ht="16.5">
      <c r="A53" s="73" t="s">
        <v>83</v>
      </c>
    </row>
    <row r="54" ht="16.5">
      <c r="A54" s="76" t="s">
        <v>102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7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95" zoomScaleNormal="95" workbookViewId="0" topLeftCell="A1">
      <selection activeCell="E31" sqref="E31"/>
    </sheetView>
  </sheetViews>
  <sheetFormatPr defaultColWidth="8.88671875" defaultRowHeight="15"/>
  <cols>
    <col min="1" max="1" width="41.10546875" style="53" customWidth="1"/>
    <col min="2" max="2" width="11.88671875" style="53" customWidth="1"/>
    <col min="3" max="3" width="11.6640625" style="53" customWidth="1"/>
    <col min="4" max="4" width="2.5546875" style="53" customWidth="1"/>
    <col min="5" max="5" width="11.5546875" style="53" customWidth="1"/>
    <col min="6" max="6" width="9.99609375" style="53" customWidth="1"/>
    <col min="7" max="7" width="3.10546875" style="53" customWidth="1"/>
    <col min="8" max="8" width="10.77734375" style="53" customWidth="1"/>
    <col min="9" max="9" width="8.99609375" style="53" customWidth="1"/>
    <col min="10" max="10" width="7.5546875" style="53" customWidth="1"/>
    <col min="11" max="11" width="4.88671875" style="53" customWidth="1"/>
    <col min="12" max="16384" width="7.10546875" style="53" customWidth="1"/>
  </cols>
  <sheetData>
    <row r="1" spans="1:10" s="47" customFormat="1" ht="19.5">
      <c r="A1" s="46" t="s">
        <v>10</v>
      </c>
      <c r="E1" s="48"/>
      <c r="F1" s="48"/>
      <c r="J1" s="78"/>
    </row>
    <row r="2" spans="1:6" s="47" customFormat="1" ht="10.5" customHeight="1">
      <c r="A2" s="49" t="s">
        <v>0</v>
      </c>
      <c r="E2" s="48"/>
      <c r="F2" s="48"/>
    </row>
    <row r="3" spans="5:6" s="47" customFormat="1" ht="11.25" customHeight="1">
      <c r="E3" s="48"/>
      <c r="F3" s="48"/>
    </row>
    <row r="4" spans="1:6" s="47" customFormat="1" ht="15" customHeight="1">
      <c r="A4" s="50" t="s">
        <v>1</v>
      </c>
      <c r="E4" s="48"/>
      <c r="F4" s="48"/>
    </row>
    <row r="5" spans="1:6" s="47" customFormat="1" ht="15" customHeight="1">
      <c r="A5" s="51" t="str">
        <f>'Cond.IncomeStmt'!A5</f>
        <v>Quarterly report on consolidated results for the financial quarter ended 31 March 2006</v>
      </c>
      <c r="E5" s="48"/>
      <c r="F5" s="48"/>
    </row>
    <row r="6" spans="1:6" s="47" customFormat="1" ht="15" customHeight="1">
      <c r="A6" s="51"/>
      <c r="E6" s="48"/>
      <c r="F6" s="48"/>
    </row>
    <row r="7" spans="1:6" s="47" customFormat="1" ht="15" customHeight="1">
      <c r="A7" s="50" t="s">
        <v>119</v>
      </c>
      <c r="E7" s="48"/>
      <c r="F7" s="48"/>
    </row>
    <row r="8" spans="1:6" s="47" customFormat="1" ht="15" customHeight="1">
      <c r="A8" s="50"/>
      <c r="E8" s="48"/>
      <c r="F8" s="48"/>
    </row>
    <row r="9" spans="1:10" ht="16.5" customHeight="1">
      <c r="A9" s="52"/>
      <c r="B9" s="145" t="s">
        <v>112</v>
      </c>
      <c r="C9" s="145"/>
      <c r="D9" s="145"/>
      <c r="E9" s="145"/>
      <c r="F9" s="145"/>
      <c r="G9" s="145"/>
      <c r="H9" s="145"/>
      <c r="I9" s="151" t="s">
        <v>23</v>
      </c>
      <c r="J9" s="151" t="s">
        <v>109</v>
      </c>
    </row>
    <row r="10" spans="1:10" s="55" customFormat="1" ht="16.5">
      <c r="A10" s="54"/>
      <c r="B10" s="153" t="s">
        <v>48</v>
      </c>
      <c r="C10" s="153"/>
      <c r="D10" s="150"/>
      <c r="E10" s="153" t="s">
        <v>49</v>
      </c>
      <c r="F10" s="153"/>
      <c r="G10" s="54"/>
      <c r="H10" s="153"/>
      <c r="I10" s="152"/>
      <c r="J10" s="152"/>
    </row>
    <row r="11" spans="1:10" s="55" customFormat="1" ht="16.5">
      <c r="A11" s="54"/>
      <c r="B11" s="154"/>
      <c r="C11" s="154"/>
      <c r="D11" s="150"/>
      <c r="E11" s="154"/>
      <c r="F11" s="154"/>
      <c r="G11" s="54"/>
      <c r="H11" s="153"/>
      <c r="I11" s="152"/>
      <c r="J11" s="152"/>
    </row>
    <row r="12" spans="1:10" s="55" customFormat="1" ht="16.5">
      <c r="A12" s="54"/>
      <c r="B12" s="144" t="s">
        <v>50</v>
      </c>
      <c r="C12" s="146" t="s">
        <v>51</v>
      </c>
      <c r="D12" s="150"/>
      <c r="E12" s="148" t="s">
        <v>52</v>
      </c>
      <c r="F12" s="144" t="s">
        <v>53</v>
      </c>
      <c r="G12" s="56"/>
      <c r="H12" s="153" t="s">
        <v>47</v>
      </c>
      <c r="I12" s="153"/>
      <c r="J12" s="147"/>
    </row>
    <row r="13" spans="1:10" s="55" customFormat="1" ht="14.25" customHeight="1">
      <c r="A13" s="57"/>
      <c r="B13" s="145"/>
      <c r="C13" s="147"/>
      <c r="D13" s="150"/>
      <c r="E13" s="149"/>
      <c r="F13" s="145"/>
      <c r="G13" s="56"/>
      <c r="H13" s="145"/>
      <c r="I13" s="145"/>
      <c r="J13" s="147"/>
    </row>
    <row r="14" spans="1:10" s="55" customFormat="1" ht="16.5">
      <c r="A14" s="54"/>
      <c r="B14" s="56" t="s">
        <v>7</v>
      </c>
      <c r="C14" s="56" t="s">
        <v>7</v>
      </c>
      <c r="D14" s="150"/>
      <c r="E14" s="56" t="s">
        <v>7</v>
      </c>
      <c r="F14" s="56" t="s">
        <v>7</v>
      </c>
      <c r="G14" s="54"/>
      <c r="H14" s="56" t="s">
        <v>7</v>
      </c>
      <c r="I14" s="56" t="s">
        <v>7</v>
      </c>
      <c r="J14" s="56" t="s">
        <v>7</v>
      </c>
    </row>
    <row r="15" spans="1:10" s="55" customFormat="1" ht="16.5">
      <c r="A15" s="58" t="s">
        <v>103</v>
      </c>
      <c r="B15" s="59"/>
      <c r="C15" s="54"/>
      <c r="D15" s="54"/>
      <c r="E15" s="54"/>
      <c r="F15" s="54"/>
      <c r="G15" s="54"/>
      <c r="H15" s="54"/>
      <c r="I15" s="54"/>
      <c r="J15" s="54"/>
    </row>
    <row r="16" spans="1:10" s="55" customFormat="1" ht="18.75">
      <c r="A16" s="60"/>
      <c r="B16" s="59"/>
      <c r="C16" s="54"/>
      <c r="D16" s="54"/>
      <c r="E16" s="54"/>
      <c r="F16" s="54"/>
      <c r="G16" s="54"/>
      <c r="H16" s="54"/>
      <c r="I16" s="54"/>
      <c r="J16" s="54"/>
    </row>
    <row r="17" spans="1:10" s="61" customFormat="1" ht="16.5">
      <c r="A17" s="57" t="s">
        <v>104</v>
      </c>
      <c r="B17" s="57">
        <v>157658</v>
      </c>
      <c r="C17" s="57">
        <v>157658</v>
      </c>
      <c r="D17" s="57"/>
      <c r="E17" s="57">
        <v>24514</v>
      </c>
      <c r="F17" s="57">
        <v>12291</v>
      </c>
      <c r="G17" s="57"/>
      <c r="H17" s="57">
        <v>-51964</v>
      </c>
      <c r="I17" s="57">
        <v>5988</v>
      </c>
      <c r="J17" s="57">
        <f>SUM(C17:I17)</f>
        <v>148487</v>
      </c>
    </row>
    <row r="18" spans="1:10" s="61" customFormat="1" ht="16.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s="55" customFormat="1" ht="16.5">
      <c r="A19" s="62" t="s">
        <v>54</v>
      </c>
      <c r="B19" s="57">
        <v>0</v>
      </c>
      <c r="C19" s="57">
        <v>0</v>
      </c>
      <c r="D19" s="57"/>
      <c r="E19" s="57">
        <v>0</v>
      </c>
      <c r="F19" s="57">
        <v>0</v>
      </c>
      <c r="G19" s="57"/>
      <c r="H19" s="57">
        <v>1461</v>
      </c>
      <c r="I19" s="57">
        <v>508</v>
      </c>
      <c r="J19" s="57">
        <f>SUM(C19:I19)</f>
        <v>1969</v>
      </c>
    </row>
    <row r="20" spans="2:10" s="55" customFormat="1" ht="16.5">
      <c r="B20" s="57"/>
      <c r="C20" s="57"/>
      <c r="D20" s="57"/>
      <c r="E20" s="57"/>
      <c r="F20" s="57"/>
      <c r="G20" s="57"/>
      <c r="H20" s="57"/>
      <c r="I20" s="57"/>
      <c r="J20" s="57"/>
    </row>
    <row r="21" spans="1:10" s="55" customFormat="1" ht="16.5">
      <c r="A21" s="62" t="s">
        <v>55</v>
      </c>
      <c r="B21" s="57">
        <v>0</v>
      </c>
      <c r="C21" s="57">
        <v>0</v>
      </c>
      <c r="D21" s="57"/>
      <c r="E21" s="57">
        <v>0</v>
      </c>
      <c r="F21" s="57">
        <v>0</v>
      </c>
      <c r="G21" s="57"/>
      <c r="H21" s="57">
        <v>0</v>
      </c>
      <c r="I21" s="57"/>
      <c r="J21" s="57">
        <f>SUM(C21:I21)</f>
        <v>0</v>
      </c>
    </row>
    <row r="22" spans="1:10" s="55" customFormat="1" ht="16.5">
      <c r="A22" s="54"/>
      <c r="B22" s="107"/>
      <c r="C22" s="107"/>
      <c r="D22" s="57"/>
      <c r="E22" s="107"/>
      <c r="F22" s="107"/>
      <c r="G22" s="57"/>
      <c r="H22" s="107"/>
      <c r="I22" s="107"/>
      <c r="J22" s="107"/>
    </row>
    <row r="23" spans="1:10" s="55" customFormat="1" ht="10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s="55" customFormat="1" ht="16.5">
      <c r="A24" s="54" t="s">
        <v>105</v>
      </c>
      <c r="B24" s="54">
        <f>SUM(B17:B22)</f>
        <v>157658</v>
      </c>
      <c r="C24" s="54">
        <f>SUM(C17:C22)</f>
        <v>157658</v>
      </c>
      <c r="D24" s="54"/>
      <c r="E24" s="54">
        <f>SUM(E17:E22)</f>
        <v>24514</v>
      </c>
      <c r="F24" s="54">
        <f>SUM(F17:F22)</f>
        <v>12291</v>
      </c>
      <c r="G24" s="54"/>
      <c r="H24" s="54">
        <f>SUM(H17:H22)</f>
        <v>-50503</v>
      </c>
      <c r="I24" s="54">
        <f>SUM(I17:I22)</f>
        <v>6496</v>
      </c>
      <c r="J24" s="54">
        <f>SUM(J17:J22)</f>
        <v>150456</v>
      </c>
    </row>
    <row r="25" spans="2:10" s="55" customFormat="1" ht="10.5" customHeight="1" thickBot="1">
      <c r="B25" s="63"/>
      <c r="C25" s="63"/>
      <c r="E25" s="63"/>
      <c r="F25" s="63"/>
      <c r="H25" s="63"/>
      <c r="I25" s="63"/>
      <c r="J25" s="63"/>
    </row>
    <row r="26" s="64" customFormat="1" ht="15" thickTop="1"/>
    <row r="27" s="64" customFormat="1" ht="16.5">
      <c r="A27" s="58" t="s">
        <v>106</v>
      </c>
    </row>
    <row r="28" s="64" customFormat="1" ht="16.5" customHeight="1"/>
    <row r="29" spans="1:10" s="61" customFormat="1" ht="16.5">
      <c r="A29" s="57" t="s">
        <v>91</v>
      </c>
      <c r="B29" s="57">
        <v>157658</v>
      </c>
      <c r="C29" s="57">
        <v>157658</v>
      </c>
      <c r="D29" s="57"/>
      <c r="E29" s="57">
        <v>24514</v>
      </c>
      <c r="F29" s="57">
        <v>12291</v>
      </c>
      <c r="G29" s="57"/>
      <c r="H29" s="57">
        <v>-69439</v>
      </c>
      <c r="I29" s="57">
        <v>3466</v>
      </c>
      <c r="J29" s="57">
        <f>SUM(C29:I29)</f>
        <v>128490</v>
      </c>
    </row>
    <row r="30" spans="1:10" s="61" customFormat="1" ht="16.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s="55" customFormat="1" ht="16.5">
      <c r="A31" s="62" t="s">
        <v>54</v>
      </c>
      <c r="B31" s="57">
        <v>0</v>
      </c>
      <c r="C31" s="57">
        <v>0</v>
      </c>
      <c r="D31" s="57"/>
      <c r="E31" s="57">
        <v>0</v>
      </c>
      <c r="F31" s="57">
        <v>0</v>
      </c>
      <c r="G31" s="57"/>
      <c r="H31" s="57">
        <v>1754</v>
      </c>
      <c r="I31" s="57">
        <v>513</v>
      </c>
      <c r="J31" s="57">
        <f>SUM(C31:I31)</f>
        <v>2267</v>
      </c>
    </row>
    <row r="32" spans="2:10" s="55" customFormat="1" ht="16.5">
      <c r="B32" s="57"/>
      <c r="C32" s="57"/>
      <c r="D32" s="57"/>
      <c r="E32" s="57"/>
      <c r="F32" s="57"/>
      <c r="G32" s="57"/>
      <c r="H32" s="57"/>
      <c r="I32" s="57"/>
      <c r="J32" s="57"/>
    </row>
    <row r="33" spans="1:10" s="55" customFormat="1" ht="16.5">
      <c r="A33" s="62" t="s">
        <v>55</v>
      </c>
      <c r="B33" s="57">
        <v>0</v>
      </c>
      <c r="C33" s="57">
        <v>0</v>
      </c>
      <c r="D33" s="57"/>
      <c r="E33" s="57">
        <v>0</v>
      </c>
      <c r="F33" s="57">
        <v>0</v>
      </c>
      <c r="G33" s="57"/>
      <c r="H33" s="57">
        <v>0</v>
      </c>
      <c r="I33" s="57">
        <v>0</v>
      </c>
      <c r="J33" s="57">
        <f>SUM(C33:I33)</f>
        <v>0</v>
      </c>
    </row>
    <row r="34" spans="1:10" s="55" customFormat="1" ht="16.5">
      <c r="A34" s="54"/>
      <c r="B34" s="107"/>
      <c r="C34" s="107"/>
      <c r="D34" s="57"/>
      <c r="E34" s="107"/>
      <c r="F34" s="107"/>
      <c r="G34" s="57"/>
      <c r="H34" s="107"/>
      <c r="I34" s="107"/>
      <c r="J34" s="107"/>
    </row>
    <row r="35" spans="1:10" s="55" customFormat="1" ht="10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s="55" customFormat="1" ht="16.5">
      <c r="A36" s="54" t="s">
        <v>108</v>
      </c>
      <c r="B36" s="54">
        <f>SUM(B29:B34)</f>
        <v>157658</v>
      </c>
      <c r="C36" s="54">
        <f>SUM(C29:C34)</f>
        <v>157658</v>
      </c>
      <c r="D36" s="54"/>
      <c r="E36" s="54">
        <f>SUM(E29:E34)</f>
        <v>24514</v>
      </c>
      <c r="F36" s="54">
        <f>SUM(F29:F34)</f>
        <v>12291</v>
      </c>
      <c r="G36" s="54"/>
      <c r="H36" s="54">
        <f>SUM(H29:H34)</f>
        <v>-67685</v>
      </c>
      <c r="I36" s="54">
        <f>SUM(I29:I34)</f>
        <v>3979</v>
      </c>
      <c r="J36" s="54">
        <f>SUM(J29:J34)</f>
        <v>130757</v>
      </c>
    </row>
    <row r="37" spans="2:10" s="55" customFormat="1" ht="10.5" customHeight="1" thickBot="1">
      <c r="B37" s="63"/>
      <c r="C37" s="63"/>
      <c r="E37" s="63"/>
      <c r="F37" s="63"/>
      <c r="H37" s="63"/>
      <c r="I37" s="63"/>
      <c r="J37" s="63"/>
    </row>
    <row r="38" spans="1:10" s="61" customFormat="1" ht="17.25" thickTop="1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40" ht="12.75">
      <c r="A40" s="85" t="s">
        <v>107</v>
      </c>
    </row>
  </sheetData>
  <sheetProtection/>
  <mergeCells count="14">
    <mergeCell ref="J9:J11"/>
    <mergeCell ref="B9:H9"/>
    <mergeCell ref="I12:I13"/>
    <mergeCell ref="I9:I11"/>
    <mergeCell ref="F12:F13"/>
    <mergeCell ref="H12:H13"/>
    <mergeCell ref="J12:J13"/>
    <mergeCell ref="B10:C11"/>
    <mergeCell ref="E10:F11"/>
    <mergeCell ref="H10:H11"/>
    <mergeCell ref="B12:B13"/>
    <mergeCell ref="C12:C13"/>
    <mergeCell ref="E12:E13"/>
    <mergeCell ref="D10:D14"/>
  </mergeCells>
  <printOptions/>
  <pageMargins left="0.44" right="0.31" top="0.49" bottom="0.36" header="0.3" footer="0.22"/>
  <pageSetup fitToHeight="1" fitToWidth="1" horizontalDpi="600" verticalDpi="600" orientation="landscape" paperSize="9" scale="86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E31" sqref="E31"/>
    </sheetView>
  </sheetViews>
  <sheetFormatPr defaultColWidth="8.88671875" defaultRowHeight="15"/>
  <cols>
    <col min="1" max="1" width="4.4453125" style="66" customWidth="1"/>
    <col min="2" max="2" width="4.6640625" style="66" customWidth="1"/>
    <col min="3" max="5" width="7.10546875" style="66" customWidth="1"/>
    <col min="6" max="6" width="12.88671875" style="66" customWidth="1"/>
    <col min="7" max="7" width="7.10546875" style="108" customWidth="1"/>
    <col min="8" max="8" width="7.10546875" style="66" customWidth="1"/>
    <col min="9" max="9" width="7.10546875" style="83" customWidth="1"/>
    <col min="10" max="10" width="4.77734375" style="66" customWidth="1"/>
    <col min="11" max="11" width="7.10546875" style="66" customWidth="1"/>
    <col min="12" max="12" width="7.10546875" style="139" customWidth="1"/>
    <col min="13" max="16384" width="7.10546875" style="66" customWidth="1"/>
  </cols>
  <sheetData>
    <row r="1" spans="1:11" ht="20.25">
      <c r="A1" s="65" t="s">
        <v>10</v>
      </c>
      <c r="I1" s="82"/>
      <c r="K1" s="67"/>
    </row>
    <row r="2" ht="16.5">
      <c r="A2" s="68" t="s">
        <v>0</v>
      </c>
    </row>
    <row r="3" ht="16.5">
      <c r="A3" s="69"/>
    </row>
    <row r="4" ht="17.25">
      <c r="A4" s="70" t="s">
        <v>1</v>
      </c>
    </row>
    <row r="5" ht="16.5">
      <c r="A5" s="69"/>
    </row>
    <row r="6" ht="17.25">
      <c r="A6" s="70" t="s">
        <v>79</v>
      </c>
    </row>
    <row r="7" spans="1:12" s="88" customFormat="1" ht="17.25">
      <c r="A7" s="86" t="s">
        <v>118</v>
      </c>
      <c r="B7" s="86"/>
      <c r="C7" s="86"/>
      <c r="D7" s="86"/>
      <c r="E7" s="86"/>
      <c r="F7" s="86"/>
      <c r="G7" s="109"/>
      <c r="H7" s="86"/>
      <c r="I7" s="87"/>
      <c r="L7" s="140"/>
    </row>
    <row r="8" spans="1:9" ht="13.5" customHeight="1">
      <c r="A8" s="71"/>
      <c r="B8" s="71"/>
      <c r="C8" s="71"/>
      <c r="D8" s="71"/>
      <c r="E8" s="71"/>
      <c r="F8" s="71"/>
      <c r="G8" s="155" t="s">
        <v>110</v>
      </c>
      <c r="H8" s="71"/>
      <c r="I8" s="156" t="s">
        <v>111</v>
      </c>
    </row>
    <row r="9" spans="1:9" ht="41.25" customHeight="1">
      <c r="A9" s="71"/>
      <c r="B9" s="71"/>
      <c r="C9" s="71"/>
      <c r="D9" s="71"/>
      <c r="E9" s="71"/>
      <c r="F9" s="71"/>
      <c r="G9" s="155"/>
      <c r="H9" s="71"/>
      <c r="I9" s="156"/>
    </row>
    <row r="10" spans="1:9" ht="16.5">
      <c r="A10" s="92"/>
      <c r="B10" s="92"/>
      <c r="C10" s="92"/>
      <c r="D10" s="92"/>
      <c r="E10" s="92"/>
      <c r="F10" s="92"/>
      <c r="G10" s="110" t="s">
        <v>7</v>
      </c>
      <c r="H10" s="93"/>
      <c r="I10" s="94" t="s">
        <v>7</v>
      </c>
    </row>
    <row r="11" spans="1:8" ht="16.5">
      <c r="A11" s="72" t="s">
        <v>56</v>
      </c>
      <c r="B11" s="73"/>
      <c r="C11" s="73"/>
      <c r="D11" s="73"/>
      <c r="E11" s="73"/>
      <c r="F11" s="73"/>
      <c r="G11" s="92"/>
      <c r="H11" s="71"/>
    </row>
    <row r="12" spans="1:12" ht="16.5">
      <c r="A12" s="73"/>
      <c r="B12" s="73" t="s">
        <v>87</v>
      </c>
      <c r="C12" s="73"/>
      <c r="D12" s="73"/>
      <c r="E12" s="73"/>
      <c r="F12" s="73"/>
      <c r="G12" s="92">
        <v>1969</v>
      </c>
      <c r="H12" s="71"/>
      <c r="I12" s="83">
        <v>2267</v>
      </c>
      <c r="L12" s="108"/>
    </row>
    <row r="13" spans="1:8" ht="16.5">
      <c r="A13" s="73"/>
      <c r="B13" s="73"/>
      <c r="C13" s="73"/>
      <c r="D13" s="73"/>
      <c r="E13" s="73"/>
      <c r="F13" s="73"/>
      <c r="G13" s="92"/>
      <c r="H13" s="71"/>
    </row>
    <row r="14" spans="1:8" ht="16.5">
      <c r="A14" s="73"/>
      <c r="B14" s="73" t="s">
        <v>57</v>
      </c>
      <c r="C14" s="73"/>
      <c r="D14" s="73"/>
      <c r="E14" s="73"/>
      <c r="F14" s="73"/>
      <c r="G14" s="92"/>
      <c r="H14" s="71"/>
    </row>
    <row r="15" spans="1:9" ht="16.5">
      <c r="A15" s="73"/>
      <c r="B15" s="73"/>
      <c r="C15" s="73" t="s">
        <v>58</v>
      </c>
      <c r="D15" s="73"/>
      <c r="E15" s="73"/>
      <c r="F15" s="73"/>
      <c r="G15" s="92">
        <v>8969</v>
      </c>
      <c r="H15" s="71"/>
      <c r="I15" s="83">
        <f>8201</f>
        <v>8201</v>
      </c>
    </row>
    <row r="16" spans="1:9" ht="16.5">
      <c r="A16" s="73"/>
      <c r="B16" s="73"/>
      <c r="C16" s="73" t="s">
        <v>59</v>
      </c>
      <c r="D16" s="73"/>
      <c r="E16" s="73"/>
      <c r="F16" s="73"/>
      <c r="G16" s="92">
        <v>-4331</v>
      </c>
      <c r="H16" s="71"/>
      <c r="I16" s="89">
        <v>-3345</v>
      </c>
    </row>
    <row r="17" spans="1:9" ht="16.5">
      <c r="A17" s="73"/>
      <c r="B17" s="73"/>
      <c r="C17" s="73"/>
      <c r="D17" s="73"/>
      <c r="E17" s="73"/>
      <c r="F17" s="73"/>
      <c r="G17" s="125"/>
      <c r="H17" s="71"/>
      <c r="I17" s="98"/>
    </row>
    <row r="18" spans="1:9" ht="16.5">
      <c r="A18" s="73"/>
      <c r="B18" s="73" t="s">
        <v>60</v>
      </c>
      <c r="C18" s="73"/>
      <c r="D18" s="73"/>
      <c r="E18" s="73"/>
      <c r="F18" s="73"/>
      <c r="G18" s="92">
        <f>SUM(G12:G16)</f>
        <v>6607</v>
      </c>
      <c r="H18" s="71"/>
      <c r="I18" s="92">
        <f>SUM(I12:I16)</f>
        <v>7123</v>
      </c>
    </row>
    <row r="19" spans="1:9" ht="16.5">
      <c r="A19" s="73"/>
      <c r="B19" s="73"/>
      <c r="C19" s="73"/>
      <c r="D19" s="73"/>
      <c r="E19" s="73"/>
      <c r="F19" s="73"/>
      <c r="G19" s="92"/>
      <c r="H19" s="71"/>
      <c r="I19" s="89"/>
    </row>
    <row r="20" spans="1:9" ht="16.5">
      <c r="A20" s="73"/>
      <c r="B20" s="73" t="s">
        <v>61</v>
      </c>
      <c r="C20" s="73"/>
      <c r="D20" s="73"/>
      <c r="E20" s="73"/>
      <c r="F20" s="73"/>
      <c r="G20" s="92"/>
      <c r="H20" s="71"/>
      <c r="I20" s="89"/>
    </row>
    <row r="21" spans="1:9" ht="16.5">
      <c r="A21" s="73"/>
      <c r="B21" s="73"/>
      <c r="C21" s="73" t="s">
        <v>35</v>
      </c>
      <c r="D21" s="73"/>
      <c r="E21" s="73"/>
      <c r="F21" s="73"/>
      <c r="G21" s="92">
        <v>29911</v>
      </c>
      <c r="H21" s="71"/>
      <c r="I21" s="89">
        <v>-5586</v>
      </c>
    </row>
    <row r="22" spans="1:9" ht="16.5">
      <c r="A22" s="73"/>
      <c r="B22" s="73"/>
      <c r="C22" s="73" t="s">
        <v>81</v>
      </c>
      <c r="D22" s="73"/>
      <c r="E22" s="73"/>
      <c r="F22" s="73"/>
      <c r="G22" s="92">
        <v>19460</v>
      </c>
      <c r="H22" s="71"/>
      <c r="I22" s="89">
        <v>-12939</v>
      </c>
    </row>
    <row r="23" spans="1:9" ht="16.5">
      <c r="A23" s="73"/>
      <c r="B23" s="73"/>
      <c r="C23" s="73" t="s">
        <v>82</v>
      </c>
      <c r="D23" s="73"/>
      <c r="E23" s="73"/>
      <c r="F23" s="73"/>
      <c r="G23" s="92">
        <v>21822</v>
      </c>
      <c r="H23" s="71"/>
      <c r="I23" s="83">
        <v>52584</v>
      </c>
    </row>
    <row r="24" spans="1:9" ht="16.5">
      <c r="A24" s="73"/>
      <c r="B24" s="72" t="s">
        <v>62</v>
      </c>
      <c r="C24" s="73"/>
      <c r="D24" s="73"/>
      <c r="E24" s="73"/>
      <c r="F24" s="73"/>
      <c r="G24" s="126">
        <f>SUM(G18:G23)</f>
        <v>77800</v>
      </c>
      <c r="H24" s="71"/>
      <c r="I24" s="74">
        <f>SUM(I18:I23)</f>
        <v>41182</v>
      </c>
    </row>
    <row r="25" spans="1:8" ht="16.5">
      <c r="A25" s="73"/>
      <c r="B25" s="73"/>
      <c r="C25" s="73"/>
      <c r="D25" s="73"/>
      <c r="E25" s="73"/>
      <c r="F25" s="73"/>
      <c r="G25" s="92"/>
      <c r="H25" s="71"/>
    </row>
    <row r="26" spans="1:8" ht="16.5">
      <c r="A26" s="72" t="s">
        <v>63</v>
      </c>
      <c r="B26" s="73"/>
      <c r="C26" s="73"/>
      <c r="D26" s="73"/>
      <c r="E26" s="73"/>
      <c r="F26" s="73"/>
      <c r="G26" s="92"/>
      <c r="H26" s="71"/>
    </row>
    <row r="27" spans="1:9" ht="16.5">
      <c r="A27" s="72"/>
      <c r="B27" s="73" t="s">
        <v>64</v>
      </c>
      <c r="C27" s="73"/>
      <c r="D27" s="73"/>
      <c r="E27" s="73"/>
      <c r="F27" s="73"/>
      <c r="G27" s="92">
        <v>0</v>
      </c>
      <c r="H27" s="71"/>
      <c r="I27" s="83">
        <v>0</v>
      </c>
    </row>
    <row r="28" spans="1:9" ht="16.5">
      <c r="A28" s="73"/>
      <c r="B28" s="73" t="s">
        <v>65</v>
      </c>
      <c r="C28" s="73"/>
      <c r="D28" s="73"/>
      <c r="E28" s="73"/>
      <c r="F28" s="73"/>
      <c r="G28" s="127">
        <v>-3360</v>
      </c>
      <c r="H28" s="71"/>
      <c r="I28" s="83">
        <v>-855</v>
      </c>
    </row>
    <row r="29" spans="1:9" ht="16.5">
      <c r="A29" s="73"/>
      <c r="B29" s="72" t="s">
        <v>66</v>
      </c>
      <c r="C29" s="73"/>
      <c r="D29" s="73"/>
      <c r="E29" s="73"/>
      <c r="F29" s="73"/>
      <c r="G29" s="126">
        <f>SUM(G27:G28)</f>
        <v>-3360</v>
      </c>
      <c r="H29" s="71"/>
      <c r="I29" s="74">
        <f>SUM(I27:I28)</f>
        <v>-855</v>
      </c>
    </row>
    <row r="30" spans="1:8" ht="16.5">
      <c r="A30" s="73"/>
      <c r="B30" s="73"/>
      <c r="C30" s="73"/>
      <c r="D30" s="73"/>
      <c r="E30" s="73"/>
      <c r="F30" s="73"/>
      <c r="G30" s="92"/>
      <c r="H30" s="71"/>
    </row>
    <row r="31" spans="1:8" ht="16.5">
      <c r="A31" s="72" t="s">
        <v>67</v>
      </c>
      <c r="B31" s="73"/>
      <c r="C31" s="73"/>
      <c r="D31" s="73"/>
      <c r="E31" s="73"/>
      <c r="F31" s="73"/>
      <c r="G31" s="92"/>
      <c r="H31" s="71"/>
    </row>
    <row r="32" spans="1:9" ht="16.5">
      <c r="A32" s="73"/>
      <c r="B32" s="73" t="s">
        <v>68</v>
      </c>
      <c r="C32" s="73"/>
      <c r="D32" s="73"/>
      <c r="E32" s="73"/>
      <c r="F32" s="73"/>
      <c r="G32" s="92"/>
      <c r="H32" s="71"/>
      <c r="I32" s="83">
        <v>0</v>
      </c>
    </row>
    <row r="33" spans="1:9" ht="16.5">
      <c r="A33" s="73"/>
      <c r="B33" s="73" t="s">
        <v>93</v>
      </c>
      <c r="C33" s="73"/>
      <c r="D33" s="73"/>
      <c r="E33" s="73"/>
      <c r="F33" s="73"/>
      <c r="G33" s="92">
        <v>0</v>
      </c>
      <c r="H33" s="71"/>
      <c r="I33" s="83">
        <v>0</v>
      </c>
    </row>
    <row r="34" spans="1:9" ht="16.5">
      <c r="A34" s="73"/>
      <c r="B34" s="73" t="s">
        <v>94</v>
      </c>
      <c r="C34" s="73"/>
      <c r="D34" s="73"/>
      <c r="E34" s="73"/>
      <c r="F34" s="73"/>
      <c r="G34" s="92">
        <v>0</v>
      </c>
      <c r="H34" s="71"/>
      <c r="I34" s="83">
        <v>0</v>
      </c>
    </row>
    <row r="35" spans="1:9" ht="16.5">
      <c r="A35" s="73"/>
      <c r="B35" s="73" t="s">
        <v>95</v>
      </c>
      <c r="C35" s="73"/>
      <c r="D35" s="73"/>
      <c r="E35" s="73"/>
      <c r="F35" s="73"/>
      <c r="G35" s="92">
        <v>0</v>
      </c>
      <c r="H35" s="71"/>
      <c r="I35" s="83">
        <v>0</v>
      </c>
    </row>
    <row r="36" spans="1:9" ht="16.5">
      <c r="A36" s="73"/>
      <c r="B36" s="73" t="s">
        <v>69</v>
      </c>
      <c r="C36" s="73"/>
      <c r="D36" s="73"/>
      <c r="E36" s="73"/>
      <c r="F36" s="73"/>
      <c r="G36" s="92">
        <v>-57209</v>
      </c>
      <c r="H36" s="71"/>
      <c r="I36" s="83">
        <v>-27054</v>
      </c>
    </row>
    <row r="37" spans="1:9" ht="16.5">
      <c r="A37" s="73"/>
      <c r="B37" s="72" t="s">
        <v>70</v>
      </c>
      <c r="C37" s="73"/>
      <c r="D37" s="73"/>
      <c r="E37" s="73"/>
      <c r="F37" s="73"/>
      <c r="G37" s="126">
        <f>SUM(G32:G36)</f>
        <v>-57209</v>
      </c>
      <c r="H37" s="71"/>
      <c r="I37" s="74">
        <f>SUM(I32:I36)</f>
        <v>-27054</v>
      </c>
    </row>
    <row r="38" spans="1:8" ht="16.5">
      <c r="A38" s="73"/>
      <c r="B38" s="72"/>
      <c r="C38" s="73"/>
      <c r="D38" s="73"/>
      <c r="E38" s="73"/>
      <c r="F38" s="73"/>
      <c r="G38" s="128"/>
      <c r="H38" s="71"/>
    </row>
    <row r="39" spans="1:9" ht="16.5">
      <c r="A39" s="72" t="s">
        <v>71</v>
      </c>
      <c r="B39" s="73"/>
      <c r="C39" s="73"/>
      <c r="D39" s="73"/>
      <c r="E39" s="73"/>
      <c r="F39" s="73"/>
      <c r="G39" s="129">
        <f>+G37+G29+G24</f>
        <v>17231</v>
      </c>
      <c r="H39" s="71"/>
      <c r="I39" s="72">
        <f>+I37+I29+I24</f>
        <v>13273</v>
      </c>
    </row>
    <row r="40" spans="1:9" ht="16.5">
      <c r="A40" s="73" t="s">
        <v>72</v>
      </c>
      <c r="B40" s="73"/>
      <c r="C40" s="73"/>
      <c r="D40" s="73"/>
      <c r="E40" s="73"/>
      <c r="F40" s="73"/>
      <c r="G40" s="92">
        <v>0</v>
      </c>
      <c r="H40" s="71"/>
      <c r="I40" s="83">
        <v>0</v>
      </c>
    </row>
    <row r="41" spans="1:9" ht="16.5">
      <c r="A41" s="73" t="s">
        <v>73</v>
      </c>
      <c r="B41" s="73"/>
      <c r="C41" s="73"/>
      <c r="D41" s="73"/>
      <c r="E41" s="73"/>
      <c r="F41" s="73"/>
      <c r="G41" s="92">
        <v>79843</v>
      </c>
      <c r="H41" s="71"/>
      <c r="I41" s="83">
        <v>99218</v>
      </c>
    </row>
    <row r="42" spans="1:9" ht="17.25" thickBot="1">
      <c r="A42" s="72" t="s">
        <v>74</v>
      </c>
      <c r="B42" s="73"/>
      <c r="C42" s="73"/>
      <c r="D42" s="73"/>
      <c r="E42" s="73"/>
      <c r="F42" s="73"/>
      <c r="G42" s="130">
        <f>SUM(G39:G41)</f>
        <v>97074</v>
      </c>
      <c r="H42" s="71"/>
      <c r="I42" s="75">
        <f>SUM(I39:I41)</f>
        <v>112491</v>
      </c>
    </row>
    <row r="43" spans="1:8" ht="17.25" thickTop="1">
      <c r="A43" s="73"/>
      <c r="B43" s="73"/>
      <c r="C43" s="73"/>
      <c r="D43" s="73"/>
      <c r="E43" s="73"/>
      <c r="F43" s="73"/>
      <c r="G43" s="92"/>
      <c r="H43" s="71"/>
    </row>
    <row r="44" spans="1:8" ht="16.5">
      <c r="A44" s="73" t="s">
        <v>80</v>
      </c>
      <c r="B44" s="73"/>
      <c r="C44" s="73"/>
      <c r="D44" s="73"/>
      <c r="E44" s="73"/>
      <c r="F44" s="73"/>
      <c r="G44" s="92"/>
      <c r="H44" s="71"/>
    </row>
    <row r="45" spans="1:8" ht="16.5">
      <c r="A45" s="76" t="s">
        <v>102</v>
      </c>
      <c r="B45" s="76"/>
      <c r="C45" s="76"/>
      <c r="D45" s="76"/>
      <c r="E45" s="76"/>
      <c r="F45" s="76"/>
      <c r="G45" s="111"/>
      <c r="H45" s="71"/>
    </row>
    <row r="46" spans="1:8" ht="16.5">
      <c r="A46" s="76"/>
      <c r="B46" s="76"/>
      <c r="C46" s="76"/>
      <c r="D46" s="76"/>
      <c r="E46" s="76"/>
      <c r="F46" s="76"/>
      <c r="G46" s="111"/>
      <c r="H46" s="71"/>
    </row>
    <row r="47" ht="16.5">
      <c r="G47" s="112"/>
    </row>
  </sheetData>
  <sheetProtection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scale="98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limet</cp:lastModifiedBy>
  <cp:lastPrinted>2006-05-26T05:48:28Z</cp:lastPrinted>
  <dcterms:created xsi:type="dcterms:W3CDTF">1999-10-13T04:24:25Z</dcterms:created>
  <dcterms:modified xsi:type="dcterms:W3CDTF">2006-05-26T10:46:58Z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