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975" activeTab="0"/>
  </bookViews>
  <sheets>
    <sheet name="Cond.IncomeStmt" sheetId="1" r:id="rId1"/>
    <sheet name="BalSheet" sheetId="2" r:id="rId2"/>
    <sheet name="Cond.Stmt.Equity.Chgs" sheetId="3" r:id="rId3"/>
    <sheet name="Cond.CashFlowStmt" sheetId="4" r:id="rId4"/>
  </sheets>
  <externalReferences>
    <externalReference r:id="rId7"/>
    <externalReference r:id="rId8"/>
  </externalReferences>
  <definedNames>
    <definedName name="CO">#REF!</definedName>
    <definedName name="_xlnm.Print_Area" localSheetId="2">'Cond.Stmt.Equity.Chgs'!$A$1:$I$40</definedName>
  </definedNames>
  <calcPr fullCalcOnLoad="1"/>
</workbook>
</file>

<file path=xl/sharedStrings.xml><?xml version="1.0" encoding="utf-8"?>
<sst xmlns="http://schemas.openxmlformats.org/spreadsheetml/2006/main" count="159" uniqueCount="116">
  <si>
    <t>(Incorporated in Malaysia)</t>
  </si>
  <si>
    <t>QUARTERLY REPORT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</si>
  <si>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</si>
  <si>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</si>
  <si>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</si>
  <si>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</si>
  <si>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</si>
  <si>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</si>
  <si>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</si>
  <si>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</si>
  <si>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</si>
  <si>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(ii)</t>
  </si>
  <si>
    <t>(i)</t>
  </si>
  <si>
    <t>deducting any provision for preference</t>
  </si>
  <si>
    <t>dividends, if any:-</t>
  </si>
  <si>
    <t>ordinary shares) (sen)</t>
  </si>
  <si>
    <t>TO DATE</t>
  </si>
  <si>
    <t>PERIOD</t>
  </si>
  <si>
    <t>Fully diluted</t>
  </si>
  <si>
    <t>N/A</t>
  </si>
  <si>
    <t>Note:-</t>
  </si>
  <si>
    <r>
      <t xml:space="preserve">Basic (based on </t>
    </r>
    <r>
      <rPr>
        <u val="single"/>
        <sz val="11"/>
        <rFont val="Arial Narrow"/>
        <family val="2"/>
      </rPr>
      <t>82,658,076</t>
    </r>
  </si>
  <si>
    <t>Revenue</t>
  </si>
  <si>
    <t>Finance cost</t>
  </si>
  <si>
    <t>N/A - Not applicable.</t>
  </si>
  <si>
    <t>Minority Interest</t>
  </si>
  <si>
    <t>Operating Expenses</t>
  </si>
  <si>
    <t>Other Operating Income</t>
  </si>
  <si>
    <t>Profit from Operations</t>
  </si>
  <si>
    <t>Net profit for the period</t>
  </si>
  <si>
    <t>AS AT END OF</t>
  </si>
  <si>
    <t>AS AT PRECEDING</t>
  </si>
  <si>
    <t>FINANCIAL</t>
  </si>
  <si>
    <t>YEAR END</t>
  </si>
  <si>
    <t>Non Current Assets</t>
  </si>
  <si>
    <t>Property, plant and equipment</t>
  </si>
  <si>
    <t>Current Assets</t>
  </si>
  <si>
    <t>Inventories</t>
  </si>
  <si>
    <t>Receivables</t>
  </si>
  <si>
    <t>Deposits, bank and cash balances</t>
  </si>
  <si>
    <t>Current Liabilities</t>
  </si>
  <si>
    <t>Payables</t>
  </si>
  <si>
    <t>Borrowings (unsecured)</t>
  </si>
  <si>
    <t>Taxation</t>
  </si>
  <si>
    <t>Net Current Assets</t>
  </si>
  <si>
    <t>Non current Liabilities</t>
  </si>
  <si>
    <t>Redeemable cumulative preference shares</t>
  </si>
  <si>
    <t>Capital &amp; Reserves</t>
  </si>
  <si>
    <t>Ordinary share capital</t>
  </si>
  <si>
    <t>Share premium</t>
  </si>
  <si>
    <t>Revaluation reserve</t>
  </si>
  <si>
    <t>Accumulated losses</t>
  </si>
  <si>
    <t>Advance to a fellow related company</t>
  </si>
  <si>
    <t>Short term investment</t>
  </si>
  <si>
    <t>Issued and fully paid ordinary shares of RM1 each</t>
  </si>
  <si>
    <t>Non-distributable</t>
  </si>
  <si>
    <t>No of shares</t>
  </si>
  <si>
    <t>Nominal value</t>
  </si>
  <si>
    <t>Share premium on ordinary shares</t>
  </si>
  <si>
    <t>Revaluation reserves</t>
  </si>
  <si>
    <t>Total</t>
  </si>
  <si>
    <t>Net profit for the financial period</t>
  </si>
  <si>
    <t>Dividends</t>
  </si>
  <si>
    <t>At 1 January 2003</t>
  </si>
  <si>
    <t>CASH FLOWS FROM OPERATING ACTIVITIES</t>
  </si>
  <si>
    <t>Adjustments for non cash flows:</t>
  </si>
  <si>
    <t>Non cash items</t>
  </si>
  <si>
    <t>Non operating expenses / (income)</t>
  </si>
  <si>
    <t>Operating profit before changes in working capital</t>
  </si>
  <si>
    <t>Changes in working capital:</t>
  </si>
  <si>
    <t>Net cashflow from operating activities</t>
  </si>
  <si>
    <t>CASH FLOWS FROM INVESTING ACTIVITIES</t>
  </si>
  <si>
    <t>Equity investments</t>
  </si>
  <si>
    <t>Other investments</t>
  </si>
  <si>
    <t>Net cashflow from investing activities</t>
  </si>
  <si>
    <t>CASH FLOWS FROM FINANCING ACTIVITIES</t>
  </si>
  <si>
    <t>Transactions with owners as owners</t>
  </si>
  <si>
    <t>Borrowings</t>
  </si>
  <si>
    <t>Net cashflow from financing activities</t>
  </si>
  <si>
    <t>NET INCREASE/(DECREASE) IN C &amp; C EQUIV</t>
  </si>
  <si>
    <t>CURRENCY TRANSLATION DIFFERENCES</t>
  </si>
  <si>
    <t>CASH AND CASH EQUIVALENTS B/F</t>
  </si>
  <si>
    <t>CASH AND CASH EQUIVALENTS C/F</t>
  </si>
  <si>
    <t>AUDITED</t>
  </si>
  <si>
    <t>Goodwill on consolidation</t>
  </si>
  <si>
    <t>31/12/2003</t>
  </si>
  <si>
    <t>Deferred taxation</t>
  </si>
  <si>
    <t>Post employment benefit obligation</t>
  </si>
  <si>
    <t xml:space="preserve">UNAUDITED CONDENSED CONSOLIDATED CASH FLOW STATEMENTS </t>
  </si>
  <si>
    <t>The unaudited Condensed Consolidated Cash Flow Statement should be read in conjunction with the annual</t>
  </si>
  <si>
    <t>Trade and other receivables</t>
  </si>
  <si>
    <t>Trade and other payables and provisions</t>
  </si>
  <si>
    <t>The unaudited Condensed Consolidated Balance Sheet should be read in conjunction with the annual</t>
  </si>
  <si>
    <t>Net tangible assets per ordinary share (sen)</t>
  </si>
  <si>
    <t>Earnings per share based on 10 above after</t>
  </si>
  <si>
    <t>The unaudited Condensed Consolidated Income Statement should be read in conjunction with the annual financial statements</t>
  </si>
  <si>
    <t>Proft before taxation</t>
  </si>
  <si>
    <t>Profit after taxation</t>
  </si>
  <si>
    <t>UNAUDITED CONDENSED CONSOLIDATED BALANCE SHEET</t>
  </si>
  <si>
    <t>Quarterly report on consolidated results for the financial quarter ended 31 March  2004</t>
  </si>
  <si>
    <t>31/03/2004</t>
  </si>
  <si>
    <t>31/03/2003</t>
  </si>
  <si>
    <t>UNAUDITED CONDENSED CONSOLIDATED INCOME STATEMENT FOR THE YEAR ENDED 31 MARCH 2004</t>
  </si>
  <si>
    <t>financial statements for the year ended 31 December 2003</t>
  </si>
  <si>
    <t>UNAUDITED CONDENSED CONSOLIDATED STATEMENT OF CHANGES IN EQUITY FOR THE YEAR ENDED 31 MARCH 2004</t>
  </si>
  <si>
    <t>QUARTER ENDED 31 MARCH 2004</t>
  </si>
  <si>
    <t>At 1 January 2004</t>
  </si>
  <si>
    <t>QUARTER ENDED 31 MARCH 2003</t>
  </si>
  <si>
    <t>At 31 March 2003</t>
  </si>
  <si>
    <t>At 31 March 2004</t>
  </si>
  <si>
    <t>The unaudited Condensed Consolidated Statement of Changes in Equity should be read in conjunction with the annual financial statements for the year ended 31 December 2003.</t>
  </si>
  <si>
    <t xml:space="preserve">  for the year ended 31 December 2003.</t>
  </si>
  <si>
    <t>financial statements for the year ended 31 December 2003.</t>
  </si>
  <si>
    <t>FOR THE YEAR ENDED 31 MARCH 2004</t>
  </si>
  <si>
    <t>Year ended 31/03/04</t>
  </si>
  <si>
    <t>Year ended 31/03/03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</si>
</sst>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#,##0.0000_);\(#,##0.0000\)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;\(#,##0\)"/>
    <numFmt numFmtId="187" formatCode="0.0000"/>
    <numFmt numFmtId="188" formatCode="0.0%"/>
    <numFmt numFmtId="189" formatCode="##,##0;\(##,##0\)"/>
    <numFmt numFmtId="190" formatCode="#,##0;_*&quot;-&quot;\(#,##0\)"/>
    <numFmt numFmtId="191" formatCode="_ * #,##0.0_ ;_ * \-#,##0.0_ ;_ * &quot;-&quot;??_ ;_ @_ "/>
    <numFmt numFmtId="192" formatCode="_ * #,##0_ ;_ * \-#,##0_ ;_ * &quot;-&quot;??_ ;_ @_ "/>
    <numFmt numFmtId="193" formatCode="_ * #,##0_ ;_ \(#,##0\)_ ;_ * &quot;-&quot;??_ ;_ @_ "/>
    <numFmt numFmtId="194" formatCode="_ * #,##0.000_ ;_ * \-#,##0.000_ ;_ * &quot;-&quot;??_ ;_ @_ "/>
    <numFmt numFmtId="195" formatCode="_ * #,##0.0000_ ;_ * \-#,##0.0000_ ;_ * &quot;-&quot;??_ ;_ @_ "/>
    <numFmt numFmtId="196" formatCode="_ * #,##0.0_ ;_ \(#,##0.0\)_ ;_ * &quot;-&quot;??_ ;_ @_ "/>
    <numFmt numFmtId="197" formatCode="_ * #,##0.00_ ;_ \(#,##0.00\)_ ;_ * &quot;-&quot;??_ ;_ @_ "/>
    <numFmt numFmtId="198" formatCode="_ * #,##0.000_ ;_ \(#,##0.000\)_ ;_ * &quot;-&quot;??_ ;_ @_ "/>
    <numFmt numFmtId="199" formatCode="_ * #,##0.0000_ ;_ \(#,##0.0000\)_ ;_ * &quot;-&quot;??_ ;_ @_ "/>
    <numFmt numFmtId="200" formatCode="_ * #,##0.00000_ ;_ \(#,##0.00000\)_ ;_ * &quot;-&quot;??_ ;_ @_ "/>
    <numFmt numFmtId="201" formatCode="_ * #,##0.000000_ ;_ \(#,##0.000000\)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0_);\(#,##0.00000\)"/>
    <numFmt numFmtId="206" formatCode="#,##0.000_);\(#,##0.000\)"/>
  </numFmts>
  <fonts count="20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u val="singleAccounting"/>
      <sz val="11"/>
      <name val="Arial Narrow"/>
      <family val="2"/>
    </font>
    <font>
      <sz val="11"/>
      <name val="Arial"/>
      <family val="0"/>
    </font>
    <font>
      <sz val="10"/>
      <name val="Book Antiqua"/>
      <family val="0"/>
    </font>
    <font>
      <b/>
      <sz val="16"/>
      <color indexed="10"/>
      <name val="Book Antiqua"/>
      <family val="1"/>
    </font>
    <font>
      <b/>
      <sz val="12"/>
      <color indexed="10"/>
      <name val="Arial Narrow"/>
      <family val="2"/>
    </font>
    <font>
      <b/>
      <sz val="11"/>
      <color indexed="10"/>
      <name val="Arial Narrow"/>
      <family val="2"/>
    </font>
    <font>
      <sz val="13"/>
      <name val="Book Antiqu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8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/>
    </xf>
    <xf numFmtId="180" fontId="1" fillId="0" borderId="0" xfId="15" applyNumberFormat="1" applyFont="1" applyAlignment="1">
      <alignment horizontal="center"/>
    </xf>
    <xf numFmtId="180" fontId="1" fillId="0" borderId="5" xfId="15" applyNumberFormat="1" applyFont="1" applyBorder="1" applyAlignment="1">
      <alignment horizontal="center"/>
    </xf>
    <xf numFmtId="180" fontId="1" fillId="0" borderId="0" xfId="15" applyNumberFormat="1" applyFont="1" applyBorder="1" applyAlignment="1">
      <alignment horizontal="center"/>
    </xf>
    <xf numFmtId="180" fontId="1" fillId="0" borderId="6" xfId="15" applyNumberFormat="1" applyFont="1" applyBorder="1" applyAlignment="1">
      <alignment horizontal="center"/>
    </xf>
    <xf numFmtId="180" fontId="1" fillId="0" borderId="7" xfId="15" applyNumberFormat="1" applyFont="1" applyBorder="1" applyAlignment="1">
      <alignment horizontal="center"/>
    </xf>
    <xf numFmtId="43" fontId="1" fillId="0" borderId="6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0" fontId="1" fillId="0" borderId="0" xfId="15" applyNumberFormat="1" applyFont="1" applyFill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2" fillId="0" borderId="0" xfId="0" applyNumberFormat="1" applyFont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9" xfId="0" applyNumberFormat="1" applyFont="1" applyBorder="1" applyAlignment="1" quotePrefix="1">
      <alignment horizontal="center"/>
    </xf>
    <xf numFmtId="37" fontId="5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2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180" fontId="8" fillId="0" borderId="14" xfId="15" applyNumberFormat="1" applyFont="1" applyBorder="1" applyAlignment="1">
      <alignment/>
    </xf>
    <xf numFmtId="37" fontId="3" fillId="0" borderId="0" xfId="24" applyNumberFormat="1" applyFont="1">
      <alignment/>
      <protection/>
    </xf>
    <xf numFmtId="37" fontId="2" fillId="0" borderId="0" xfId="24" applyNumberFormat="1" applyFont="1">
      <alignment/>
      <protection/>
    </xf>
    <xf numFmtId="37" fontId="2" fillId="0" borderId="0" xfId="24" applyNumberFormat="1" applyFont="1" applyAlignment="1">
      <alignment/>
      <protection/>
    </xf>
    <xf numFmtId="37" fontId="5" fillId="0" borderId="0" xfId="24" applyNumberFormat="1" applyFont="1" quotePrefix="1">
      <alignment/>
      <protection/>
    </xf>
    <xf numFmtId="37" fontId="6" fillId="0" borderId="0" xfId="24" applyNumberFormat="1" applyFont="1">
      <alignment/>
      <protection/>
    </xf>
    <xf numFmtId="37" fontId="1" fillId="0" borderId="0" xfId="24" applyNumberFormat="1" applyFont="1">
      <alignment/>
      <protection/>
    </xf>
    <xf numFmtId="193" fontId="12" fillId="0" borderId="0" xfId="18" applyNumberFormat="1" applyFont="1" applyAlignment="1">
      <alignment/>
    </xf>
    <xf numFmtId="0" fontId="9" fillId="0" borderId="0" xfId="24">
      <alignment/>
      <protection/>
    </xf>
    <xf numFmtId="193" fontId="1" fillId="0" borderId="0" xfId="18" applyNumberFormat="1" applyFont="1" applyAlignment="1">
      <alignment/>
    </xf>
    <xf numFmtId="0" fontId="1" fillId="0" borderId="0" xfId="24" applyFont="1">
      <alignment/>
      <protection/>
    </xf>
    <xf numFmtId="193" fontId="1" fillId="0" borderId="0" xfId="18" applyNumberFormat="1" applyFont="1" applyAlignment="1">
      <alignment horizontal="center"/>
    </xf>
    <xf numFmtId="193" fontId="1" fillId="0" borderId="0" xfId="18" applyNumberFormat="1" applyFont="1" applyFill="1" applyAlignment="1">
      <alignment/>
    </xf>
    <xf numFmtId="193" fontId="7" fillId="0" borderId="0" xfId="18" applyNumberFormat="1" applyFont="1" applyBorder="1" applyAlignment="1">
      <alignment/>
    </xf>
    <xf numFmtId="193" fontId="8" fillId="0" borderId="0" xfId="18" applyNumberFormat="1" applyFont="1" applyAlignment="1">
      <alignment/>
    </xf>
    <xf numFmtId="193" fontId="13" fillId="0" borderId="0" xfId="18" applyNumberFormat="1" applyFont="1" applyBorder="1" applyAlignment="1">
      <alignment/>
    </xf>
    <xf numFmtId="0" fontId="1" fillId="0" borderId="0" xfId="24" applyFont="1" applyFill="1">
      <alignment/>
      <protection/>
    </xf>
    <xf numFmtId="193" fontId="1" fillId="0" borderId="0" xfId="18" applyNumberFormat="1" applyFont="1" applyAlignment="1">
      <alignment horizontal="left"/>
    </xf>
    <xf numFmtId="193" fontId="1" fillId="0" borderId="5" xfId="18" applyNumberFormat="1" applyFont="1" applyBorder="1" applyAlignment="1">
      <alignment/>
    </xf>
    <xf numFmtId="0" fontId="1" fillId="0" borderId="6" xfId="24" applyFont="1" applyBorder="1">
      <alignment/>
      <protection/>
    </xf>
    <xf numFmtId="0" fontId="14" fillId="0" borderId="0" xfId="24" applyFont="1">
      <alignment/>
      <protection/>
    </xf>
    <xf numFmtId="193" fontId="8" fillId="0" borderId="5" xfId="18" applyNumberFormat="1" applyFont="1" applyBorder="1" applyAlignment="1">
      <alignment/>
    </xf>
    <xf numFmtId="193" fontId="8" fillId="0" borderId="0" xfId="18" applyNumberFormat="1" applyFont="1" applyBorder="1" applyAlignment="1">
      <alignment/>
    </xf>
    <xf numFmtId="193" fontId="1" fillId="0" borderId="0" xfId="18" applyNumberFormat="1" applyFont="1" applyBorder="1" applyAlignment="1">
      <alignment/>
    </xf>
    <xf numFmtId="0" fontId="9" fillId="0" borderId="6" xfId="24" applyBorder="1">
      <alignment/>
      <protection/>
    </xf>
    <xf numFmtId="37" fontId="3" fillId="0" borderId="0" xfId="23" applyNumberFormat="1" applyFont="1">
      <alignment/>
      <protection/>
    </xf>
    <xf numFmtId="0" fontId="15" fillId="0" borderId="0" xfId="23">
      <alignment/>
      <protection/>
    </xf>
    <xf numFmtId="0" fontId="15" fillId="0" borderId="0" xfId="23" applyFont="1">
      <alignment/>
      <protection/>
    </xf>
    <xf numFmtId="0" fontId="16" fillId="0" borderId="0" xfId="23" applyFont="1">
      <alignment/>
      <protection/>
    </xf>
    <xf numFmtId="37" fontId="5" fillId="0" borderId="0" xfId="23" applyNumberFormat="1" applyFont="1" quotePrefix="1">
      <alignment/>
      <protection/>
    </xf>
    <xf numFmtId="37" fontId="2" fillId="0" borderId="0" xfId="23" applyNumberFormat="1" applyFont="1">
      <alignment/>
      <protection/>
    </xf>
    <xf numFmtId="37" fontId="6" fillId="0" borderId="0" xfId="23" applyNumberFormat="1" applyFont="1">
      <alignment/>
      <protection/>
    </xf>
    <xf numFmtId="0" fontId="5" fillId="0" borderId="0" xfId="23" applyFont="1">
      <alignment/>
      <protection/>
    </xf>
    <xf numFmtId="180" fontId="1" fillId="2" borderId="0" xfId="17" applyNumberFormat="1" applyFont="1" applyFill="1" applyAlignment="1">
      <alignment/>
    </xf>
    <xf numFmtId="180" fontId="7" fillId="2" borderId="0" xfId="17" applyNumberFormat="1" applyFont="1" applyFill="1" applyAlignment="1">
      <alignment horizontal="center"/>
    </xf>
    <xf numFmtId="180" fontId="8" fillId="0" borderId="0" xfId="17" applyNumberFormat="1" applyFont="1" applyAlignment="1">
      <alignment/>
    </xf>
    <xf numFmtId="180" fontId="1" fillId="0" borderId="0" xfId="17" applyNumberFormat="1" applyFont="1" applyAlignment="1">
      <alignment/>
    </xf>
    <xf numFmtId="180" fontId="1" fillId="0" borderId="5" xfId="17" applyNumberFormat="1" applyFont="1" applyBorder="1" applyAlignment="1">
      <alignment/>
    </xf>
    <xf numFmtId="180" fontId="8" fillId="0" borderId="12" xfId="17" applyNumberFormat="1" applyFont="1" applyBorder="1" applyAlignment="1">
      <alignment/>
    </xf>
    <xf numFmtId="180" fontId="1" fillId="0" borderId="0" xfId="17" applyNumberFormat="1" applyFont="1" applyAlignment="1">
      <alignment horizontal="right"/>
    </xf>
    <xf numFmtId="180" fontId="1" fillId="0" borderId="0" xfId="17" applyNumberFormat="1" applyFont="1" applyBorder="1" applyAlignment="1">
      <alignment/>
    </xf>
    <xf numFmtId="180" fontId="8" fillId="0" borderId="14" xfId="17" applyNumberFormat="1" applyFont="1" applyBorder="1" applyAlignment="1">
      <alignment/>
    </xf>
    <xf numFmtId="0" fontId="1" fillId="0" borderId="0" xfId="23" applyFont="1">
      <alignment/>
      <protection/>
    </xf>
    <xf numFmtId="37" fontId="17" fillId="0" borderId="0" xfId="0" applyNumberFormat="1" applyFont="1" applyAlignment="1">
      <alignment horizontal="center"/>
    </xf>
    <xf numFmtId="37" fontId="17" fillId="0" borderId="0" xfId="24" applyNumberFormat="1" applyFont="1" applyAlignment="1">
      <alignment horizontal="center"/>
      <protection/>
    </xf>
    <xf numFmtId="37" fontId="0" fillId="0" borderId="0" xfId="0" applyNumberFormat="1" applyBorder="1" applyAlignment="1">
      <alignment horizontal="center"/>
    </xf>
    <xf numFmtId="43" fontId="1" fillId="0" borderId="0" xfId="15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180" fontId="18" fillId="0" borderId="0" xfId="15" applyNumberFormat="1" applyFont="1" applyAlignment="1">
      <alignment/>
    </xf>
    <xf numFmtId="180" fontId="1" fillId="0" borderId="0" xfId="15" applyNumberFormat="1" applyFont="1" applyAlignment="1">
      <alignment/>
    </xf>
    <xf numFmtId="180" fontId="7" fillId="2" borderId="0" xfId="15" applyNumberFormat="1" applyFont="1" applyFill="1" applyAlignment="1">
      <alignment horizontal="center"/>
    </xf>
    <xf numFmtId="180" fontId="1" fillId="0" borderId="5" xfId="15" applyNumberFormat="1" applyFont="1" applyBorder="1" applyAlignment="1">
      <alignment/>
    </xf>
    <xf numFmtId="37" fontId="1" fillId="0" borderId="0" xfId="0" applyNumberFormat="1" applyFont="1" applyFill="1" applyAlignment="1">
      <alignment/>
    </xf>
    <xf numFmtId="0" fontId="9" fillId="0" borderId="0" xfId="24" applyFont="1">
      <alignment/>
      <protection/>
    </xf>
    <xf numFmtId="0" fontId="6" fillId="0" borderId="0" xfId="23" applyFont="1">
      <alignment/>
      <protection/>
    </xf>
    <xf numFmtId="180" fontId="6" fillId="0" borderId="0" xfId="15" applyNumberFormat="1" applyFont="1" applyAlignment="1">
      <alignment/>
    </xf>
    <xf numFmtId="0" fontId="19" fillId="0" borderId="0" xfId="23" applyFont="1">
      <alignment/>
      <protection/>
    </xf>
    <xf numFmtId="39" fontId="1" fillId="0" borderId="7" xfId="0" applyNumberFormat="1" applyFont="1" applyBorder="1" applyAlignment="1">
      <alignment/>
    </xf>
    <xf numFmtId="180" fontId="1" fillId="0" borderId="0" xfId="15" applyNumberFormat="1" applyFont="1" applyFill="1" applyAlignment="1">
      <alignment/>
    </xf>
    <xf numFmtId="37" fontId="5" fillId="0" borderId="15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37" fontId="1" fillId="0" borderId="0" xfId="0" applyNumberFormat="1" applyFont="1" applyAlignment="1">
      <alignment/>
    </xf>
    <xf numFmtId="193" fontId="1" fillId="0" borderId="11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 wrapText="1"/>
    </xf>
    <xf numFmtId="193" fontId="1" fillId="0" borderId="0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/>
    </xf>
    <xf numFmtId="193" fontId="1" fillId="0" borderId="5" xfId="18" applyNumberFormat="1" applyFont="1" applyBorder="1" applyAlignment="1">
      <alignment horizontal="center" wrapText="1"/>
    </xf>
    <xf numFmtId="193" fontId="1" fillId="0" borderId="11" xfId="18" applyNumberFormat="1" applyFont="1" applyBorder="1" applyAlignment="1">
      <alignment horizontal="center"/>
    </xf>
    <xf numFmtId="193" fontId="5" fillId="0" borderId="11" xfId="18" applyNumberFormat="1" applyFont="1" applyBorder="1" applyAlignment="1">
      <alignment horizontal="center" vertical="center" wrapText="1" shrinkToFit="1"/>
    </xf>
    <xf numFmtId="0" fontId="9" fillId="0" borderId="0" xfId="24" applyFont="1" applyAlignment="1">
      <alignment horizontal="center" vertical="center" wrapText="1" shrinkToFit="1"/>
      <protection/>
    </xf>
    <xf numFmtId="193" fontId="1" fillId="0" borderId="0" xfId="18" applyNumberFormat="1" applyFont="1" applyAlignment="1">
      <alignment/>
    </xf>
    <xf numFmtId="0" fontId="1" fillId="0" borderId="0" xfId="23" applyFont="1" applyAlignment="1">
      <alignment horizontal="center" vertical="center" wrapText="1"/>
      <protection/>
    </xf>
    <xf numFmtId="180" fontId="1" fillId="0" borderId="0" xfId="15" applyNumberFormat="1" applyFont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omma_4Q02-KLSE-CCF" xfId="17"/>
    <cellStyle name="Comma_4Q02-KLSE-CSEC" xfId="18"/>
    <cellStyle name="Currency" xfId="19"/>
    <cellStyle name="Currency [0]" xfId="20"/>
    <cellStyle name="Followed Hyperlink" xfId="21"/>
    <cellStyle name="Hyperlink" xfId="22"/>
    <cellStyle name="Normal_4Q02-KLSE-CCF" xfId="23"/>
    <cellStyle name="Normal_4Q02-KLSE-CSEC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eporting99\Accounts99\1999PLBS\9912rptVer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udit%202001\Consol%202001\DHMB%20&amp;%20DHA%202001\StatConsol-01ver1.2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IS By Nat 01"/>
      <sheetName val="IS by Func 01"/>
      <sheetName val="N-1 Adj"/>
      <sheetName val="N-2 Reserves"/>
      <sheetName val="N-3 Recon"/>
      <sheetName val="N-3A DHA Re"/>
      <sheetName val="N-4 Unused"/>
      <sheetName val="N-5 DHA Res"/>
      <sheetName val="N-6 DT"/>
      <sheetName val="PP&amp;E"/>
      <sheetName val="PP&amp;E-2"/>
      <sheetName val="PL disclosure"/>
      <sheetName val="Assets &amp; Liabilities"/>
      <sheetName val="Reserves"/>
      <sheetName val="Reserves-2"/>
      <sheetName val="RPT"/>
      <sheetName val="Segmental reporting"/>
      <sheetName val="IS by Func 00 "/>
      <sheetName val="IS By Nat 00 (2)"/>
      <sheetName val="IS By Nat 00"/>
    </sheetNames>
    <sheetDataSet>
      <sheetData sheetId="15">
        <row r="29">
          <cell r="N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5"/>
  <sheetViews>
    <sheetView tabSelected="1" workbookViewId="0" topLeftCell="A1">
      <selection activeCell="A1" sqref="A1"/>
    </sheetView>
  </sheetViews>
  <sheetFormatPr defaultColWidth="8.88671875" defaultRowHeight="15"/>
  <cols>
    <col min="1" max="3" width="2.99609375" style="13" customWidth="1"/>
    <col min="4" max="4" width="24.88671875" style="13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spans="1:9" s="2" customFormat="1" ht="19.5">
      <c r="A1" s="1" t="s">
        <v>10</v>
      </c>
      <c r="E1" s="14"/>
      <c r="F1" s="14"/>
      <c r="G1" s="14"/>
      <c r="I1" s="90"/>
    </row>
    <row r="2" spans="1:9" s="2" customFormat="1" ht="10.5" customHeight="1">
      <c r="A2" s="3" t="s">
        <v>0</v>
      </c>
      <c r="E2" s="14"/>
      <c r="F2" s="14"/>
      <c r="G2" s="14"/>
      <c r="H2" s="14"/>
      <c r="I2" s="14"/>
    </row>
    <row r="3" spans="5:9" s="2" customFormat="1" ht="11.25" customHeight="1">
      <c r="E3" s="14"/>
      <c r="F3" s="14"/>
      <c r="G3" s="14"/>
      <c r="H3" s="14"/>
      <c r="I3" s="14"/>
    </row>
    <row r="4" spans="1:9" s="2" customFormat="1" ht="15" customHeight="1">
      <c r="A4" s="4" t="s">
        <v>1</v>
      </c>
      <c r="E4" s="14"/>
      <c r="F4" s="14"/>
      <c r="G4" s="14"/>
      <c r="H4" s="14"/>
      <c r="I4" s="14"/>
    </row>
    <row r="5" spans="1:9" s="2" customFormat="1" ht="15" customHeight="1">
      <c r="A5" s="5" t="s">
        <v>99</v>
      </c>
      <c r="E5" s="14"/>
      <c r="F5" s="14"/>
      <c r="G5" s="14"/>
      <c r="H5" s="14"/>
      <c r="I5" s="14"/>
    </row>
    <row r="6" spans="1:9" s="2" customFormat="1" ht="6.75" customHeight="1">
      <c r="A6" s="5"/>
      <c r="E6" s="14"/>
      <c r="F6" s="14"/>
      <c r="G6" s="14"/>
      <c r="H6" s="14"/>
      <c r="I6" s="14"/>
    </row>
    <row r="7" spans="5:9" s="2" customFormat="1" ht="10.5" customHeight="1">
      <c r="E7" s="14"/>
      <c r="F7" s="14"/>
      <c r="G7" s="14"/>
      <c r="H7" s="14"/>
      <c r="I7" s="14"/>
    </row>
    <row r="8" spans="1:9" s="2" customFormat="1" ht="15" customHeight="1">
      <c r="A8" s="4" t="s">
        <v>102</v>
      </c>
      <c r="E8" s="14"/>
      <c r="F8" s="14"/>
      <c r="G8" s="14"/>
      <c r="H8" s="14"/>
      <c r="I8" s="14"/>
    </row>
    <row r="9" spans="5:9" s="5" customFormat="1" ht="15" customHeight="1">
      <c r="E9" s="106" t="s">
        <v>2</v>
      </c>
      <c r="F9" s="107"/>
      <c r="G9" s="15"/>
      <c r="H9" s="106" t="s">
        <v>3</v>
      </c>
      <c r="I9" s="107"/>
    </row>
    <row r="10" spans="5:9" s="5" customFormat="1" ht="15" customHeight="1">
      <c r="E10" s="6" t="s">
        <v>4</v>
      </c>
      <c r="F10" s="7" t="s">
        <v>8</v>
      </c>
      <c r="G10" s="15"/>
      <c r="H10" s="6" t="s">
        <v>4</v>
      </c>
      <c r="I10" s="7" t="s">
        <v>8</v>
      </c>
    </row>
    <row r="11" spans="5:9" s="5" customFormat="1" ht="15" customHeight="1">
      <c r="E11" s="6" t="s">
        <v>5</v>
      </c>
      <c r="F11" s="7" t="s">
        <v>9</v>
      </c>
      <c r="G11" s="15"/>
      <c r="H11" s="6" t="s">
        <v>5</v>
      </c>
      <c r="I11" s="7" t="s">
        <v>9</v>
      </c>
    </row>
    <row r="12" spans="5:9" s="5" customFormat="1" ht="15" customHeight="1">
      <c r="E12" s="6" t="s">
        <v>6</v>
      </c>
      <c r="F12" s="7" t="s">
        <v>6</v>
      </c>
      <c r="G12" s="15"/>
      <c r="H12" s="6" t="s">
        <v>16</v>
      </c>
      <c r="I12" s="7" t="s">
        <v>17</v>
      </c>
    </row>
    <row r="13" spans="5:9" s="5" customFormat="1" ht="15" customHeight="1">
      <c r="E13" s="8" t="s">
        <v>100</v>
      </c>
      <c r="F13" s="9" t="s">
        <v>101</v>
      </c>
      <c r="G13" s="15"/>
      <c r="H13" s="8" t="s">
        <v>100</v>
      </c>
      <c r="I13" s="9" t="s">
        <v>101</v>
      </c>
    </row>
    <row r="14" spans="5:9" s="5" customFormat="1" ht="15" customHeight="1">
      <c r="E14" s="10" t="s">
        <v>7</v>
      </c>
      <c r="F14" s="11" t="s">
        <v>7</v>
      </c>
      <c r="G14" s="15"/>
      <c r="H14" s="10" t="s">
        <v>7</v>
      </c>
      <c r="I14" s="11" t="s">
        <v>7</v>
      </c>
    </row>
    <row r="15" spans="5:9" s="5" customFormat="1" ht="15" customHeight="1">
      <c r="E15" s="26"/>
      <c r="F15" s="26"/>
      <c r="G15" s="15"/>
      <c r="H15" s="26"/>
      <c r="I15" s="26"/>
    </row>
    <row r="16" spans="1:11" s="5" customFormat="1" ht="15" customHeight="1">
      <c r="A16" s="5">
        <v>1</v>
      </c>
      <c r="C16" s="108" t="s">
        <v>22</v>
      </c>
      <c r="D16" s="108"/>
      <c r="E16" s="21">
        <v>660365</v>
      </c>
      <c r="F16" s="21">
        <v>553127</v>
      </c>
      <c r="G16" s="21"/>
      <c r="H16" s="21">
        <v>660365</v>
      </c>
      <c r="I16" s="21">
        <v>553127</v>
      </c>
      <c r="K16" s="21"/>
    </row>
    <row r="17" spans="5:11" s="5" customFormat="1" ht="15" customHeight="1">
      <c r="E17" s="21"/>
      <c r="F17" s="21"/>
      <c r="G17" s="21"/>
      <c r="H17" s="21"/>
      <c r="I17" s="21"/>
      <c r="K17" s="21"/>
    </row>
    <row r="18" spans="1:11" s="5" customFormat="1" ht="15" customHeight="1">
      <c r="A18" s="5">
        <v>2</v>
      </c>
      <c r="C18" s="108" t="s">
        <v>26</v>
      </c>
      <c r="D18" s="108"/>
      <c r="E18" s="21">
        <v>-659568</v>
      </c>
      <c r="F18" s="21">
        <v>-552306</v>
      </c>
      <c r="G18" s="21"/>
      <c r="H18" s="21">
        <f>-657767-1801</f>
        <v>-659568</v>
      </c>
      <c r="I18" s="21">
        <v>-552306</v>
      </c>
      <c r="K18" s="21"/>
    </row>
    <row r="19" spans="5:11" s="5" customFormat="1" ht="15" customHeight="1">
      <c r="E19" s="21"/>
      <c r="F19" s="21"/>
      <c r="G19" s="21"/>
      <c r="H19" s="21"/>
      <c r="I19" s="21"/>
      <c r="K19" s="21"/>
    </row>
    <row r="20" spans="1:11" s="5" customFormat="1" ht="15" customHeight="1">
      <c r="A20" s="5">
        <v>3</v>
      </c>
      <c r="C20" s="108" t="s">
        <v>27</v>
      </c>
      <c r="D20" s="108"/>
      <c r="E20" s="21">
        <v>4523</v>
      </c>
      <c r="F20" s="21">
        <v>3771</v>
      </c>
      <c r="G20" s="21"/>
      <c r="H20" s="21">
        <v>4523</v>
      </c>
      <c r="I20" s="21">
        <v>3771</v>
      </c>
      <c r="K20" s="21"/>
    </row>
    <row r="21" spans="5:11" s="5" customFormat="1" ht="10.5" customHeight="1">
      <c r="E21" s="20"/>
      <c r="F21" s="20"/>
      <c r="G21" s="21"/>
      <c r="H21" s="20"/>
      <c r="I21" s="20"/>
      <c r="K21" s="21"/>
    </row>
    <row r="22" spans="5:11" s="5" customFormat="1" ht="10.5" customHeight="1">
      <c r="E22" s="21"/>
      <c r="F22" s="21"/>
      <c r="G22" s="21"/>
      <c r="H22" s="21"/>
      <c r="I22" s="21"/>
      <c r="K22" s="21"/>
    </row>
    <row r="23" spans="1:11" s="5" customFormat="1" ht="15" customHeight="1">
      <c r="A23" s="5">
        <v>4</v>
      </c>
      <c r="B23" s="12"/>
      <c r="C23" s="108" t="s">
        <v>28</v>
      </c>
      <c r="D23" s="108"/>
      <c r="E23" s="21">
        <f>SUM(E16:E20)</f>
        <v>5320</v>
      </c>
      <c r="F23" s="21">
        <f>SUM(F16:F20)</f>
        <v>4592</v>
      </c>
      <c r="G23" s="21"/>
      <c r="H23" s="21">
        <f>SUM(H16:H20)</f>
        <v>5320</v>
      </c>
      <c r="I23" s="21">
        <f>SUM(I16:I20)</f>
        <v>4592</v>
      </c>
      <c r="K23" s="21"/>
    </row>
    <row r="24" spans="2:11" s="5" customFormat="1" ht="15" customHeight="1">
      <c r="B24" s="12"/>
      <c r="E24" s="21"/>
      <c r="F24" s="21"/>
      <c r="G24" s="19"/>
      <c r="H24" s="27"/>
      <c r="I24" s="21"/>
      <c r="K24" s="27"/>
    </row>
    <row r="25" spans="1:11" s="5" customFormat="1" ht="15" customHeight="1">
      <c r="A25" s="5">
        <v>5</v>
      </c>
      <c r="C25" s="108" t="s">
        <v>23</v>
      </c>
      <c r="D25" s="108"/>
      <c r="E25" s="19">
        <v>-3452</v>
      </c>
      <c r="F25" s="19">
        <v>-2335</v>
      </c>
      <c r="G25" s="19"/>
      <c r="H25" s="19">
        <v>-3452</v>
      </c>
      <c r="I25" s="19">
        <v>-2335</v>
      </c>
      <c r="K25" s="21"/>
    </row>
    <row r="26" spans="5:11" s="5" customFormat="1" ht="10.5" customHeight="1">
      <c r="E26" s="20"/>
      <c r="F26" s="20"/>
      <c r="G26" s="19"/>
      <c r="H26" s="20"/>
      <c r="I26" s="20"/>
      <c r="K26" s="21"/>
    </row>
    <row r="27" spans="5:11" s="5" customFormat="1" ht="10.5" customHeight="1">
      <c r="E27" s="21"/>
      <c r="F27" s="21"/>
      <c r="G27" s="19"/>
      <c r="H27" s="21"/>
      <c r="I27" s="21"/>
      <c r="K27" s="21"/>
    </row>
    <row r="28" spans="1:11" s="5" customFormat="1" ht="15" customHeight="1">
      <c r="A28" s="5">
        <v>6</v>
      </c>
      <c r="C28" s="108" t="s">
        <v>96</v>
      </c>
      <c r="D28" s="108"/>
      <c r="E28" s="19">
        <f>SUM(E23:E25)</f>
        <v>1868</v>
      </c>
      <c r="F28" s="19">
        <f>SUM(F23:F25)</f>
        <v>2257</v>
      </c>
      <c r="G28" s="19"/>
      <c r="H28" s="19">
        <f>SUM(H23:H25)</f>
        <v>1868</v>
      </c>
      <c r="I28" s="19">
        <f>SUM(I23:I25)</f>
        <v>2257</v>
      </c>
      <c r="K28" s="21"/>
    </row>
    <row r="29" spans="5:11" s="5" customFormat="1" ht="15" customHeight="1">
      <c r="E29" s="21"/>
      <c r="F29" s="21"/>
      <c r="G29" s="21"/>
      <c r="H29" s="21"/>
      <c r="I29" s="21"/>
      <c r="K29" s="21"/>
    </row>
    <row r="30" spans="1:11" s="5" customFormat="1" ht="15" customHeight="1">
      <c r="A30" s="5">
        <v>7</v>
      </c>
      <c r="C30" s="108" t="s">
        <v>43</v>
      </c>
      <c r="D30" s="108"/>
      <c r="E30" s="19">
        <v>-469</v>
      </c>
      <c r="F30" s="19">
        <v>-289</v>
      </c>
      <c r="G30" s="19"/>
      <c r="H30" s="19">
        <v>-469</v>
      </c>
      <c r="I30" s="19">
        <v>-289</v>
      </c>
      <c r="K30" s="21"/>
    </row>
    <row r="31" spans="5:11" s="5" customFormat="1" ht="10.5" customHeight="1">
      <c r="E31" s="20"/>
      <c r="F31" s="20"/>
      <c r="G31" s="19"/>
      <c r="H31" s="20"/>
      <c r="I31" s="20"/>
      <c r="K31" s="21"/>
    </row>
    <row r="32" spans="5:11" s="5" customFormat="1" ht="9.75" customHeight="1">
      <c r="E32" s="21"/>
      <c r="F32" s="21"/>
      <c r="G32" s="19"/>
      <c r="H32" s="21"/>
      <c r="I32" s="21"/>
      <c r="K32" s="21"/>
    </row>
    <row r="33" spans="1:11" s="5" customFormat="1" ht="15" customHeight="1">
      <c r="A33" s="5">
        <v>8</v>
      </c>
      <c r="C33" s="108" t="s">
        <v>97</v>
      </c>
      <c r="D33" s="108"/>
      <c r="E33" s="19">
        <f>SUM(E28:E31)</f>
        <v>1399</v>
      </c>
      <c r="F33" s="19">
        <f>SUM(F28:F31)</f>
        <v>1968</v>
      </c>
      <c r="G33" s="19">
        <f>SUM(C28:C30)</f>
        <v>0</v>
      </c>
      <c r="H33" s="19">
        <f>SUM(H28:H31)</f>
        <v>1399</v>
      </c>
      <c r="I33" s="19">
        <f>SUM(I28:I31)</f>
        <v>1968</v>
      </c>
      <c r="K33" s="21"/>
    </row>
    <row r="34" spans="5:11" s="5" customFormat="1" ht="15" customHeight="1">
      <c r="E34" s="19"/>
      <c r="F34" s="19"/>
      <c r="G34" s="19"/>
      <c r="H34" s="19"/>
      <c r="I34" s="19"/>
      <c r="K34" s="21"/>
    </row>
    <row r="35" spans="1:11" s="5" customFormat="1" ht="15" customHeight="1">
      <c r="A35" s="5">
        <v>9</v>
      </c>
      <c r="C35" s="108" t="s">
        <v>25</v>
      </c>
      <c r="D35" s="108"/>
      <c r="E35" s="19">
        <v>0</v>
      </c>
      <c r="F35" s="19">
        <v>0</v>
      </c>
      <c r="G35" s="19"/>
      <c r="H35" s="19">
        <v>0</v>
      </c>
      <c r="I35" s="19">
        <v>0</v>
      </c>
      <c r="K35" s="21"/>
    </row>
    <row r="36" spans="5:11" s="5" customFormat="1" ht="10.5" customHeight="1">
      <c r="E36" s="20"/>
      <c r="F36" s="20"/>
      <c r="G36" s="19"/>
      <c r="H36" s="20"/>
      <c r="I36" s="20"/>
      <c r="K36" s="21"/>
    </row>
    <row r="37" spans="5:11" s="5" customFormat="1" ht="10.5" customHeight="1">
      <c r="E37" s="19"/>
      <c r="F37" s="19"/>
      <c r="G37" s="19"/>
      <c r="H37" s="19"/>
      <c r="I37" s="19"/>
      <c r="K37" s="21"/>
    </row>
    <row r="38" spans="1:11" s="5" customFormat="1" ht="15" customHeight="1">
      <c r="A38" s="5">
        <v>10</v>
      </c>
      <c r="C38" s="108" t="s">
        <v>29</v>
      </c>
      <c r="D38" s="108"/>
      <c r="E38" s="21">
        <f>SUM(E33:E37)</f>
        <v>1399</v>
      </c>
      <c r="F38" s="21">
        <f>SUM(F33:F37)</f>
        <v>1968</v>
      </c>
      <c r="G38" s="19"/>
      <c r="H38" s="21">
        <f>SUM(H33:H37)</f>
        <v>1399</v>
      </c>
      <c r="I38" s="21">
        <f>SUM(I33:I37)</f>
        <v>1968</v>
      </c>
      <c r="K38" s="21"/>
    </row>
    <row r="39" spans="5:11" ht="10.5" customHeight="1" thickBot="1">
      <c r="E39" s="28"/>
      <c r="F39" s="28"/>
      <c r="H39" s="28"/>
      <c r="I39" s="28"/>
      <c r="K39" s="92"/>
    </row>
    <row r="40" spans="5:11" s="5" customFormat="1" ht="15" customHeight="1" thickTop="1">
      <c r="E40" s="21"/>
      <c r="F40" s="21"/>
      <c r="G40" s="19"/>
      <c r="H40" s="21"/>
      <c r="I40" s="21"/>
      <c r="K40" s="21"/>
    </row>
    <row r="41" spans="1:11" s="5" customFormat="1" ht="15" customHeight="1">
      <c r="A41" s="5">
        <v>11</v>
      </c>
      <c r="B41" s="108" t="s">
        <v>94</v>
      </c>
      <c r="C41" s="108"/>
      <c r="D41" s="108"/>
      <c r="E41" s="19"/>
      <c r="F41" s="19"/>
      <c r="G41" s="19"/>
      <c r="H41" s="19"/>
      <c r="I41" s="19"/>
      <c r="J41" s="19"/>
      <c r="K41" s="21"/>
    </row>
    <row r="42" spans="2:11" s="5" customFormat="1" ht="15" customHeight="1">
      <c r="B42" s="108" t="s">
        <v>13</v>
      </c>
      <c r="C42" s="108"/>
      <c r="D42" s="108"/>
      <c r="E42" s="19"/>
      <c r="F42" s="19"/>
      <c r="G42" s="19"/>
      <c r="H42" s="19"/>
      <c r="I42" s="19"/>
      <c r="J42" s="19"/>
      <c r="K42" s="21"/>
    </row>
    <row r="43" spans="2:11" s="5" customFormat="1" ht="15" customHeight="1">
      <c r="B43" s="108" t="s">
        <v>14</v>
      </c>
      <c r="C43" s="108"/>
      <c r="D43" s="108"/>
      <c r="E43" s="19"/>
      <c r="F43" s="19"/>
      <c r="G43" s="19"/>
      <c r="H43" s="19"/>
      <c r="I43" s="19"/>
      <c r="K43" s="21"/>
    </row>
    <row r="44" spans="3:11" s="5" customFormat="1" ht="15" customHeight="1">
      <c r="C44" s="5" t="s">
        <v>12</v>
      </c>
      <c r="D44" s="5" t="s">
        <v>21</v>
      </c>
      <c r="E44" s="19"/>
      <c r="F44" s="19"/>
      <c r="G44" s="19"/>
      <c r="H44" s="19"/>
      <c r="I44" s="19"/>
      <c r="K44" s="21"/>
    </row>
    <row r="45" spans="4:11" s="5" customFormat="1" ht="15" customHeight="1" thickBot="1">
      <c r="D45" s="5" t="s">
        <v>15</v>
      </c>
      <c r="E45" s="24">
        <f>E38/82658*100</f>
        <v>1.6925161508867865</v>
      </c>
      <c r="F45" s="24">
        <f>(F38)/82658*100</f>
        <v>2.3808947712260156</v>
      </c>
      <c r="G45" s="25"/>
      <c r="H45" s="24">
        <f>H38/82658*100</f>
        <v>1.6925161508867865</v>
      </c>
      <c r="I45" s="24">
        <f>(I38)/82658*100</f>
        <v>2.3808947712260156</v>
      </c>
      <c r="K45" s="93"/>
    </row>
    <row r="46" spans="3:11" s="5" customFormat="1" ht="15" customHeight="1" thickBot="1" thickTop="1">
      <c r="C46" s="5" t="s">
        <v>11</v>
      </c>
      <c r="D46" s="5" t="s">
        <v>18</v>
      </c>
      <c r="E46" s="23" t="s">
        <v>19</v>
      </c>
      <c r="F46" s="23" t="s">
        <v>19</v>
      </c>
      <c r="G46" s="19"/>
      <c r="H46" s="22" t="s">
        <v>19</v>
      </c>
      <c r="I46" s="23" t="s">
        <v>19</v>
      </c>
      <c r="K46" s="94"/>
    </row>
    <row r="47" spans="1:9" s="5" customFormat="1" ht="15" customHeight="1" thickTop="1">
      <c r="A47" s="18" t="s">
        <v>20</v>
      </c>
      <c r="E47" s="16"/>
      <c r="F47" s="16"/>
      <c r="G47" s="16"/>
      <c r="H47" s="16"/>
      <c r="I47" s="16"/>
    </row>
    <row r="48" spans="1:9" s="5" customFormat="1" ht="16.5">
      <c r="A48" s="5">
        <v>1</v>
      </c>
      <c r="B48" s="5" t="s">
        <v>24</v>
      </c>
      <c r="E48" s="16"/>
      <c r="F48" s="16"/>
      <c r="G48" s="16"/>
      <c r="H48" s="16"/>
      <c r="I48" s="16"/>
    </row>
    <row r="49" spans="5:9" s="5" customFormat="1" ht="16.5">
      <c r="E49" s="16"/>
      <c r="F49" s="16"/>
      <c r="G49" s="16"/>
      <c r="H49" s="16"/>
      <c r="I49" s="16"/>
    </row>
    <row r="50" spans="1:9" s="5" customFormat="1" ht="16.5">
      <c r="A50" s="83" t="s">
        <v>95</v>
      </c>
      <c r="E50" s="16"/>
      <c r="F50" s="16"/>
      <c r="G50" s="16"/>
      <c r="H50" s="16"/>
      <c r="I50" s="16"/>
    </row>
    <row r="51" spans="1:9" s="5" customFormat="1" ht="16.5">
      <c r="A51" s="89" t="s">
        <v>111</v>
      </c>
      <c r="E51" s="16"/>
      <c r="F51" s="16"/>
      <c r="G51" s="16"/>
      <c r="H51" s="16"/>
      <c r="I51" s="16"/>
    </row>
    <row r="52" spans="5:9" s="5" customFormat="1" ht="16.5">
      <c r="E52" s="16"/>
      <c r="F52" s="16"/>
      <c r="G52" s="16"/>
      <c r="H52" s="16"/>
      <c r="I52" s="16"/>
    </row>
    <row r="53" spans="5:9" s="5" customFormat="1" ht="16.5">
      <c r="E53" s="16"/>
      <c r="F53" s="16"/>
      <c r="G53" s="16"/>
      <c r="H53" s="16"/>
      <c r="I53" s="16"/>
    </row>
    <row r="54" spans="5:9" s="5" customFormat="1" ht="16.5">
      <c r="E54" s="16"/>
      <c r="F54" s="16"/>
      <c r="G54" s="16"/>
      <c r="H54" s="16"/>
      <c r="I54" s="16"/>
    </row>
    <row r="55" spans="5:9" s="5" customFormat="1" ht="16.5">
      <c r="E55" s="16"/>
      <c r="F55" s="16"/>
      <c r="G55" s="16"/>
      <c r="H55" s="16"/>
      <c r="I55" s="16"/>
    </row>
    <row r="56" spans="5:9" s="5" customFormat="1" ht="16.5">
      <c r="E56" s="16"/>
      <c r="F56" s="16"/>
      <c r="G56" s="16"/>
      <c r="H56" s="16"/>
      <c r="I56" s="16"/>
    </row>
    <row r="57" spans="5:9" s="5" customFormat="1" ht="16.5">
      <c r="E57" s="16"/>
      <c r="F57" s="16"/>
      <c r="G57" s="16"/>
      <c r="H57" s="16"/>
      <c r="I57" s="16"/>
    </row>
    <row r="58" spans="5:9" s="5" customFormat="1" ht="16.5">
      <c r="E58" s="16"/>
      <c r="F58" s="16"/>
      <c r="G58" s="16"/>
      <c r="H58" s="16"/>
      <c r="I58" s="16"/>
    </row>
    <row r="59" spans="5:9" s="5" customFormat="1" ht="16.5">
      <c r="E59" s="16"/>
      <c r="F59" s="16"/>
      <c r="G59" s="16"/>
      <c r="H59" s="16"/>
      <c r="I59" s="16"/>
    </row>
    <row r="60" spans="5:9" s="5" customFormat="1" ht="16.5"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5:9" s="5" customFormat="1" ht="16.5"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2" customFormat="1" ht="15.75">
      <c r="E326" s="14"/>
      <c r="F326" s="14"/>
      <c r="G326" s="14"/>
      <c r="H326" s="14"/>
      <c r="I326" s="14"/>
    </row>
    <row r="327" spans="5:9" s="2" customFormat="1" ht="15.75">
      <c r="E327" s="14"/>
      <c r="F327" s="14"/>
      <c r="G327" s="14"/>
      <c r="H327" s="14"/>
      <c r="I327" s="14"/>
    </row>
    <row r="328" spans="5:9" s="2" customFormat="1" ht="15.75">
      <c r="E328" s="14"/>
      <c r="F328" s="14"/>
      <c r="G328" s="14"/>
      <c r="H328" s="14"/>
      <c r="I328" s="14"/>
    </row>
    <row r="329" spans="5:9" s="2" customFormat="1" ht="15.75">
      <c r="E329" s="14"/>
      <c r="F329" s="14"/>
      <c r="G329" s="14"/>
      <c r="H329" s="14"/>
      <c r="I329" s="14"/>
    </row>
    <row r="330" spans="5:9" s="2" customFormat="1" ht="15.75">
      <c r="E330" s="14"/>
      <c r="F330" s="14"/>
      <c r="G330" s="14"/>
      <c r="H330" s="14"/>
      <c r="I330" s="14"/>
    </row>
    <row r="331" spans="5:9" s="2" customFormat="1" ht="15.75">
      <c r="E331" s="14"/>
      <c r="F331" s="14"/>
      <c r="G331" s="14"/>
      <c r="H331" s="14"/>
      <c r="I331" s="14"/>
    </row>
    <row r="332" spans="5:9" s="2" customFormat="1" ht="15.75">
      <c r="E332" s="14"/>
      <c r="F332" s="14"/>
      <c r="G332" s="14"/>
      <c r="H332" s="14"/>
      <c r="I332" s="14"/>
    </row>
    <row r="333" spans="5:9" s="2" customFormat="1" ht="15.75">
      <c r="E333" s="14"/>
      <c r="F333" s="14"/>
      <c r="G333" s="14"/>
      <c r="H333" s="14"/>
      <c r="I333" s="14"/>
    </row>
    <row r="334" spans="5:9" s="2" customFormat="1" ht="15.75">
      <c r="E334" s="14"/>
      <c r="F334" s="14"/>
      <c r="G334" s="14"/>
      <c r="H334" s="14"/>
      <c r="I334" s="14"/>
    </row>
    <row r="335" spans="5:9" s="2" customFormat="1" ht="15.75">
      <c r="E335" s="14"/>
      <c r="F335" s="14"/>
      <c r="G335" s="14"/>
      <c r="H335" s="14"/>
      <c r="I335" s="14"/>
    </row>
  </sheetData>
  <sheetProtection sheet="1" objects="1" scenarios="1"/>
  <mergeCells count="15">
    <mergeCell ref="B41:D41"/>
    <mergeCell ref="B42:D42"/>
    <mergeCell ref="B43:D43"/>
    <mergeCell ref="C30:D30"/>
    <mergeCell ref="C33:D33"/>
    <mergeCell ref="C35:D35"/>
    <mergeCell ref="C38:D38"/>
    <mergeCell ref="C20:D20"/>
    <mergeCell ref="C23:D23"/>
    <mergeCell ref="C25:D25"/>
    <mergeCell ref="C28:D28"/>
    <mergeCell ref="H9:I9"/>
    <mergeCell ref="E9:F9"/>
    <mergeCell ref="C16:D16"/>
    <mergeCell ref="C18:D18"/>
  </mergeCells>
  <printOptions/>
  <pageMargins left="0.42" right="0.27" top="0.33" bottom="0.49" header="0.18" footer="0.27"/>
  <pageSetup fitToHeight="1" fitToWidth="1" horizontalDpi="600" verticalDpi="600" orientation="portrait" paperSize="9" r:id="rId1"/>
  <headerFooter alignWithMargins="0">
    <oddFooter>&amp;L&amp;8&amp;F / 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8.88671875" defaultRowHeight="15"/>
  <cols>
    <col min="1" max="3" width="3.3359375" style="13" customWidth="1"/>
    <col min="4" max="4" width="30.99609375" style="13" customWidth="1"/>
    <col min="5" max="5" width="13.77734375" style="46" customWidth="1"/>
    <col min="6" max="6" width="3.3359375" style="46" customWidth="1"/>
    <col min="7" max="7" width="13.77734375" style="46" customWidth="1"/>
    <col min="8" max="16384" width="8.88671875" style="13" customWidth="1"/>
  </cols>
  <sheetData>
    <row r="1" spans="1:7" s="2" customFormat="1" ht="19.5">
      <c r="A1" s="1" t="s">
        <v>10</v>
      </c>
      <c r="E1" s="29"/>
      <c r="F1" s="29"/>
      <c r="G1" s="90"/>
    </row>
    <row r="2" spans="1:7" s="2" customFormat="1" ht="10.5" customHeight="1">
      <c r="A2" s="3" t="s">
        <v>0</v>
      </c>
      <c r="E2" s="29"/>
      <c r="F2" s="29"/>
      <c r="G2" s="29"/>
    </row>
    <row r="3" spans="5:7" s="2" customFormat="1" ht="11.25" customHeight="1">
      <c r="E3" s="29"/>
      <c r="F3" s="29"/>
      <c r="G3" s="29"/>
    </row>
    <row r="4" spans="1:7" s="2" customFormat="1" ht="15" customHeight="1">
      <c r="A4" s="4" t="s">
        <v>1</v>
      </c>
      <c r="E4" s="29"/>
      <c r="F4" s="29"/>
      <c r="G4" s="29"/>
    </row>
    <row r="5" spans="1:7" s="2" customFormat="1" ht="15" customHeight="1">
      <c r="A5" s="5" t="str">
        <f>'Cond.IncomeStmt'!A5</f>
        <v>Quarterly report on consolidated results for the financial quarter ended 31 March  2004</v>
      </c>
      <c r="E5" s="29"/>
      <c r="F5" s="29"/>
      <c r="G5" s="29"/>
    </row>
    <row r="6" spans="5:7" s="2" customFormat="1" ht="12" customHeight="1">
      <c r="E6" s="29"/>
      <c r="F6" s="29"/>
      <c r="G6" s="29"/>
    </row>
    <row r="7" spans="1:7" s="2" customFormat="1" ht="15" customHeight="1">
      <c r="A7" s="4" t="s">
        <v>98</v>
      </c>
      <c r="E7" s="29"/>
      <c r="F7" s="29"/>
      <c r="G7" s="14" t="s">
        <v>83</v>
      </c>
    </row>
    <row r="8" spans="5:7" s="5" customFormat="1" ht="12.75" customHeight="1">
      <c r="E8" s="30" t="s">
        <v>30</v>
      </c>
      <c r="F8" s="15"/>
      <c r="G8" s="30" t="s">
        <v>31</v>
      </c>
    </row>
    <row r="9" spans="5:7" s="5" customFormat="1" ht="12.75" customHeight="1">
      <c r="E9" s="31" t="s">
        <v>4</v>
      </c>
      <c r="F9" s="15"/>
      <c r="G9" s="31" t="s">
        <v>32</v>
      </c>
    </row>
    <row r="10" spans="5:7" s="5" customFormat="1" ht="12.75" customHeight="1">
      <c r="E10" s="31" t="s">
        <v>6</v>
      </c>
      <c r="F10" s="15"/>
      <c r="G10" s="31" t="s">
        <v>33</v>
      </c>
    </row>
    <row r="11" spans="5:7" s="5" customFormat="1" ht="12.75" customHeight="1">
      <c r="E11" s="32" t="s">
        <v>100</v>
      </c>
      <c r="F11" s="15"/>
      <c r="G11" s="32" t="s">
        <v>85</v>
      </c>
    </row>
    <row r="12" spans="5:7" s="5" customFormat="1" ht="12.75" customHeight="1">
      <c r="E12" s="33" t="s">
        <v>7</v>
      </c>
      <c r="F12" s="15"/>
      <c r="G12" s="33" t="s">
        <v>7</v>
      </c>
    </row>
    <row r="13" spans="1:7" s="5" customFormat="1" ht="15" customHeight="1">
      <c r="A13" s="5">
        <v>1</v>
      </c>
      <c r="B13" s="5" t="s">
        <v>34</v>
      </c>
      <c r="E13" s="34"/>
      <c r="F13" s="35"/>
      <c r="G13" s="34"/>
    </row>
    <row r="14" spans="3:7" s="5" customFormat="1" ht="15" customHeight="1">
      <c r="C14" s="5" t="s">
        <v>35</v>
      </c>
      <c r="E14" s="36">
        <v>58051</v>
      </c>
      <c r="F14" s="36"/>
      <c r="G14" s="37">
        <v>60109</v>
      </c>
    </row>
    <row r="15" spans="3:7" s="5" customFormat="1" ht="15" customHeight="1">
      <c r="C15" s="5" t="s">
        <v>84</v>
      </c>
      <c r="E15" s="36">
        <v>746</v>
      </c>
      <c r="F15" s="36"/>
      <c r="G15" s="37">
        <v>768</v>
      </c>
    </row>
    <row r="16" spans="3:7" s="5" customFormat="1" ht="15" customHeight="1">
      <c r="C16" s="5" t="s">
        <v>52</v>
      </c>
      <c r="E16" s="36">
        <v>54</v>
      </c>
      <c r="F16" s="36"/>
      <c r="G16" s="36">
        <v>54</v>
      </c>
    </row>
    <row r="17" spans="3:7" s="5" customFormat="1" ht="15" customHeight="1">
      <c r="C17" s="5" t="s">
        <v>73</v>
      </c>
      <c r="E17" s="36">
        <v>490</v>
      </c>
      <c r="F17" s="36"/>
      <c r="G17" s="36">
        <v>490</v>
      </c>
    </row>
    <row r="18" spans="5:7" s="5" customFormat="1" ht="15" customHeight="1">
      <c r="E18" s="38">
        <f>SUM(E14:E17)</f>
        <v>59341</v>
      </c>
      <c r="F18" s="36"/>
      <c r="G18" s="38">
        <f>SUM(G14:G17)</f>
        <v>61421</v>
      </c>
    </row>
    <row r="19" spans="5:7" s="5" customFormat="1" ht="15" customHeight="1">
      <c r="E19" s="36"/>
      <c r="F19" s="36"/>
      <c r="G19" s="36"/>
    </row>
    <row r="20" spans="1:7" s="5" customFormat="1" ht="15" customHeight="1">
      <c r="A20" s="5">
        <v>2</v>
      </c>
      <c r="B20" s="5" t="s">
        <v>36</v>
      </c>
      <c r="E20" s="39"/>
      <c r="F20" s="35"/>
      <c r="G20" s="39"/>
    </row>
    <row r="21" spans="3:7" s="5" customFormat="1" ht="15" customHeight="1">
      <c r="C21" s="5" t="s">
        <v>53</v>
      </c>
      <c r="E21" s="40">
        <v>0</v>
      </c>
      <c r="F21" s="35"/>
      <c r="G21" s="40">
        <v>0</v>
      </c>
    </row>
    <row r="22" spans="3:7" s="5" customFormat="1" ht="15" customHeight="1">
      <c r="C22" s="5" t="s">
        <v>37</v>
      </c>
      <c r="E22" s="40">
        <v>204597</v>
      </c>
      <c r="F22" s="35"/>
      <c r="G22" s="40">
        <v>210398</v>
      </c>
    </row>
    <row r="23" spans="3:7" s="5" customFormat="1" ht="15" customHeight="1">
      <c r="C23" s="5" t="s">
        <v>38</v>
      </c>
      <c r="E23" s="40">
        <v>528752</v>
      </c>
      <c r="F23" s="35"/>
      <c r="G23" s="40">
        <f>482143+583</f>
        <v>482726</v>
      </c>
    </row>
    <row r="24" spans="3:7" s="5" customFormat="1" ht="15" customHeight="1">
      <c r="C24" s="5" t="s">
        <v>39</v>
      </c>
      <c r="E24" s="40">
        <v>72393</v>
      </c>
      <c r="F24" s="35"/>
      <c r="G24" s="40">
        <v>72697</v>
      </c>
    </row>
    <row r="25" spans="5:7" s="5" customFormat="1" ht="15" customHeight="1">
      <c r="E25" s="41">
        <f>SUM(E21:E24)</f>
        <v>805742</v>
      </c>
      <c r="F25" s="35"/>
      <c r="G25" s="41">
        <f>SUM(G21:G24)</f>
        <v>765821</v>
      </c>
    </row>
    <row r="26" spans="1:7" s="5" customFormat="1" ht="15" customHeight="1">
      <c r="A26" s="5">
        <v>3</v>
      </c>
      <c r="B26" s="5" t="s">
        <v>40</v>
      </c>
      <c r="E26" s="40"/>
      <c r="F26" s="35"/>
      <c r="G26" s="40"/>
    </row>
    <row r="27" spans="3:7" s="5" customFormat="1" ht="15" customHeight="1">
      <c r="C27" s="5" t="s">
        <v>41</v>
      </c>
      <c r="E27" s="40">
        <v>484532</v>
      </c>
      <c r="F27" s="35"/>
      <c r="G27" s="40">
        <v>475578</v>
      </c>
    </row>
    <row r="28" spans="3:7" s="5" customFormat="1" ht="15" customHeight="1">
      <c r="C28" s="5" t="s">
        <v>42</v>
      </c>
      <c r="E28" s="40">
        <v>147076</v>
      </c>
      <c r="F28" s="35"/>
      <c r="G28" s="40">
        <f>4981+114458</f>
        <v>119439</v>
      </c>
    </row>
    <row r="29" spans="3:7" s="5" customFormat="1" ht="15" customHeight="1">
      <c r="C29" s="5" t="s">
        <v>43</v>
      </c>
      <c r="E29" s="40">
        <v>3273</v>
      </c>
      <c r="F29" s="35"/>
      <c r="G29" s="40">
        <v>2930</v>
      </c>
    </row>
    <row r="30" spans="5:7" s="5" customFormat="1" ht="15" customHeight="1">
      <c r="E30" s="41">
        <f>SUM(E27:E29)</f>
        <v>634881</v>
      </c>
      <c r="F30" s="36"/>
      <c r="G30" s="41">
        <f>SUM(G27:G29)</f>
        <v>597947</v>
      </c>
    </row>
    <row r="31" spans="1:7" s="5" customFormat="1" ht="15" customHeight="1">
      <c r="A31" s="5">
        <v>4</v>
      </c>
      <c r="B31" s="5" t="s">
        <v>44</v>
      </c>
      <c r="E31" s="36">
        <f>+E25-E30</f>
        <v>170861</v>
      </c>
      <c r="F31" s="36"/>
      <c r="G31" s="36">
        <f>+G25-G30</f>
        <v>167874</v>
      </c>
    </row>
    <row r="32" spans="5:7" s="5" customFormat="1" ht="9.75" customHeight="1">
      <c r="E32" s="35"/>
      <c r="F32" s="35"/>
      <c r="G32" s="35"/>
    </row>
    <row r="33" spans="1:7" s="5" customFormat="1" ht="15" customHeight="1">
      <c r="A33" s="5">
        <v>5</v>
      </c>
      <c r="B33" s="5" t="s">
        <v>45</v>
      </c>
      <c r="E33" s="35"/>
      <c r="F33" s="35"/>
      <c r="G33" s="35"/>
    </row>
    <row r="34" spans="3:7" s="5" customFormat="1" ht="15" customHeight="1">
      <c r="C34" s="5" t="s">
        <v>42</v>
      </c>
      <c r="E34" s="35">
        <v>97263</v>
      </c>
      <c r="F34" s="35"/>
      <c r="G34" s="35">
        <v>97899</v>
      </c>
    </row>
    <row r="35" spans="3:7" s="5" customFormat="1" ht="15" customHeight="1">
      <c r="C35" s="5" t="s">
        <v>46</v>
      </c>
      <c r="E35" s="35">
        <v>82000</v>
      </c>
      <c r="F35" s="35"/>
      <c r="G35" s="35">
        <v>82000</v>
      </c>
    </row>
    <row r="36" spans="3:7" s="5" customFormat="1" ht="15" customHeight="1">
      <c r="C36" s="5" t="s">
        <v>87</v>
      </c>
      <c r="E36" s="35">
        <v>7107</v>
      </c>
      <c r="F36" s="35"/>
      <c r="G36" s="99">
        <v>6963</v>
      </c>
    </row>
    <row r="37" spans="3:7" s="5" customFormat="1" ht="15" customHeight="1">
      <c r="C37" s="5" t="s">
        <v>86</v>
      </c>
      <c r="E37" s="35">
        <v>969</v>
      </c>
      <c r="F37" s="35"/>
      <c r="G37" s="35">
        <v>969</v>
      </c>
    </row>
    <row r="38" spans="5:7" s="5" customFormat="1" ht="15" customHeight="1">
      <c r="E38" s="38">
        <f>SUM(E34:E37)</f>
        <v>187339</v>
      </c>
      <c r="F38" s="35"/>
      <c r="G38" s="38">
        <f>SUM(G34:G37)</f>
        <v>187831</v>
      </c>
    </row>
    <row r="39" spans="5:7" s="5" customFormat="1" ht="15" customHeight="1">
      <c r="E39" s="35"/>
      <c r="F39" s="35"/>
      <c r="G39" s="35"/>
    </row>
    <row r="40" spans="5:7" s="5" customFormat="1" ht="15" customHeight="1" thickBot="1">
      <c r="E40" s="47">
        <f>+E31-E38+E18</f>
        <v>42863</v>
      </c>
      <c r="F40" s="35"/>
      <c r="G40" s="42">
        <f>+G31-G38+G18</f>
        <v>41464</v>
      </c>
    </row>
    <row r="41" spans="1:7" s="5" customFormat="1" ht="15" customHeight="1" thickTop="1">
      <c r="A41" s="5">
        <v>6</v>
      </c>
      <c r="B41" s="5" t="s">
        <v>47</v>
      </c>
      <c r="E41" s="36"/>
      <c r="F41" s="36"/>
      <c r="G41" s="36"/>
    </row>
    <row r="42" spans="3:7" s="5" customFormat="1" ht="15" customHeight="1">
      <c r="C42" s="5" t="s">
        <v>48</v>
      </c>
      <c r="E42" s="36">
        <v>82658</v>
      </c>
      <c r="F42" s="36"/>
      <c r="G42" s="36">
        <v>82658</v>
      </c>
    </row>
    <row r="43" spans="3:7" s="5" customFormat="1" ht="15" customHeight="1">
      <c r="C43" s="5" t="s">
        <v>49</v>
      </c>
      <c r="E43" s="36">
        <v>24794</v>
      </c>
      <c r="F43" s="36"/>
      <c r="G43" s="36">
        <v>24794</v>
      </c>
    </row>
    <row r="44" spans="3:7" s="5" customFormat="1" ht="15" customHeight="1">
      <c r="C44" s="5" t="s">
        <v>50</v>
      </c>
      <c r="E44" s="36">
        <v>15963</v>
      </c>
      <c r="F44" s="36"/>
      <c r="G44" s="36">
        <v>15963</v>
      </c>
    </row>
    <row r="45" spans="3:7" s="5" customFormat="1" ht="15" customHeight="1">
      <c r="C45" s="12" t="s">
        <v>51</v>
      </c>
      <c r="E45" s="43">
        <v>-80552</v>
      </c>
      <c r="F45" s="44"/>
      <c r="G45" s="43">
        <v>-81951</v>
      </c>
    </row>
    <row r="46" spans="5:7" s="5" customFormat="1" ht="15" customHeight="1" thickBot="1">
      <c r="E46" s="42">
        <f>SUM(E42:E45)</f>
        <v>42863</v>
      </c>
      <c r="F46" s="35"/>
      <c r="G46" s="42">
        <f>SUM(G42:G45)</f>
        <v>41464</v>
      </c>
    </row>
    <row r="47" spans="1:7" s="5" customFormat="1" ht="15" customHeight="1" thickBot="1" thickTop="1">
      <c r="A47" s="5">
        <v>7</v>
      </c>
      <c r="B47" s="5" t="s">
        <v>93</v>
      </c>
      <c r="E47" s="104">
        <f>(E46-E15)/E42*100</f>
        <v>50.95332575189334</v>
      </c>
      <c r="F47" s="45"/>
      <c r="G47" s="104">
        <f>(G46-G15)/G42*100</f>
        <v>49.23419390742578</v>
      </c>
    </row>
    <row r="48" ht="15.75" thickTop="1"/>
    <row r="50" ht="16.5">
      <c r="A50" s="83" t="s">
        <v>92</v>
      </c>
    </row>
    <row r="51" ht="16.5">
      <c r="A51" s="89" t="s">
        <v>103</v>
      </c>
    </row>
  </sheetData>
  <sheetProtection sheet="1" objects="1" scenarios="1"/>
  <printOptions/>
  <pageMargins left="0.45" right="0.29" top="0.31" bottom="0.49" header="0.13" footer="0.27"/>
  <pageSetup fitToHeight="1" fitToWidth="1" horizontalDpi="600" verticalDpi="600" orientation="portrait" paperSize="9" r:id="rId1"/>
  <headerFooter alignWithMargins="0">
    <oddFooter>&amp;L&amp;9&amp;F/ &amp;A/ &amp;D/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90" zoomScaleNormal="90" workbookViewId="0" topLeftCell="A1">
      <selection activeCell="A1" sqref="A1"/>
    </sheetView>
  </sheetViews>
  <sheetFormatPr defaultColWidth="8.88671875" defaultRowHeight="15"/>
  <cols>
    <col min="1" max="1" width="41.10546875" style="55" customWidth="1"/>
    <col min="2" max="2" width="11.88671875" style="55" customWidth="1"/>
    <col min="3" max="3" width="11.6640625" style="55" customWidth="1"/>
    <col min="4" max="4" width="2.5546875" style="55" customWidth="1"/>
    <col min="5" max="5" width="11.5546875" style="55" customWidth="1"/>
    <col min="6" max="6" width="9.99609375" style="55" customWidth="1"/>
    <col min="7" max="7" width="3.10546875" style="55" customWidth="1"/>
    <col min="8" max="8" width="10.77734375" style="55" customWidth="1"/>
    <col min="9" max="9" width="10.99609375" style="55" customWidth="1"/>
    <col min="10" max="16384" width="7.10546875" style="55" customWidth="1"/>
  </cols>
  <sheetData>
    <row r="1" spans="1:9" s="49" customFormat="1" ht="19.5">
      <c r="A1" s="48" t="s">
        <v>10</v>
      </c>
      <c r="E1" s="50"/>
      <c r="F1" s="50"/>
      <c r="I1" s="91"/>
    </row>
    <row r="2" spans="1:6" s="49" customFormat="1" ht="10.5" customHeight="1">
      <c r="A2" s="51" t="s">
        <v>0</v>
      </c>
      <c r="E2" s="50"/>
      <c r="F2" s="50"/>
    </row>
    <row r="3" spans="5:6" s="49" customFormat="1" ht="11.25" customHeight="1">
      <c r="E3" s="50"/>
      <c r="F3" s="50"/>
    </row>
    <row r="4" spans="1:6" s="49" customFormat="1" ht="15" customHeight="1">
      <c r="A4" s="52" t="s">
        <v>1</v>
      </c>
      <c r="E4" s="50"/>
      <c r="F4" s="50"/>
    </row>
    <row r="5" spans="1:6" s="49" customFormat="1" ht="15" customHeight="1">
      <c r="A5" s="53" t="str">
        <f>'Cond.IncomeStmt'!A5</f>
        <v>Quarterly report on consolidated results for the financial quarter ended 31 March  2004</v>
      </c>
      <c r="E5" s="50"/>
      <c r="F5" s="50"/>
    </row>
    <row r="6" spans="1:6" s="49" customFormat="1" ht="15" customHeight="1">
      <c r="A6" s="53"/>
      <c r="E6" s="50"/>
      <c r="F6" s="50"/>
    </row>
    <row r="7" spans="1:6" s="49" customFormat="1" ht="15" customHeight="1">
      <c r="A7" s="52" t="s">
        <v>104</v>
      </c>
      <c r="E7" s="50"/>
      <c r="F7" s="50"/>
    </row>
    <row r="8" ht="12.75">
      <c r="A8" s="54"/>
    </row>
    <row r="9" spans="1:9" s="57" customFormat="1" ht="16.5" customHeight="1">
      <c r="A9" s="56"/>
      <c r="B9" s="111" t="s">
        <v>54</v>
      </c>
      <c r="C9" s="111"/>
      <c r="D9" s="117"/>
      <c r="E9" s="111" t="s">
        <v>55</v>
      </c>
      <c r="F9" s="111"/>
      <c r="G9" s="56"/>
      <c r="H9" s="111"/>
      <c r="I9" s="56"/>
    </row>
    <row r="10" spans="1:9" s="57" customFormat="1" ht="16.5">
      <c r="A10" s="56"/>
      <c r="B10" s="113"/>
      <c r="C10" s="113"/>
      <c r="D10" s="117"/>
      <c r="E10" s="113"/>
      <c r="F10" s="113"/>
      <c r="G10" s="56"/>
      <c r="H10" s="111"/>
      <c r="I10" s="56"/>
    </row>
    <row r="11" spans="1:9" s="57" customFormat="1" ht="18.75" customHeight="1">
      <c r="A11" s="56"/>
      <c r="B11" s="109" t="s">
        <v>56</v>
      </c>
      <c r="C11" s="114" t="s">
        <v>57</v>
      </c>
      <c r="D11" s="117"/>
      <c r="E11" s="115" t="s">
        <v>58</v>
      </c>
      <c r="F11" s="109" t="s">
        <v>59</v>
      </c>
      <c r="G11" s="58"/>
      <c r="H11" s="111" t="s">
        <v>51</v>
      </c>
      <c r="I11" s="112" t="s">
        <v>60</v>
      </c>
    </row>
    <row r="12" spans="1:9" s="57" customFormat="1" ht="16.5">
      <c r="A12" s="59"/>
      <c r="B12" s="110"/>
      <c r="C12" s="112"/>
      <c r="D12" s="117"/>
      <c r="E12" s="116"/>
      <c r="F12" s="110"/>
      <c r="G12" s="58"/>
      <c r="H12" s="110"/>
      <c r="I12" s="112"/>
    </row>
    <row r="13" spans="1:9" s="57" customFormat="1" ht="16.5">
      <c r="A13" s="56"/>
      <c r="B13" s="58" t="s">
        <v>7</v>
      </c>
      <c r="C13" s="58" t="s">
        <v>7</v>
      </c>
      <c r="D13" s="117"/>
      <c r="E13" s="58" t="s">
        <v>7</v>
      </c>
      <c r="F13" s="58" t="s">
        <v>7</v>
      </c>
      <c r="G13" s="56"/>
      <c r="H13" s="58" t="s">
        <v>7</v>
      </c>
      <c r="I13" s="58" t="s">
        <v>7</v>
      </c>
    </row>
    <row r="14" spans="1:9" s="57" customFormat="1" ht="16.5">
      <c r="A14" s="60" t="s">
        <v>105</v>
      </c>
      <c r="B14" s="61"/>
      <c r="C14" s="56"/>
      <c r="D14" s="56"/>
      <c r="E14" s="56"/>
      <c r="F14" s="56"/>
      <c r="G14" s="56"/>
      <c r="H14" s="56"/>
      <c r="I14" s="56"/>
    </row>
    <row r="15" spans="1:9" s="57" customFormat="1" ht="18.75">
      <c r="A15" s="62"/>
      <c r="B15" s="61"/>
      <c r="C15" s="56"/>
      <c r="D15" s="56"/>
      <c r="E15" s="56"/>
      <c r="F15" s="56"/>
      <c r="G15" s="56"/>
      <c r="H15" s="56"/>
      <c r="I15" s="56"/>
    </row>
    <row r="16" spans="1:9" s="63" customFormat="1" ht="16.5">
      <c r="A16" s="59" t="s">
        <v>106</v>
      </c>
      <c r="B16" s="59">
        <v>82658</v>
      </c>
      <c r="C16" s="59">
        <v>82658</v>
      </c>
      <c r="D16" s="59"/>
      <c r="E16" s="59">
        <v>24794</v>
      </c>
      <c r="F16" s="59">
        <v>15963</v>
      </c>
      <c r="G16" s="59"/>
      <c r="H16" s="59">
        <v>-81951</v>
      </c>
      <c r="I16" s="59">
        <f>SUM(C16:H16)</f>
        <v>41464</v>
      </c>
    </row>
    <row r="17" spans="1:9" s="63" customFormat="1" ht="16.5">
      <c r="A17" s="59"/>
      <c r="B17" s="59"/>
      <c r="C17" s="59"/>
      <c r="D17" s="59"/>
      <c r="E17" s="59"/>
      <c r="F17" s="59"/>
      <c r="G17" s="59"/>
      <c r="H17" s="59"/>
      <c r="I17" s="59"/>
    </row>
    <row r="18" spans="1:9" s="57" customFormat="1" ht="16.5">
      <c r="A18" s="64" t="s">
        <v>61</v>
      </c>
      <c r="B18" s="56">
        <v>0</v>
      </c>
      <c r="C18" s="56">
        <v>0</v>
      </c>
      <c r="D18" s="56"/>
      <c r="E18" s="56">
        <v>0</v>
      </c>
      <c r="F18" s="56">
        <v>0</v>
      </c>
      <c r="G18" s="56"/>
      <c r="H18" s="56">
        <v>1399</v>
      </c>
      <c r="I18" s="56">
        <f>SUM(C18:H18)</f>
        <v>1399</v>
      </c>
    </row>
    <row r="19" spans="2:9" s="57" customFormat="1" ht="16.5">
      <c r="B19" s="56"/>
      <c r="C19" s="56"/>
      <c r="D19" s="56"/>
      <c r="E19" s="56"/>
      <c r="F19" s="56"/>
      <c r="G19" s="56"/>
      <c r="H19" s="56"/>
      <c r="I19" s="56"/>
    </row>
    <row r="20" spans="1:9" s="57" customFormat="1" ht="16.5">
      <c r="A20" s="64" t="s">
        <v>62</v>
      </c>
      <c r="B20" s="56">
        <v>0</v>
      </c>
      <c r="C20" s="56">
        <v>0</v>
      </c>
      <c r="D20" s="56"/>
      <c r="E20" s="56">
        <v>0</v>
      </c>
      <c r="F20" s="56">
        <v>0</v>
      </c>
      <c r="G20" s="56"/>
      <c r="H20" s="56">
        <v>0</v>
      </c>
      <c r="I20" s="56">
        <f>SUM(C20:H20)</f>
        <v>0</v>
      </c>
    </row>
    <row r="21" spans="1:9" s="57" customFormat="1" ht="16.5">
      <c r="A21" s="56"/>
      <c r="B21" s="65"/>
      <c r="C21" s="65"/>
      <c r="D21" s="56"/>
      <c r="E21" s="65"/>
      <c r="F21" s="65"/>
      <c r="G21" s="56"/>
      <c r="H21" s="65"/>
      <c r="I21" s="65"/>
    </row>
    <row r="22" spans="1:9" s="57" customFormat="1" ht="10.5" customHeight="1">
      <c r="A22" s="56"/>
      <c r="B22" s="56"/>
      <c r="C22" s="56"/>
      <c r="D22" s="56"/>
      <c r="E22" s="56"/>
      <c r="F22" s="56"/>
      <c r="G22" s="56"/>
      <c r="H22" s="56"/>
      <c r="I22" s="56"/>
    </row>
    <row r="23" spans="1:9" s="57" customFormat="1" ht="16.5">
      <c r="A23" s="56" t="s">
        <v>109</v>
      </c>
      <c r="B23" s="56">
        <f>SUM(B16:B21)</f>
        <v>82658</v>
      </c>
      <c r="C23" s="56">
        <f>SUM(C16:C21)</f>
        <v>82658</v>
      </c>
      <c r="D23" s="56"/>
      <c r="E23" s="56">
        <f>SUM(E16:E21)</f>
        <v>24794</v>
      </c>
      <c r="F23" s="56">
        <f>SUM(F16:F21)</f>
        <v>15963</v>
      </c>
      <c r="G23" s="56"/>
      <c r="H23" s="56">
        <f>SUM(H16:H21)</f>
        <v>-80552</v>
      </c>
      <c r="I23" s="56">
        <f>SUM(I16:I21)</f>
        <v>42863</v>
      </c>
    </row>
    <row r="24" spans="2:9" s="57" customFormat="1" ht="10.5" customHeight="1" thickBot="1">
      <c r="B24" s="66"/>
      <c r="C24" s="66"/>
      <c r="E24" s="66"/>
      <c r="F24" s="66"/>
      <c r="H24" s="66"/>
      <c r="I24" s="66"/>
    </row>
    <row r="25" s="67" customFormat="1" ht="15" thickTop="1"/>
    <row r="26" s="67" customFormat="1" ht="16.5">
      <c r="A26" s="60" t="s">
        <v>107</v>
      </c>
    </row>
    <row r="27" s="67" customFormat="1" ht="16.5" customHeight="1"/>
    <row r="28" spans="1:9" s="63" customFormat="1" ht="16.5">
      <c r="A28" s="59" t="s">
        <v>63</v>
      </c>
      <c r="B28" s="59">
        <v>82658</v>
      </c>
      <c r="C28" s="59">
        <v>82658</v>
      </c>
      <c r="D28" s="59"/>
      <c r="E28" s="59">
        <v>24794</v>
      </c>
      <c r="F28" s="59">
        <v>15963</v>
      </c>
      <c r="G28" s="59"/>
      <c r="H28" s="59">
        <v>-91893</v>
      </c>
      <c r="I28" s="59">
        <f>SUM(C28:H28)</f>
        <v>31522</v>
      </c>
    </row>
    <row r="29" spans="1:9" s="63" customFormat="1" ht="16.5">
      <c r="A29" s="59"/>
      <c r="B29" s="59"/>
      <c r="C29" s="59"/>
      <c r="D29" s="59"/>
      <c r="E29" s="59"/>
      <c r="F29" s="59"/>
      <c r="G29" s="59"/>
      <c r="H29" s="59"/>
      <c r="I29" s="59"/>
    </row>
    <row r="30" spans="1:9" s="57" customFormat="1" ht="16.5">
      <c r="A30" s="56" t="s">
        <v>61</v>
      </c>
      <c r="B30" s="56">
        <v>0</v>
      </c>
      <c r="C30" s="56">
        <v>0</v>
      </c>
      <c r="D30" s="56"/>
      <c r="E30" s="56">
        <f>'[2]Reserves-2'!N61</f>
        <v>0</v>
      </c>
      <c r="F30" s="56">
        <f>'[2]Reserves-2'!N29</f>
        <v>0</v>
      </c>
      <c r="G30" s="56"/>
      <c r="H30" s="56">
        <v>1968</v>
      </c>
      <c r="I30" s="56">
        <f>SUM(C30:H30)</f>
        <v>1968</v>
      </c>
    </row>
    <row r="31" spans="2:9" s="57" customFormat="1" ht="16.5">
      <c r="B31" s="56"/>
      <c r="C31" s="56"/>
      <c r="D31" s="56"/>
      <c r="E31" s="56"/>
      <c r="F31" s="56"/>
      <c r="G31" s="56"/>
      <c r="H31" s="56"/>
      <c r="I31" s="56">
        <f>SUM(C31:H31)</f>
        <v>0</v>
      </c>
    </row>
    <row r="32" spans="1:9" s="57" customFormat="1" ht="16.5">
      <c r="A32" s="56" t="s">
        <v>62</v>
      </c>
      <c r="B32" s="56">
        <v>0</v>
      </c>
      <c r="C32" s="56">
        <v>0</v>
      </c>
      <c r="D32" s="56"/>
      <c r="E32" s="56">
        <v>0</v>
      </c>
      <c r="F32" s="56">
        <v>0</v>
      </c>
      <c r="G32" s="56"/>
      <c r="H32" s="56">
        <v>0</v>
      </c>
      <c r="I32" s="56">
        <f>SUM(C32:H32)</f>
        <v>0</v>
      </c>
    </row>
    <row r="33" spans="1:9" s="57" customFormat="1" ht="16.5">
      <c r="A33" s="56"/>
      <c r="B33" s="68"/>
      <c r="C33" s="65"/>
      <c r="D33" s="56"/>
      <c r="E33" s="65"/>
      <c r="F33" s="65"/>
      <c r="G33" s="56"/>
      <c r="H33" s="65"/>
      <c r="I33" s="65"/>
    </row>
    <row r="34" spans="1:9" s="57" customFormat="1" ht="10.5" customHeight="1">
      <c r="A34" s="56"/>
      <c r="B34" s="69"/>
      <c r="C34" s="70"/>
      <c r="D34" s="56"/>
      <c r="E34" s="70"/>
      <c r="F34" s="70"/>
      <c r="G34" s="56"/>
      <c r="H34" s="70"/>
      <c r="I34" s="70"/>
    </row>
    <row r="35" spans="1:9" s="63" customFormat="1" ht="16.5">
      <c r="A35" s="56" t="s">
        <v>108</v>
      </c>
      <c r="B35" s="56">
        <f>SUM(B28:B33)</f>
        <v>82658</v>
      </c>
      <c r="C35" s="56">
        <f>SUM(C28:C33)</f>
        <v>82658</v>
      </c>
      <c r="D35" s="56"/>
      <c r="E35" s="56">
        <f>SUM(E28:E33)</f>
        <v>24794</v>
      </c>
      <c r="F35" s="56">
        <f>SUM(F28:F33)</f>
        <v>15963</v>
      </c>
      <c r="G35" s="56"/>
      <c r="H35" s="56">
        <f>SUM(H28:H33)</f>
        <v>-89925</v>
      </c>
      <c r="I35" s="56">
        <f>SUM(I28:I33)</f>
        <v>33490</v>
      </c>
    </row>
    <row r="36" spans="2:9" ht="10.5" customHeight="1" thickBot="1">
      <c r="B36" s="71"/>
      <c r="C36" s="71"/>
      <c r="E36" s="71"/>
      <c r="F36" s="71"/>
      <c r="H36" s="71"/>
      <c r="I36" s="71"/>
    </row>
    <row r="37" ht="13.5" thickTop="1"/>
    <row r="39" ht="12.75">
      <c r="A39" s="100" t="s">
        <v>110</v>
      </c>
    </row>
  </sheetData>
  <sheetProtection sheet="1" objects="1" scenarios="1"/>
  <mergeCells count="10">
    <mergeCell ref="F11:F12"/>
    <mergeCell ref="H11:H12"/>
    <mergeCell ref="I11:I12"/>
    <mergeCell ref="B9:C10"/>
    <mergeCell ref="E9:F10"/>
    <mergeCell ref="H9:H10"/>
    <mergeCell ref="B11:B12"/>
    <mergeCell ref="C11:C12"/>
    <mergeCell ref="E11:E12"/>
    <mergeCell ref="D9:D13"/>
  </mergeCells>
  <printOptions/>
  <pageMargins left="0.44" right="0.31" top="0.49" bottom="0.36" header="0.3" footer="0.22"/>
  <pageSetup fitToHeight="1" fitToWidth="1" horizontalDpi="600" verticalDpi="600" orientation="landscape" paperSize="9" scale="89" r:id="rId1"/>
  <headerFooter alignWithMargins="0">
    <oddFooter>&amp;L&amp;8&amp;F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">
      <selection activeCell="A1" sqref="A1"/>
    </sheetView>
  </sheetViews>
  <sheetFormatPr defaultColWidth="8.88671875" defaultRowHeight="15"/>
  <cols>
    <col min="1" max="1" width="4.4453125" style="73" customWidth="1"/>
    <col min="2" max="2" width="4.6640625" style="73" customWidth="1"/>
    <col min="3" max="5" width="7.10546875" style="73" customWidth="1"/>
    <col min="6" max="6" width="8.4453125" style="73" customWidth="1"/>
    <col min="7" max="7" width="7.10546875" style="74" customWidth="1"/>
    <col min="8" max="8" width="7.10546875" style="73" customWidth="1"/>
    <col min="9" max="9" width="7.10546875" style="96" customWidth="1"/>
    <col min="10" max="10" width="4.77734375" style="73" customWidth="1"/>
    <col min="11" max="16384" width="7.10546875" style="73" customWidth="1"/>
  </cols>
  <sheetData>
    <row r="1" spans="1:11" ht="20.25">
      <c r="A1" s="72" t="s">
        <v>10</v>
      </c>
      <c r="I1" s="95"/>
      <c r="K1" s="75"/>
    </row>
    <row r="2" ht="16.5">
      <c r="A2" s="76" t="s">
        <v>0</v>
      </c>
    </row>
    <row r="3" ht="16.5">
      <c r="A3" s="77"/>
    </row>
    <row r="4" ht="17.25">
      <c r="A4" s="78" t="s">
        <v>1</v>
      </c>
    </row>
    <row r="5" ht="16.5">
      <c r="A5" s="77"/>
    </row>
    <row r="6" ht="17.25">
      <c r="A6" s="78" t="s">
        <v>88</v>
      </c>
    </row>
    <row r="7" spans="1:9" s="103" customFormat="1" ht="17.25">
      <c r="A7" s="101" t="s">
        <v>113</v>
      </c>
      <c r="B7" s="101"/>
      <c r="C7" s="101"/>
      <c r="D7" s="101"/>
      <c r="E7" s="101"/>
      <c r="F7" s="101"/>
      <c r="G7" s="101"/>
      <c r="H7" s="101"/>
      <c r="I7" s="102"/>
    </row>
    <row r="8" spans="1:9" ht="13.5">
      <c r="A8" s="79"/>
      <c r="B8" s="79"/>
      <c r="C8" s="79"/>
      <c r="D8" s="79"/>
      <c r="E8" s="79"/>
      <c r="F8" s="79"/>
      <c r="G8" s="118" t="s">
        <v>114</v>
      </c>
      <c r="H8" s="79"/>
      <c r="I8" s="119" t="s">
        <v>115</v>
      </c>
    </row>
    <row r="9" spans="1:9" ht="41.25" customHeight="1">
      <c r="A9" s="79"/>
      <c r="B9" s="79"/>
      <c r="C9" s="79"/>
      <c r="D9" s="79"/>
      <c r="E9" s="79"/>
      <c r="F9" s="79"/>
      <c r="G9" s="118"/>
      <c r="H9" s="79"/>
      <c r="I9" s="119"/>
    </row>
    <row r="10" spans="1:9" ht="16.5">
      <c r="A10" s="80"/>
      <c r="B10" s="80"/>
      <c r="C10" s="80"/>
      <c r="D10" s="80"/>
      <c r="E10" s="80"/>
      <c r="F10" s="80"/>
      <c r="G10" s="81" t="s">
        <v>7</v>
      </c>
      <c r="H10" s="79"/>
      <c r="I10" s="97" t="s">
        <v>7</v>
      </c>
    </row>
    <row r="11" spans="1:8" ht="16.5">
      <c r="A11" s="82" t="s">
        <v>64</v>
      </c>
      <c r="B11" s="83"/>
      <c r="C11" s="83"/>
      <c r="D11" s="83"/>
      <c r="E11" s="83"/>
      <c r="F11" s="83"/>
      <c r="G11" s="83"/>
      <c r="H11" s="79"/>
    </row>
    <row r="12" spans="1:9" ht="16.5">
      <c r="A12" s="83"/>
      <c r="B12" s="83" t="s">
        <v>97</v>
      </c>
      <c r="C12" s="83"/>
      <c r="D12" s="83"/>
      <c r="E12" s="83"/>
      <c r="F12" s="83"/>
      <c r="G12" s="83">
        <v>1399</v>
      </c>
      <c r="H12" s="79"/>
      <c r="I12" s="96">
        <v>1968</v>
      </c>
    </row>
    <row r="13" spans="1:8" ht="16.5">
      <c r="A13" s="83"/>
      <c r="B13" s="83"/>
      <c r="C13" s="83"/>
      <c r="D13" s="83"/>
      <c r="E13" s="83"/>
      <c r="F13" s="83"/>
      <c r="G13" s="83"/>
      <c r="H13" s="79"/>
    </row>
    <row r="14" spans="1:8" ht="16.5">
      <c r="A14" s="83"/>
      <c r="B14" s="83" t="s">
        <v>65</v>
      </c>
      <c r="C14" s="83"/>
      <c r="D14" s="83"/>
      <c r="E14" s="83"/>
      <c r="F14" s="83"/>
      <c r="G14" s="83"/>
      <c r="H14" s="79"/>
    </row>
    <row r="15" spans="1:9" ht="16.5">
      <c r="A15" s="83"/>
      <c r="B15" s="83"/>
      <c r="C15" s="83" t="s">
        <v>66</v>
      </c>
      <c r="D15" s="83"/>
      <c r="E15" s="83"/>
      <c r="F15" s="83"/>
      <c r="G15" s="83">
        <f>5071+3445</f>
        <v>8516</v>
      </c>
      <c r="H15" s="79"/>
      <c r="I15" s="96">
        <f>8115+2315</f>
        <v>10430</v>
      </c>
    </row>
    <row r="16" spans="1:9" ht="16.5">
      <c r="A16" s="83"/>
      <c r="B16" s="83"/>
      <c r="C16" s="83" t="s">
        <v>67</v>
      </c>
      <c r="D16" s="83"/>
      <c r="E16" s="83"/>
      <c r="F16" s="83"/>
      <c r="G16" s="83">
        <v>-3630</v>
      </c>
      <c r="H16" s="79"/>
      <c r="I16" s="96">
        <f>20-2335</f>
        <v>-2315</v>
      </c>
    </row>
    <row r="17" spans="1:9" ht="16.5">
      <c r="A17" s="83"/>
      <c r="B17" s="83"/>
      <c r="C17" s="83"/>
      <c r="D17" s="83"/>
      <c r="E17" s="83"/>
      <c r="F17" s="83"/>
      <c r="G17" s="84"/>
      <c r="H17" s="79"/>
      <c r="I17" s="98"/>
    </row>
    <row r="18" spans="1:9" ht="16.5">
      <c r="A18" s="83"/>
      <c r="B18" s="83" t="s">
        <v>68</v>
      </c>
      <c r="C18" s="83"/>
      <c r="D18" s="83"/>
      <c r="E18" s="83"/>
      <c r="F18" s="83"/>
      <c r="G18" s="83">
        <f>SUM(G12:G16)</f>
        <v>6285</v>
      </c>
      <c r="H18" s="79"/>
      <c r="I18" s="83">
        <f>SUM(I12:I16)</f>
        <v>10083</v>
      </c>
    </row>
    <row r="19" spans="1:8" ht="16.5">
      <c r="A19" s="83"/>
      <c r="B19" s="83"/>
      <c r="C19" s="83"/>
      <c r="D19" s="83"/>
      <c r="E19" s="83"/>
      <c r="F19" s="83"/>
      <c r="G19" s="83"/>
      <c r="H19" s="79"/>
    </row>
    <row r="20" spans="1:8" ht="16.5">
      <c r="A20" s="83"/>
      <c r="B20" s="83" t="s">
        <v>69</v>
      </c>
      <c r="C20" s="83"/>
      <c r="D20" s="83"/>
      <c r="E20" s="83"/>
      <c r="F20" s="83"/>
      <c r="G20" s="83"/>
      <c r="H20" s="79"/>
    </row>
    <row r="21" spans="1:9" ht="16.5">
      <c r="A21" s="83"/>
      <c r="B21" s="83"/>
      <c r="C21" s="83" t="s">
        <v>37</v>
      </c>
      <c r="D21" s="83"/>
      <c r="E21" s="83"/>
      <c r="F21" s="83"/>
      <c r="G21" s="83">
        <v>4966</v>
      </c>
      <c r="H21" s="79"/>
      <c r="I21" s="105">
        <v>-24513</v>
      </c>
    </row>
    <row r="22" spans="1:9" ht="16.5">
      <c r="A22" s="83"/>
      <c r="B22" s="83"/>
      <c r="C22" s="83" t="s">
        <v>90</v>
      </c>
      <c r="D22" s="83"/>
      <c r="E22" s="83"/>
      <c r="F22" s="83"/>
      <c r="G22" s="83">
        <v>-47430</v>
      </c>
      <c r="H22" s="79"/>
      <c r="I22" s="105">
        <f>-111352+24513</f>
        <v>-86839</v>
      </c>
    </row>
    <row r="23" spans="1:9" ht="16.5">
      <c r="A23" s="83"/>
      <c r="B23" s="83"/>
      <c r="C23" s="83" t="s">
        <v>91</v>
      </c>
      <c r="D23" s="83"/>
      <c r="E23" s="83"/>
      <c r="F23" s="83"/>
      <c r="G23" s="83">
        <v>9096</v>
      </c>
      <c r="H23" s="79"/>
      <c r="I23" s="96">
        <v>112658</v>
      </c>
    </row>
    <row r="24" spans="1:9" ht="16.5">
      <c r="A24" s="83"/>
      <c r="B24" s="82" t="s">
        <v>70</v>
      </c>
      <c r="C24" s="83"/>
      <c r="D24" s="83"/>
      <c r="E24" s="83"/>
      <c r="F24" s="83"/>
      <c r="G24" s="85">
        <f>SUM(G18:G23)</f>
        <v>-27083</v>
      </c>
      <c r="H24" s="79"/>
      <c r="I24" s="85">
        <f>SUM(I18:I23)</f>
        <v>11389</v>
      </c>
    </row>
    <row r="25" spans="1:8" ht="16.5">
      <c r="A25" s="83"/>
      <c r="B25" s="83"/>
      <c r="C25" s="83"/>
      <c r="D25" s="83"/>
      <c r="E25" s="83"/>
      <c r="F25" s="83"/>
      <c r="G25" s="83"/>
      <c r="H25" s="79"/>
    </row>
    <row r="26" spans="1:8" ht="16.5">
      <c r="A26" s="82" t="s">
        <v>71</v>
      </c>
      <c r="B26" s="83"/>
      <c r="C26" s="83"/>
      <c r="D26" s="83"/>
      <c r="E26" s="83"/>
      <c r="F26" s="83"/>
      <c r="G26" s="83"/>
      <c r="H26" s="79"/>
    </row>
    <row r="27" spans="1:9" ht="16.5">
      <c r="A27" s="82"/>
      <c r="B27" s="83" t="s">
        <v>72</v>
      </c>
      <c r="C27" s="83"/>
      <c r="D27" s="83"/>
      <c r="E27" s="83"/>
      <c r="F27" s="83"/>
      <c r="G27" s="83">
        <v>0</v>
      </c>
      <c r="H27" s="79"/>
      <c r="I27" s="96">
        <v>0</v>
      </c>
    </row>
    <row r="28" spans="1:9" ht="16.5">
      <c r="A28" s="83"/>
      <c r="B28" s="83" t="s">
        <v>73</v>
      </c>
      <c r="C28" s="83"/>
      <c r="D28" s="83"/>
      <c r="E28" s="83"/>
      <c r="F28" s="83"/>
      <c r="G28" s="86">
        <v>-222</v>
      </c>
      <c r="H28" s="79"/>
      <c r="I28" s="96">
        <v>-6809</v>
      </c>
    </row>
    <row r="29" spans="1:9" ht="16.5">
      <c r="A29" s="83"/>
      <c r="B29" s="82" t="s">
        <v>74</v>
      </c>
      <c r="C29" s="83"/>
      <c r="D29" s="83"/>
      <c r="E29" s="83"/>
      <c r="F29" s="83"/>
      <c r="G29" s="85">
        <f>SUM(G27:G28)</f>
        <v>-222</v>
      </c>
      <c r="H29" s="79"/>
      <c r="I29" s="85">
        <f>SUM(I27:I28)</f>
        <v>-6809</v>
      </c>
    </row>
    <row r="30" spans="1:8" ht="16.5">
      <c r="A30" s="83"/>
      <c r="B30" s="83"/>
      <c r="C30" s="83"/>
      <c r="D30" s="83"/>
      <c r="E30" s="83"/>
      <c r="F30" s="83"/>
      <c r="G30" s="83"/>
      <c r="H30" s="79"/>
    </row>
    <row r="31" spans="1:8" ht="16.5">
      <c r="A31" s="82" t="s">
        <v>75</v>
      </c>
      <c r="B31" s="83"/>
      <c r="C31" s="83"/>
      <c r="D31" s="83"/>
      <c r="E31" s="83"/>
      <c r="F31" s="83"/>
      <c r="G31" s="83"/>
      <c r="H31" s="79"/>
    </row>
    <row r="32" spans="1:9" ht="16.5">
      <c r="A32" s="83"/>
      <c r="B32" s="83" t="s">
        <v>76</v>
      </c>
      <c r="C32" s="83"/>
      <c r="D32" s="83"/>
      <c r="E32" s="83"/>
      <c r="F32" s="83"/>
      <c r="G32" s="83">
        <v>0</v>
      </c>
      <c r="H32" s="79"/>
      <c r="I32" s="96">
        <v>0</v>
      </c>
    </row>
    <row r="33" spans="1:9" ht="16.5">
      <c r="A33" s="83"/>
      <c r="B33" s="83" t="s">
        <v>77</v>
      </c>
      <c r="C33" s="83"/>
      <c r="D33" s="83"/>
      <c r="E33" s="83"/>
      <c r="F33" s="83"/>
      <c r="G33" s="83">
        <v>27001</v>
      </c>
      <c r="H33" s="79"/>
      <c r="I33" s="96">
        <v>14162</v>
      </c>
    </row>
    <row r="34" spans="1:9" ht="16.5">
      <c r="A34" s="83"/>
      <c r="B34" s="82" t="s">
        <v>78</v>
      </c>
      <c r="C34" s="83"/>
      <c r="D34" s="83"/>
      <c r="E34" s="83"/>
      <c r="F34" s="83"/>
      <c r="G34" s="85">
        <f>SUM(G32:G33)</f>
        <v>27001</v>
      </c>
      <c r="H34" s="79"/>
      <c r="I34" s="85">
        <f>SUM(I32:I33)</f>
        <v>14162</v>
      </c>
    </row>
    <row r="35" spans="1:8" ht="16.5">
      <c r="A35" s="83"/>
      <c r="B35" s="82"/>
      <c r="C35" s="83"/>
      <c r="D35" s="83"/>
      <c r="E35" s="83"/>
      <c r="F35" s="83"/>
      <c r="G35" s="87"/>
      <c r="H35" s="79"/>
    </row>
    <row r="36" spans="1:9" ht="16.5">
      <c r="A36" s="82" t="s">
        <v>79</v>
      </c>
      <c r="B36" s="83"/>
      <c r="C36" s="83"/>
      <c r="D36" s="83"/>
      <c r="E36" s="83"/>
      <c r="F36" s="83"/>
      <c r="G36" s="82">
        <f>+G34+G29+G24</f>
        <v>-304</v>
      </c>
      <c r="H36" s="79"/>
      <c r="I36" s="82">
        <f>+I34+I29+I24</f>
        <v>18742</v>
      </c>
    </row>
    <row r="37" spans="1:9" ht="16.5">
      <c r="A37" s="83" t="s">
        <v>80</v>
      </c>
      <c r="B37" s="83"/>
      <c r="C37" s="83"/>
      <c r="D37" s="83"/>
      <c r="E37" s="83"/>
      <c r="F37" s="83"/>
      <c r="G37" s="83">
        <v>0</v>
      </c>
      <c r="H37" s="79"/>
      <c r="I37" s="96">
        <v>0</v>
      </c>
    </row>
    <row r="38" spans="1:9" ht="16.5">
      <c r="A38" s="83" t="s">
        <v>81</v>
      </c>
      <c r="B38" s="83"/>
      <c r="C38" s="83"/>
      <c r="D38" s="83"/>
      <c r="E38" s="83"/>
      <c r="F38" s="83"/>
      <c r="G38" s="83">
        <v>67716</v>
      </c>
      <c r="H38" s="79"/>
      <c r="I38" s="96">
        <v>31024</v>
      </c>
    </row>
    <row r="39" spans="1:9" ht="17.25" thickBot="1">
      <c r="A39" s="82" t="s">
        <v>82</v>
      </c>
      <c r="B39" s="83"/>
      <c r="C39" s="83"/>
      <c r="D39" s="83"/>
      <c r="E39" s="83"/>
      <c r="F39" s="83"/>
      <c r="G39" s="88">
        <f>SUM(G36:G38)</f>
        <v>67412</v>
      </c>
      <c r="H39" s="79"/>
      <c r="I39" s="88">
        <f>SUM(I36:I38)</f>
        <v>49766</v>
      </c>
    </row>
    <row r="40" spans="1:8" ht="17.25" thickTop="1">
      <c r="A40" s="83"/>
      <c r="B40" s="83"/>
      <c r="C40" s="83"/>
      <c r="D40" s="83"/>
      <c r="E40" s="83"/>
      <c r="F40" s="83"/>
      <c r="G40" s="83"/>
      <c r="H40" s="79"/>
    </row>
    <row r="41" spans="1:8" ht="16.5">
      <c r="A41" s="83" t="s">
        <v>89</v>
      </c>
      <c r="B41" s="83"/>
      <c r="C41" s="83"/>
      <c r="D41" s="83"/>
      <c r="E41" s="83"/>
      <c r="F41" s="83"/>
      <c r="G41" s="83"/>
      <c r="H41" s="79"/>
    </row>
    <row r="42" spans="1:8" ht="16.5">
      <c r="A42" s="89" t="s">
        <v>112</v>
      </c>
      <c r="B42" s="89"/>
      <c r="C42" s="89"/>
      <c r="D42" s="89"/>
      <c r="E42" s="89"/>
      <c r="F42" s="89"/>
      <c r="G42" s="89"/>
      <c r="H42" s="79"/>
    </row>
    <row r="43" spans="1:8" ht="16.5">
      <c r="A43" s="89"/>
      <c r="B43" s="89"/>
      <c r="C43" s="89"/>
      <c r="D43" s="89"/>
      <c r="E43" s="89"/>
      <c r="F43" s="89"/>
      <c r="G43" s="89"/>
      <c r="H43" s="79"/>
    </row>
  </sheetData>
  <sheetProtection sheet="1" objects="1" scenarios="1"/>
  <mergeCells count="2">
    <mergeCell ref="G8:G9"/>
    <mergeCell ref="I8:I9"/>
  </mergeCells>
  <printOptions/>
  <pageMargins left="0.59" right="0.45" top="0.63" bottom="0.66" header="0.5" footer="0.37"/>
  <pageSetup fitToHeight="1" fitToWidth="1" horizontalDpi="600" verticalDpi="600" orientation="portrait" paperSize="9" r:id="rId1"/>
  <headerFooter alignWithMargins="0">
    <oddFooter>&amp;L&amp;8&amp;F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Wendy Chan</cp:lastModifiedBy>
  <cp:lastPrinted>2004-05-25T00:33:04Z</cp:lastPrinted>
  <dcterms:created xsi:type="dcterms:W3CDTF">1999-10-13T04:24:25Z</dcterms:created>
  <dcterms:modified xsi:type="dcterms:W3CDTF">2004-05-25T00:34:11Z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939203700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</Properties>
</file>