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700" windowHeight="6795" activeTab="2"/>
  </bookViews>
  <sheets>
    <sheet name="IncSt" sheetId="1" r:id="rId1"/>
    <sheet name="BS" sheetId="2" r:id="rId2"/>
    <sheet name="Notes" sheetId="3" r:id="rId3"/>
  </sheets>
  <externalReferences>
    <externalReference r:id="rId6"/>
  </externalReferences>
  <definedNames>
    <definedName name="_xlnm.Print_Area" localSheetId="1">'BS'!$A$1:$L$55</definedName>
    <definedName name="_xlnm.Print_Area" localSheetId="0">'IncSt'!$A$1:$P$76</definedName>
    <definedName name="_xlnm.Print_Area" localSheetId="2">'Notes'!$A$1:$O$178</definedName>
    <definedName name="_xlnm.Print_Titles" localSheetId="0">'IncSt'!$13:$19</definedName>
    <definedName name="_xlnm.Print_Titles" localSheetId="2">'Notes'!$1:$6</definedName>
  </definedNames>
  <calcPr fullCalcOnLoad="1"/>
</workbook>
</file>

<file path=xl/sharedStrings.xml><?xml version="1.0" encoding="utf-8"?>
<sst xmlns="http://schemas.openxmlformats.org/spreadsheetml/2006/main" count="262" uniqueCount="212">
  <si>
    <t>ORIENTAL INTEREST BERHAD</t>
  </si>
  <si>
    <t>(Company No. 272144-M)</t>
  </si>
  <si>
    <t>(Incorporated in Malaysia)</t>
  </si>
  <si>
    <t>QUARTERLY REPORT</t>
  </si>
  <si>
    <t>[The figures have not been audited.]</t>
  </si>
  <si>
    <t>CONSOLIDATED INCOME STATEMENT</t>
  </si>
  <si>
    <t>Individual Quarter</t>
  </si>
  <si>
    <t>Cumulative Quarter</t>
  </si>
  <si>
    <t>Current</t>
  </si>
  <si>
    <t>Preceding Year</t>
  </si>
  <si>
    <t>Year</t>
  </si>
  <si>
    <t>Corresponding</t>
  </si>
  <si>
    <t>1st Quarter</t>
  </si>
  <si>
    <t>To Date</t>
  </si>
  <si>
    <t>Period</t>
  </si>
  <si>
    <t>30/09/2001</t>
  </si>
  <si>
    <t>30/09/2000</t>
  </si>
  <si>
    <t>RM ' 000</t>
  </si>
  <si>
    <t>1.</t>
  </si>
  <si>
    <t>(a)</t>
  </si>
  <si>
    <t>Revenue</t>
  </si>
  <si>
    <t>(b)</t>
  </si>
  <si>
    <t>Investment income</t>
  </si>
  <si>
    <t>(c)</t>
  </si>
  <si>
    <t>Other income</t>
  </si>
  <si>
    <t>2.</t>
  </si>
  <si>
    <t>Profit/(loss) before finance cost,</t>
  </si>
  <si>
    <t>depreciation and amortisation,</t>
  </si>
  <si>
    <t>exceptional items, income tax,</t>
  </si>
  <si>
    <t>minority interests and extraordinary items</t>
  </si>
  <si>
    <t>Finance cost</t>
  </si>
  <si>
    <t>Depreciation and amortisation</t>
  </si>
  <si>
    <t>(d)</t>
  </si>
  <si>
    <t>Exceptional items</t>
  </si>
  <si>
    <t>(e)</t>
  </si>
  <si>
    <t>Profit/(loss) before income tax,</t>
  </si>
  <si>
    <t>minority interests and extraordinary</t>
  </si>
  <si>
    <t>items</t>
  </si>
  <si>
    <t>(f)</t>
  </si>
  <si>
    <t>Share of profits and losses of</t>
  </si>
  <si>
    <t>associated companies</t>
  </si>
  <si>
    <t>(g)</t>
  </si>
  <si>
    <t>(h)</t>
  </si>
  <si>
    <t>Income tax</t>
  </si>
  <si>
    <t>(i)</t>
  </si>
  <si>
    <t>Profit/(loss) after income tax before</t>
  </si>
  <si>
    <t>deducting minority interests</t>
  </si>
  <si>
    <t>(ii)</t>
  </si>
  <si>
    <t>Minority interests</t>
  </si>
  <si>
    <t>(j)</t>
  </si>
  <si>
    <t>Net profit/(loss) from ordinary activities</t>
  </si>
  <si>
    <t>attributable to members of the company</t>
  </si>
  <si>
    <t>(k)</t>
  </si>
  <si>
    <t>Extraordinary items</t>
  </si>
  <si>
    <t>Less minority interests</t>
  </si>
  <si>
    <t>(iii)</t>
  </si>
  <si>
    <t>Extraordinary items attributable to</t>
  </si>
  <si>
    <t>members of the company</t>
  </si>
  <si>
    <t>(l)</t>
  </si>
  <si>
    <t>Net profit/(loss) attributable to</t>
  </si>
  <si>
    <t>3.</t>
  </si>
  <si>
    <t>Earnings per share based on 2(l) above</t>
  </si>
  <si>
    <t>after deducting any provision for</t>
  </si>
  <si>
    <t>preference dividends, if any :-</t>
  </si>
  <si>
    <t>Basic [based on</t>
  </si>
  <si>
    <t>ordinary shares] (sen)</t>
  </si>
  <si>
    <t>Fully diluted [based on</t>
  </si>
  <si>
    <t>ordinary shares (2000 :</t>
  </si>
  <si>
    <t>)]</t>
  </si>
  <si>
    <t>(sen)</t>
  </si>
  <si>
    <r>
      <t xml:space="preserve">The Board of Directors is pleased to announce the quarterly report on consolidated results for the </t>
    </r>
    <r>
      <rPr>
        <b/>
        <u val="single"/>
        <sz val="10"/>
        <rFont val="Times New Roman"/>
        <family val="1"/>
      </rPr>
      <t>first</t>
    </r>
    <r>
      <rPr>
        <sz val="10"/>
        <rFont val="Times New Roman"/>
        <family val="1"/>
      </rPr>
      <t xml:space="preserve"> financial quarter ended 30th September 2001.</t>
    </r>
  </si>
  <si>
    <t>CONSOLIDATED BALANCE SHEET</t>
  </si>
  <si>
    <t>AS AT</t>
  </si>
  <si>
    <t xml:space="preserve">END OF </t>
  </si>
  <si>
    <t>PRECEDING</t>
  </si>
  <si>
    <t>CURRENT</t>
  </si>
  <si>
    <t>FINANCIAL</t>
  </si>
  <si>
    <t>QUARTER</t>
  </si>
  <si>
    <t>YEAR END</t>
  </si>
  <si>
    <t>30/06/2001</t>
  </si>
  <si>
    <t>Property, plant and equipment</t>
  </si>
  <si>
    <t>Investment property</t>
  </si>
  <si>
    <t>Investment in associated companies</t>
  </si>
  <si>
    <t>4.</t>
  </si>
  <si>
    <t>Long term investments</t>
  </si>
  <si>
    <t>5.</t>
  </si>
  <si>
    <t>Goodwill on consolidation</t>
  </si>
  <si>
    <t>6.</t>
  </si>
  <si>
    <t>Intangible assets</t>
  </si>
  <si>
    <t>7.</t>
  </si>
  <si>
    <t>Other long term assets</t>
  </si>
  <si>
    <t>-</t>
  </si>
  <si>
    <t>Real property assets</t>
  </si>
  <si>
    <t>8.</t>
  </si>
  <si>
    <t>Current assets</t>
  </si>
  <si>
    <t>Development properties</t>
  </si>
  <si>
    <t>Inventories</t>
  </si>
  <si>
    <t>Trade receivables</t>
  </si>
  <si>
    <t>Other receivables, deposits &amp; prepayments</t>
  </si>
  <si>
    <t>Fixed deposits with licensed banks</t>
  </si>
  <si>
    <t>Cash and bank balances</t>
  </si>
  <si>
    <t>9.</t>
  </si>
  <si>
    <t>Current liabilities</t>
  </si>
  <si>
    <t>Trade payables</t>
  </si>
  <si>
    <t>Other payables</t>
  </si>
  <si>
    <t>Short term borrowings</t>
  </si>
  <si>
    <t>Provision for taxation</t>
  </si>
  <si>
    <t>10.</t>
  </si>
  <si>
    <t>Net current assets</t>
  </si>
  <si>
    <t>11.</t>
  </si>
  <si>
    <t>Shareholders' funds</t>
  </si>
  <si>
    <t>Share capital</t>
  </si>
  <si>
    <t>Reserves</t>
  </si>
  <si>
    <t>Share premium</t>
  </si>
  <si>
    <t>Retained profit</t>
  </si>
  <si>
    <t>12.</t>
  </si>
  <si>
    <t>13.</t>
  </si>
  <si>
    <t>Long term borrowings</t>
  </si>
  <si>
    <t>Term loans</t>
  </si>
  <si>
    <t>14.</t>
  </si>
  <si>
    <t>Other long term liabilities</t>
  </si>
  <si>
    <t>15.</t>
  </si>
  <si>
    <t>Deferred taxation</t>
  </si>
  <si>
    <t>16.</t>
  </si>
  <si>
    <t>Net tangible assets per share (RM)</t>
  </si>
  <si>
    <t>check: -</t>
  </si>
  <si>
    <t>NOTES TO THE QUARTERLY REPORT FOR THE FINANCIAL PERIOD ENDED 30th SEPTEMBER 2001</t>
  </si>
  <si>
    <t>Accounting Policies</t>
  </si>
  <si>
    <t>The quarterly financial statements have been prepared in accordance with the same accounting policies and methods of computation adopted by the Group in the preparation of its most recent annual financial statements.</t>
  </si>
  <si>
    <t>Exceptional Items</t>
  </si>
  <si>
    <t>There were no exceptional items for the financial period under review.</t>
  </si>
  <si>
    <t>Extraordinary Items</t>
  </si>
  <si>
    <t>There were no extraordinary items for the financial periods under review.</t>
  </si>
  <si>
    <t>Taxation</t>
  </si>
  <si>
    <t>Taxation based on the profit for the period:</t>
  </si>
  <si>
    <t>Malaysian income tax</t>
  </si>
  <si>
    <t>Transfer to/(from) deferred taxation</t>
  </si>
  <si>
    <t>Share of taxation in associated companies</t>
  </si>
  <si>
    <t>Taxation (over)/underprovided in</t>
  </si>
  <si>
    <t>respect of prior financial periods</t>
  </si>
  <si>
    <t>Real property gains tax on disposal</t>
  </si>
  <si>
    <t>of landed property</t>
  </si>
  <si>
    <t>Pre-Acquisition Profits</t>
  </si>
  <si>
    <t>There were no pre-acquisition profits for the current financial year to date.</t>
  </si>
  <si>
    <t>Profits on Sale of Investments and/or Properties</t>
  </si>
  <si>
    <t>There were no disposals of investments and/or properties outside the ordinary course of business of the Group for the current financial year to date.</t>
  </si>
  <si>
    <t>Quoted Securities</t>
  </si>
  <si>
    <t>Particular of purchases or disposals of quoted securities for the current financial year to date.</t>
  </si>
  <si>
    <t>RM</t>
  </si>
  <si>
    <t>Total purchases</t>
  </si>
  <si>
    <t>Total disposals</t>
  </si>
  <si>
    <t>Total profit/(loss) on disposal</t>
  </si>
  <si>
    <t>Investments in quoted securities as at the end of the reporting period.</t>
  </si>
  <si>
    <t>Total investment at cost *</t>
  </si>
  <si>
    <t>Total investment at carrying value/book value</t>
  </si>
  <si>
    <t>Total investment at market value at end of reporting period</t>
  </si>
  <si>
    <t>* -</t>
  </si>
  <si>
    <t>The shares were acquired by way of share allotment in a business supplier via Initial Public Offering in the 1st quarter of financial year ended 30th June 2001.</t>
  </si>
  <si>
    <t>Changes in the Composition of the Group</t>
  </si>
  <si>
    <t>There were no changes in the composition of the Group during the current financial year to date.</t>
  </si>
  <si>
    <t>Status of Corporate Proposals</t>
  </si>
  <si>
    <t>Seasonal or Cyclical Factors</t>
  </si>
  <si>
    <t>Seasonal or cyclical factors do not have any material impact on the Group's business operations.</t>
  </si>
  <si>
    <t>Debt and Equity Securities</t>
  </si>
  <si>
    <t>There were no issuance and/or repayment of debt and equity securities, share buy-backs, share cancellations, shares held as treasury shares and resale of treasury shares for the current financial year to date.</t>
  </si>
  <si>
    <t>Group Borrowings and Debt Securities</t>
  </si>
  <si>
    <t>The Group's borrowings as at the end of the reporting period are as follows:</t>
  </si>
  <si>
    <t>Secured</t>
  </si>
  <si>
    <t>Unsecured</t>
  </si>
  <si>
    <t>Total</t>
  </si>
  <si>
    <t>[All denominated in Ringgit Malaysia]</t>
  </si>
  <si>
    <t>Long Term: -</t>
  </si>
  <si>
    <t>Short Term: -</t>
  </si>
  <si>
    <t>Current portion of term loans</t>
  </si>
  <si>
    <t>Other borrowings</t>
  </si>
  <si>
    <t>Contingent Liabilities</t>
  </si>
  <si>
    <t>Off Balance Sheet Financial Instruments</t>
  </si>
  <si>
    <t>There were no financial instruments with off balance sheet risk as at 22nd November 2001, the latest practicable date which is not earlier than 7 days from the date of issue of this quarterly report.</t>
  </si>
  <si>
    <t>Material Litigation</t>
  </si>
  <si>
    <t>There were no pending material litigation as at 22nd November 2001, the latest practicable date which is not earlier than 7 days from the date of issue of this quarterly report.</t>
  </si>
  <si>
    <t>Segmental Reporting - Current Financial Year to Date</t>
  </si>
  <si>
    <t>Profit/(Loss)</t>
  </si>
  <si>
    <t>Before</t>
  </si>
  <si>
    <t>Assets</t>
  </si>
  <si>
    <t>Employed</t>
  </si>
  <si>
    <t>Property Development</t>
  </si>
  <si>
    <t>Manufacturing</t>
  </si>
  <si>
    <t>Others</t>
  </si>
  <si>
    <t>Share of Associated Company's Result and Assets Employed</t>
  </si>
  <si>
    <t>17.</t>
  </si>
  <si>
    <t>Material Changes in the Quarterly Results as compared with the Preceding Quarter</t>
  </si>
  <si>
    <t>18.</t>
  </si>
  <si>
    <t>Review of Performance of the Company and its Principal Subsidiaries</t>
  </si>
  <si>
    <t>19.</t>
  </si>
  <si>
    <t>Current Year Prospects</t>
  </si>
  <si>
    <t>20.</t>
  </si>
  <si>
    <t>Variance of Actual Profit from Forecast Profit</t>
  </si>
  <si>
    <t>Not applicable. The Group has not given any profit forecast nor profit guarantee in respect of any corporate proposals.</t>
  </si>
  <si>
    <t>21.</t>
  </si>
  <si>
    <t>Dividend</t>
  </si>
  <si>
    <t>The Board of Directors does not recommend any payment of interim dividend in respect of financial year ending 30th June 2002.</t>
  </si>
  <si>
    <t>By order of the Board</t>
  </si>
  <si>
    <t>Lam Voon Kean (MIA 4793)</t>
  </si>
  <si>
    <t>[Company Secretary]</t>
  </si>
  <si>
    <t>26th November 2001</t>
  </si>
  <si>
    <t>Contingent liabilities of the Group as at 22nd November 2001, the latest practicable date which is not earlier than 7 days from the date of issue of this quarterly report, comprise of banker's guarantees amounting to RM2.995million provided by various financial institutions for operations purposes only.</t>
  </si>
  <si>
    <t>For the reporting quarter under review, the Group registered RM30.619million of revenue resulting in RM.2.988million of operating profit before tax. Compared with the financial results of the immediate preceding quarter, profit before taxation was up by RM0.553million (23%), from RM2.435million, although sale was lower by RM4.718million (13%), from RM35.337million. The encouraging performance is mainly attributable to better operational returns from both Property and Manufacturing Divisions.  RM0.669million (13%) increase in sales for Manufacturing Division had resulted in higher pre-tax profit of RM0.220million (49%) from preceding quarter.</t>
  </si>
  <si>
    <t>Compared with financial results of the corresponding quarter, there was an increase of RM7.989million (35%), from RM22.630million, in turnover and a marginal drop of RM0.257million (8%), from RM3.245million, for pre-tax profit. For the same periods, billings for Property Division was up by RM9.523million (62%) from RM15.304million, however, pre-tax profit dropped by RM0.589million (21%), from RM2.842million. This was mainly due to competitive pricing for new schemes launched during this persistent gloomy economic outlook. Turnover for Manufacturing Division decreased by RM1.576million (22%), from RM7.326million; meanwhile, there was an increase in pre-tax profit of RM0.243million (57%), from RM0.428million, mainly due to improved profit margin.</t>
  </si>
  <si>
    <t>Profit from Manufacturing Division is still not taxable, due to availability of unabsorbed capital and reinvestment allowances as well as tax losses brought forward for offsetting, Meanwhile, profit accrued by Property Division is subject to Malaysian income tax at statutory rate of 28%. The effective tax rate on taxation provided of RM0.675million, against taxable profit of the Group of RM2.270million, for the financial quarter under review is approximating to that of statutory rate.</t>
  </si>
  <si>
    <t>In the opinion of the Directors, there has not arisen in the interval between the end of the reporting period and 22nd November 2001, the latest practicable date which is not earlier than 7 days from the date of issuance of this quarterly report, any item, transaction or event of a material and unusual nature that would substantially affect the results of the operations of the Group for the current financial year.</t>
  </si>
  <si>
    <t>Various proposals announced by the Government in the recent Budget 2002, aiming to increase taxpayers’ disposable income, as well as pertinent measures taken by authorities, attempting to resolve the problem of completed houses overhang situation in the local property market, will present housing development companies with opportunity to persevere through this prolonged global economic downturn. Interest rate, which is expected to remain at reasonably affordable level in the foreseeable future, will continue to play an important role in providing conditions that is conducive to revival of property market. Meanwhile, response from the Group's residential housing projects had been encouraging, principally due to their strategic locations and attractive prices. Therefore, barring any unforeseen circumstances, the Board expects the Group's operating results for the current financial year ending 30th June 2002 to remain profitable.</t>
  </si>
  <si>
    <t>Except for the Proposed Establishment of a New Employees' Share Option Scheme announced on 17th July 2001, approvals for which had been obtained from all relevant authorities and parties, there are no other corporate proposals that have been announced but not completed as at 22nd November 2001, the latest practicable date which is not earlier than 7 days from the date of issue of this quarterly report.</t>
  </si>
</sst>
</file>

<file path=xl/styles.xml><?xml version="1.0" encoding="utf-8"?>
<styleSheet xmlns="http://schemas.openxmlformats.org/spreadsheetml/2006/main">
  <numFmts count="40">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_(* #,##0_);_(* \(#,##0\);_(* &quot;-&quot;??_);_(@_)"/>
    <numFmt numFmtId="165" formatCode="_(* #,##0,_);_(* \(#,##0,\);_(* &quot;-&quot;??_);_(@_)"/>
    <numFmt numFmtId="166" formatCode="#,##0.0000"/>
    <numFmt numFmtId="167" formatCode="m/d/yyyy"/>
    <numFmt numFmtId="168" formatCode="#,##0.000_);[Red]\(#,##0.000\)"/>
    <numFmt numFmtId="169" formatCode="#,##0.0000_);[Red]\(#,##0.0000\)"/>
    <numFmt numFmtId="170" formatCode="#,##0.00000_);[Red]\(#,##0.00000\)"/>
    <numFmt numFmtId="171" formatCode="#,##0.000000_);[Red]\(#,##0.000000\)"/>
    <numFmt numFmtId="172" formatCode="#,##0.0000000_);[Red]\(#,##0.0000000\)"/>
    <numFmt numFmtId="173" formatCode="#,##0.00000000_);[Red]\(#,##0.00000000\)"/>
    <numFmt numFmtId="174" formatCode="#,##0.000000000_);[Red]\(#,##0.000000000\)"/>
    <numFmt numFmtId="175" formatCode="#,##0.0000000000_);[Red]\(#,##0.0000000000\)"/>
    <numFmt numFmtId="176" formatCode="#,##0.0_);[Red]\(#,##0.0\)"/>
    <numFmt numFmtId="177" formatCode="#,##0.0_);\(#,##0.0\)"/>
    <numFmt numFmtId="178" formatCode="#,##0.00000000000_);[Red]\(#,##0.00000000000\)"/>
    <numFmt numFmtId="179" formatCode="&quot;Yes&quot;;&quot;Yes&quot;;&quot;No&quot;"/>
    <numFmt numFmtId="180" formatCode="&quot;True&quot;;&quot;True&quot;;&quot;False&quot;"/>
    <numFmt numFmtId="181" formatCode="&quot;On&quot;;&quot;On&quot;;&quot;Off&quot;"/>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quot;$&quot;* #,##0.00_);_(&quot;$&quot;* \(#,##0.00\);_(&quot;$&quot;* &quot;-&quot;??_);_(@_)"/>
    <numFmt numFmtId="188" formatCode="#,##0.0"/>
    <numFmt numFmtId="189" formatCode="0.0000"/>
    <numFmt numFmtId="190" formatCode="0.000"/>
    <numFmt numFmtId="191" formatCode="0.0"/>
    <numFmt numFmtId="192" formatCode="#,##0;[Red]#,##0"/>
    <numFmt numFmtId="193" formatCode="0.0%"/>
    <numFmt numFmtId="194" formatCode="0.000%"/>
    <numFmt numFmtId="195" formatCode="&quot;RM&quot;#,##0.000_);[Red]\(&quot;RM&quot;#,##0.000\)"/>
  </numFmts>
  <fonts count="8">
    <font>
      <sz val="10"/>
      <name val="Times New Roman"/>
      <family val="0"/>
    </font>
    <font>
      <sz val="10"/>
      <name val="Arial"/>
      <family val="0"/>
    </font>
    <font>
      <u val="single"/>
      <sz val="10"/>
      <color indexed="36"/>
      <name val="Arial"/>
      <family val="0"/>
    </font>
    <font>
      <u val="single"/>
      <sz val="10"/>
      <color indexed="12"/>
      <name val="Arial"/>
      <family val="0"/>
    </font>
    <font>
      <b/>
      <sz val="12"/>
      <name val="Times New Roman"/>
      <family val="1"/>
    </font>
    <font>
      <b/>
      <sz val="10"/>
      <name val="Times New Roman"/>
      <family val="1"/>
    </font>
    <font>
      <b/>
      <u val="single"/>
      <sz val="10"/>
      <name val="Times New Roman"/>
      <family val="1"/>
    </font>
    <font>
      <sz val="12"/>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38" fontId="1" fillId="0" borderId="0">
      <alignment/>
      <protection/>
    </xf>
    <xf numFmtId="9" fontId="0" fillId="0" borderId="0" applyFont="0" applyFill="0" applyBorder="0" applyAlignment="0" applyProtection="0"/>
  </cellStyleXfs>
  <cellXfs count="149">
    <xf numFmtId="0" fontId="0" fillId="0" borderId="0" xfId="0" applyAlignment="1">
      <alignment/>
    </xf>
    <xf numFmtId="0" fontId="4" fillId="0" borderId="0" xfId="22" applyNumberFormat="1" applyFont="1" applyFill="1" applyAlignment="1">
      <alignment vertical="center"/>
      <protection/>
    </xf>
    <xf numFmtId="49" fontId="4" fillId="0" borderId="0" xfId="22" applyNumberFormat="1" applyFont="1" applyFill="1" applyAlignment="1">
      <alignment horizontal="center" vertical="center"/>
      <protection/>
    </xf>
    <xf numFmtId="37" fontId="4" fillId="0" borderId="0" xfId="22" applyNumberFormat="1" applyFont="1" applyFill="1" applyAlignment="1">
      <alignment horizontal="center" vertical="center"/>
      <protection/>
    </xf>
    <xf numFmtId="0" fontId="0" fillId="0" borderId="0" xfId="0" applyFont="1" applyFill="1" applyAlignment="1">
      <alignment vertical="center"/>
    </xf>
    <xf numFmtId="0" fontId="5" fillId="0" borderId="0" xfId="22" applyNumberFormat="1" applyFont="1" applyFill="1" applyAlignment="1">
      <alignment vertical="center"/>
      <protection/>
    </xf>
    <xf numFmtId="49" fontId="5" fillId="0" borderId="0" xfId="22" applyNumberFormat="1" applyFont="1" applyFill="1" applyAlignment="1">
      <alignment horizontal="center" vertical="center"/>
      <protection/>
    </xf>
    <xf numFmtId="37" fontId="5" fillId="0" borderId="0" xfId="22" applyNumberFormat="1" applyFont="1" applyFill="1" applyAlignment="1">
      <alignment horizontal="center" vertical="center"/>
      <protection/>
    </xf>
    <xf numFmtId="49" fontId="5" fillId="0" borderId="0" xfId="22" applyNumberFormat="1" applyFont="1" applyFill="1" applyAlignment="1">
      <alignment vertical="center"/>
      <protection/>
    </xf>
    <xf numFmtId="38" fontId="5" fillId="0" borderId="0" xfId="22" applyFont="1" applyFill="1" applyAlignment="1">
      <alignment horizontal="center" vertical="center"/>
      <protection/>
    </xf>
    <xf numFmtId="38" fontId="5" fillId="0" borderId="0" xfId="22" applyFont="1" applyFill="1" applyAlignment="1">
      <alignment vertical="center"/>
      <protection/>
    </xf>
    <xf numFmtId="38" fontId="0" fillId="0" borderId="0" xfId="22" applyFont="1" applyFill="1" applyAlignment="1">
      <alignment vertical="center"/>
      <protection/>
    </xf>
    <xf numFmtId="37" fontId="0" fillId="0" borderId="0" xfId="22" applyNumberFormat="1" applyFont="1" applyFill="1" applyAlignment="1">
      <alignment vertical="center"/>
      <protection/>
    </xf>
    <xf numFmtId="37" fontId="0" fillId="0" borderId="0" xfId="0" applyNumberFormat="1" applyFont="1" applyFill="1" applyAlignment="1">
      <alignment vertical="center"/>
    </xf>
    <xf numFmtId="49" fontId="0" fillId="0" borderId="0" xfId="22" applyNumberFormat="1" applyFont="1" applyFill="1" applyAlignment="1">
      <alignment vertical="center"/>
      <protection/>
    </xf>
    <xf numFmtId="38" fontId="0" fillId="0" borderId="0" xfId="22" applyFont="1" applyFill="1" applyAlignment="1">
      <alignment horizontal="center" vertical="center"/>
      <protection/>
    </xf>
    <xf numFmtId="37" fontId="0" fillId="0" borderId="0" xfId="17" applyNumberFormat="1" applyFont="1" applyFill="1" applyBorder="1" applyAlignment="1">
      <alignment vertical="center"/>
    </xf>
    <xf numFmtId="49" fontId="0" fillId="0" borderId="0" xfId="22" applyNumberFormat="1" applyFont="1" applyFill="1" applyAlignment="1">
      <alignment horizontal="center" vertical="center"/>
      <protection/>
    </xf>
    <xf numFmtId="37" fontId="5" fillId="0" borderId="0" xfId="17" applyNumberFormat="1" applyFont="1" applyFill="1" applyBorder="1" applyAlignment="1">
      <alignment horizontal="center" vertical="center"/>
    </xf>
    <xf numFmtId="165" fontId="0" fillId="0" borderId="0" xfId="22" applyNumberFormat="1" applyFont="1" applyFill="1" applyBorder="1" applyAlignment="1">
      <alignment vertical="center"/>
      <protection/>
    </xf>
    <xf numFmtId="165" fontId="0" fillId="0" borderId="0" xfId="0" applyNumberFormat="1" applyFont="1" applyFill="1" applyAlignment="1">
      <alignment vertical="center"/>
    </xf>
    <xf numFmtId="165" fontId="0" fillId="0" borderId="1" xfId="17" applyNumberFormat="1" applyFont="1" applyFill="1" applyBorder="1" applyAlignment="1">
      <alignment vertical="center"/>
    </xf>
    <xf numFmtId="165" fontId="0" fillId="0" borderId="1" xfId="17" applyNumberFormat="1" applyFont="1" applyFill="1" applyBorder="1" applyAlignment="1">
      <alignment horizontal="right" vertical="center"/>
    </xf>
    <xf numFmtId="165" fontId="0" fillId="0" borderId="0" xfId="17" applyNumberFormat="1" applyFont="1" applyFill="1" applyBorder="1" applyAlignment="1">
      <alignment vertical="center"/>
    </xf>
    <xf numFmtId="165" fontId="0" fillId="0" borderId="1" xfId="0" applyNumberFormat="1" applyFont="1" applyFill="1" applyBorder="1" applyAlignment="1">
      <alignment vertical="center"/>
    </xf>
    <xf numFmtId="38" fontId="0" fillId="0" borderId="0" xfId="22" applyFont="1" applyFill="1" applyBorder="1" applyAlignment="1">
      <alignment vertical="center"/>
      <protection/>
    </xf>
    <xf numFmtId="165" fontId="0" fillId="0" borderId="0" xfId="17" applyNumberFormat="1" applyFont="1" applyFill="1" applyBorder="1" applyAlignment="1">
      <alignment horizontal="right" vertical="center"/>
    </xf>
    <xf numFmtId="49" fontId="0" fillId="0" borderId="0" xfId="0" applyNumberFormat="1" applyFont="1" applyFill="1" applyAlignment="1">
      <alignment horizontal="center" vertical="center"/>
    </xf>
    <xf numFmtId="0" fontId="0" fillId="0" borderId="0" xfId="0" applyFont="1" applyFill="1" applyAlignment="1">
      <alignment horizontal="center" vertical="center"/>
    </xf>
    <xf numFmtId="165" fontId="0" fillId="0" borderId="2" xfId="17" applyNumberFormat="1" applyFont="1" applyFill="1" applyBorder="1" applyAlignment="1">
      <alignment vertical="center"/>
    </xf>
    <xf numFmtId="165" fontId="0" fillId="0" borderId="2" xfId="17" applyNumberFormat="1" applyFont="1" applyFill="1" applyBorder="1" applyAlignment="1">
      <alignment horizontal="right" vertical="center"/>
    </xf>
    <xf numFmtId="165" fontId="0" fillId="0" borderId="2" xfId="0" applyNumberFormat="1" applyFont="1" applyFill="1" applyBorder="1" applyAlignment="1">
      <alignment vertical="center"/>
    </xf>
    <xf numFmtId="38" fontId="0" fillId="0" borderId="0" xfId="22" applyFont="1" applyFill="1" applyBorder="1" applyAlignment="1">
      <alignment horizontal="center" vertical="center"/>
      <protection/>
    </xf>
    <xf numFmtId="165" fontId="0" fillId="0" borderId="0" xfId="17" applyNumberFormat="1" applyFont="1" applyFill="1" applyBorder="1" applyAlignment="1" quotePrefix="1">
      <alignment vertical="center"/>
    </xf>
    <xf numFmtId="165" fontId="0" fillId="0" borderId="1" xfId="22" applyNumberFormat="1" applyFont="1" applyFill="1" applyBorder="1" applyAlignment="1">
      <alignment vertical="center"/>
      <protection/>
    </xf>
    <xf numFmtId="37" fontId="0" fillId="0" borderId="0" xfId="22" applyNumberFormat="1" applyFont="1" applyFill="1" applyBorder="1" applyAlignment="1">
      <alignment vertical="center"/>
      <protection/>
    </xf>
    <xf numFmtId="37" fontId="0" fillId="0" borderId="0" xfId="17" applyNumberFormat="1" applyFont="1" applyFill="1" applyAlignment="1">
      <alignment vertical="center"/>
    </xf>
    <xf numFmtId="38" fontId="0" fillId="0" borderId="0" xfId="22" applyFont="1" applyFill="1" applyAlignment="1">
      <alignment horizontal="left" vertical="center"/>
      <protection/>
    </xf>
    <xf numFmtId="39" fontId="0" fillId="0" borderId="0" xfId="17" applyNumberFormat="1" applyFont="1" applyFill="1" applyBorder="1" applyAlignment="1">
      <alignment vertical="center"/>
    </xf>
    <xf numFmtId="39" fontId="0" fillId="0" borderId="0" xfId="17" applyNumberFormat="1" applyFont="1" applyFill="1" applyBorder="1" applyAlignment="1">
      <alignment horizontal="right" vertical="center"/>
    </xf>
    <xf numFmtId="37" fontId="0" fillId="0" borderId="0" xfId="17" applyNumberFormat="1" applyFont="1" applyFill="1" applyBorder="1" applyAlignment="1">
      <alignment horizontal="right" vertical="center"/>
    </xf>
    <xf numFmtId="39" fontId="0" fillId="0" borderId="0" xfId="17" applyNumberFormat="1" applyFont="1" applyFill="1" applyAlignment="1">
      <alignment vertical="center"/>
    </xf>
    <xf numFmtId="39" fontId="0" fillId="0" borderId="0" xfId="22" applyNumberFormat="1" applyFont="1" applyFill="1" applyAlignment="1">
      <alignment vertical="center"/>
      <protection/>
    </xf>
    <xf numFmtId="39" fontId="0" fillId="0" borderId="0" xfId="17" applyNumberFormat="1" applyFont="1" applyFill="1" applyAlignment="1">
      <alignment horizontal="right" vertical="center"/>
    </xf>
    <xf numFmtId="37" fontId="0" fillId="0" borderId="0" xfId="17" applyNumberFormat="1" applyFont="1" applyFill="1" applyAlignment="1">
      <alignment horizontal="right" vertical="center"/>
    </xf>
    <xf numFmtId="43" fontId="0" fillId="0" borderId="0" xfId="17" applyNumberFormat="1" applyFont="1" applyFill="1" applyBorder="1" applyAlignment="1">
      <alignment horizontal="right" vertical="center"/>
    </xf>
    <xf numFmtId="38" fontId="0" fillId="0" borderId="0" xfId="22" applyFont="1" applyFill="1" applyAlignment="1">
      <alignment horizontal="right" vertical="center"/>
      <protection/>
    </xf>
    <xf numFmtId="38" fontId="0" fillId="0" borderId="0" xfId="22" applyFont="1" applyFill="1" applyAlignment="1" quotePrefix="1">
      <alignment horizontal="center" vertical="center"/>
      <protection/>
    </xf>
    <xf numFmtId="0" fontId="7" fillId="0" borderId="0" xfId="0" applyFont="1" applyAlignment="1">
      <alignment vertical="center"/>
    </xf>
    <xf numFmtId="0" fontId="0" fillId="0" borderId="0" xfId="0" applyFont="1" applyAlignment="1">
      <alignment vertical="center"/>
    </xf>
    <xf numFmtId="49" fontId="0" fillId="0" borderId="0" xfId="22" applyNumberFormat="1" applyFont="1" applyAlignment="1">
      <alignment vertical="center"/>
      <protection/>
    </xf>
    <xf numFmtId="49" fontId="5" fillId="0" borderId="0" xfId="22" applyNumberFormat="1" applyFont="1" applyAlignment="1">
      <alignment vertical="center"/>
      <protection/>
    </xf>
    <xf numFmtId="38" fontId="0" fillId="0" borderId="0" xfId="22" applyFont="1" applyAlignment="1">
      <alignment vertical="center"/>
      <protection/>
    </xf>
    <xf numFmtId="38" fontId="0" fillId="0" borderId="0" xfId="22" applyNumberFormat="1" applyFont="1" applyAlignment="1">
      <alignment vertical="center"/>
      <protection/>
    </xf>
    <xf numFmtId="49" fontId="0" fillId="0" borderId="0" xfId="22" applyNumberFormat="1" applyFont="1" applyAlignment="1">
      <alignment horizontal="center" vertical="center"/>
      <protection/>
    </xf>
    <xf numFmtId="38" fontId="0" fillId="0" borderId="0" xfId="22" applyFont="1" applyAlignment="1">
      <alignment horizontal="center" vertical="center"/>
      <protection/>
    </xf>
    <xf numFmtId="38" fontId="0" fillId="0" borderId="0" xfId="22" applyNumberFormat="1" applyFont="1" applyAlignment="1">
      <alignment horizontal="center" vertical="center"/>
      <protection/>
    </xf>
    <xf numFmtId="0" fontId="0" fillId="0" borderId="0" xfId="0" applyFont="1" applyAlignment="1">
      <alignment horizontal="center" vertical="center"/>
    </xf>
    <xf numFmtId="165" fontId="0" fillId="0" borderId="0" xfId="17" applyNumberFormat="1" applyFont="1" applyAlignment="1">
      <alignment vertical="center"/>
    </xf>
    <xf numFmtId="165" fontId="0" fillId="0" borderId="0" xfId="17" applyNumberFormat="1" applyFont="1" applyAlignment="1" quotePrefix="1">
      <alignment vertical="center"/>
    </xf>
    <xf numFmtId="165" fontId="0" fillId="0" borderId="0" xfId="17" applyNumberFormat="1" applyFont="1" applyAlignment="1" quotePrefix="1">
      <alignment horizontal="center" vertical="center"/>
    </xf>
    <xf numFmtId="38" fontId="0" fillId="0" borderId="0" xfId="22" applyFont="1" applyAlignment="1" quotePrefix="1">
      <alignment horizontal="right" vertical="center"/>
      <protection/>
    </xf>
    <xf numFmtId="38" fontId="5" fillId="0" borderId="0" xfId="22" applyFont="1" applyAlignment="1">
      <alignment vertical="center"/>
      <protection/>
    </xf>
    <xf numFmtId="165" fontId="0" fillId="0" borderId="3" xfId="17" applyNumberFormat="1" applyFont="1" applyBorder="1" applyAlignment="1">
      <alignment vertical="center"/>
    </xf>
    <xf numFmtId="165" fontId="0" fillId="0" borderId="4" xfId="17" applyNumberFormat="1" applyFont="1" applyBorder="1" applyAlignment="1">
      <alignment vertical="center"/>
    </xf>
    <xf numFmtId="49" fontId="0" fillId="0" borderId="0" xfId="22" applyNumberFormat="1" applyFont="1" applyAlignment="1" quotePrefix="1">
      <alignment horizontal="center" vertical="center"/>
      <protection/>
    </xf>
    <xf numFmtId="165" fontId="0" fillId="0" borderId="5" xfId="17" applyNumberFormat="1" applyFont="1" applyBorder="1" applyAlignment="1">
      <alignment vertical="center"/>
    </xf>
    <xf numFmtId="165" fontId="0" fillId="0" borderId="6" xfId="17" applyNumberFormat="1" applyFont="1" applyBorder="1" applyAlignment="1">
      <alignment vertical="center"/>
    </xf>
    <xf numFmtId="165" fontId="0" fillId="0" borderId="7" xfId="17" applyNumberFormat="1" applyFont="1" applyBorder="1" applyAlignment="1">
      <alignment vertical="center"/>
    </xf>
    <xf numFmtId="165" fontId="0" fillId="0" borderId="8" xfId="17" applyNumberFormat="1" applyFont="1" applyBorder="1" applyAlignment="1">
      <alignment vertical="center"/>
    </xf>
    <xf numFmtId="165" fontId="0" fillId="0" borderId="9" xfId="17" applyNumberFormat="1" applyFont="1" applyBorder="1" applyAlignment="1">
      <alignment vertical="center"/>
    </xf>
    <xf numFmtId="165" fontId="0" fillId="0" borderId="2" xfId="17" applyNumberFormat="1" applyFont="1" applyBorder="1" applyAlignment="1">
      <alignment vertical="center"/>
    </xf>
    <xf numFmtId="165" fontId="0" fillId="0" borderId="10" xfId="17" applyNumberFormat="1" applyFont="1" applyBorder="1" applyAlignment="1">
      <alignment vertical="center"/>
    </xf>
    <xf numFmtId="165" fontId="0" fillId="0" borderId="0" xfId="17" applyNumberFormat="1" applyFont="1" applyBorder="1" applyAlignment="1">
      <alignment vertical="center"/>
    </xf>
    <xf numFmtId="40" fontId="0" fillId="0" borderId="0" xfId="22" applyNumberFormat="1" applyFont="1" applyAlignment="1">
      <alignment vertical="center"/>
      <protection/>
    </xf>
    <xf numFmtId="165" fontId="0" fillId="0" borderId="0" xfId="22" applyNumberFormat="1" applyFont="1" applyAlignment="1">
      <alignment vertical="center"/>
      <protection/>
    </xf>
    <xf numFmtId="49" fontId="0" fillId="0" borderId="0" xfId="0" applyNumberFormat="1" applyFont="1" applyAlignment="1">
      <alignment horizontal="center" vertical="center"/>
    </xf>
    <xf numFmtId="38" fontId="0" fillId="0" borderId="0" xfId="0" applyNumberFormat="1" applyFont="1" applyAlignment="1">
      <alignment vertical="center"/>
    </xf>
    <xf numFmtId="38" fontId="5" fillId="0" borderId="0" xfId="22" applyNumberFormat="1" applyFont="1" applyFill="1" applyAlignment="1">
      <alignment horizontal="center" vertical="center"/>
      <protection/>
    </xf>
    <xf numFmtId="38" fontId="0" fillId="0" borderId="0" xfId="0" applyNumberFormat="1" applyFont="1" applyFill="1" applyAlignment="1">
      <alignment vertical="center"/>
    </xf>
    <xf numFmtId="0" fontId="0" fillId="0" borderId="0" xfId="22" applyNumberFormat="1" applyFont="1" applyFill="1" applyAlignment="1">
      <alignment horizontal="center" vertical="center"/>
      <protection/>
    </xf>
    <xf numFmtId="38" fontId="0" fillId="0" borderId="0" xfId="22" applyNumberFormat="1" applyFont="1" applyFill="1" applyAlignment="1">
      <alignment vertical="center"/>
      <protection/>
    </xf>
    <xf numFmtId="49" fontId="0" fillId="0" borderId="0" xfId="22" applyNumberFormat="1" applyFont="1" applyFill="1" applyAlignment="1" quotePrefix="1">
      <alignment horizontal="center" vertical="center"/>
      <protection/>
    </xf>
    <xf numFmtId="38" fontId="5" fillId="0" borderId="0" xfId="22" applyNumberFormat="1" applyFont="1" applyFill="1" applyAlignment="1">
      <alignment vertical="center"/>
      <protection/>
    </xf>
    <xf numFmtId="0" fontId="0" fillId="0" borderId="0" xfId="0" applyFill="1" applyAlignment="1">
      <alignment horizontal="justify" vertical="top"/>
    </xf>
    <xf numFmtId="49" fontId="0" fillId="0" borderId="0" xfId="0" applyNumberFormat="1" applyFont="1" applyFill="1" applyAlignment="1">
      <alignment vertical="center"/>
    </xf>
    <xf numFmtId="38" fontId="0" fillId="0" borderId="0" xfId="22" applyNumberFormat="1" applyFont="1" applyFill="1" applyAlignment="1">
      <alignment horizontal="center" vertical="center"/>
      <protection/>
    </xf>
    <xf numFmtId="38" fontId="0" fillId="0" borderId="0" xfId="0" applyNumberFormat="1" applyFont="1" applyFill="1" applyAlignment="1">
      <alignment horizontal="center" vertical="center"/>
    </xf>
    <xf numFmtId="38" fontId="0" fillId="0" borderId="0" xfId="22" applyNumberFormat="1" applyFont="1" applyFill="1" applyAlignment="1">
      <alignment horizontal="left" vertical="center" indent="1"/>
      <protection/>
    </xf>
    <xf numFmtId="38" fontId="0" fillId="0" borderId="0" xfId="0" applyNumberFormat="1" applyFont="1" applyFill="1" applyAlignment="1">
      <alignment horizontal="justify" vertical="top" wrapText="1"/>
    </xf>
    <xf numFmtId="165" fontId="0" fillId="0" borderId="0" xfId="22" applyNumberFormat="1" applyFont="1" applyFill="1" applyAlignment="1">
      <alignment vertical="center"/>
      <protection/>
    </xf>
    <xf numFmtId="165" fontId="0" fillId="0" borderId="0" xfId="0" applyNumberFormat="1" applyFont="1" applyFill="1" applyBorder="1" applyAlignment="1">
      <alignment vertical="center"/>
    </xf>
    <xf numFmtId="165" fontId="0" fillId="0" borderId="2" xfId="22" applyNumberFormat="1" applyFont="1" applyFill="1" applyBorder="1" applyAlignment="1">
      <alignment vertical="center"/>
      <protection/>
    </xf>
    <xf numFmtId="165" fontId="0" fillId="0" borderId="9" xfId="22" applyNumberFormat="1" applyFont="1" applyFill="1" applyBorder="1" applyAlignment="1">
      <alignment vertical="center"/>
      <protection/>
    </xf>
    <xf numFmtId="0" fontId="0" fillId="0" borderId="0" xfId="0" applyFill="1" applyAlignment="1">
      <alignment horizontal="justify" vertical="center" wrapText="1"/>
    </xf>
    <xf numFmtId="38" fontId="0" fillId="0" borderId="7" xfId="22" applyNumberFormat="1" applyFont="1" applyFill="1" applyBorder="1" applyAlignment="1">
      <alignment vertical="center"/>
      <protection/>
    </xf>
    <xf numFmtId="38" fontId="0" fillId="0" borderId="11" xfId="22" applyNumberFormat="1" applyFont="1" applyFill="1" applyBorder="1" applyAlignment="1">
      <alignment vertical="center"/>
      <protection/>
    </xf>
    <xf numFmtId="38" fontId="0" fillId="0" borderId="11" xfId="22" applyNumberFormat="1" applyFont="1" applyFill="1" applyBorder="1" applyAlignment="1">
      <alignment horizontal="center" vertical="center"/>
      <protection/>
    </xf>
    <xf numFmtId="38" fontId="0" fillId="0" borderId="11" xfId="0" applyNumberFormat="1" applyFont="1" applyFill="1" applyBorder="1" applyAlignment="1">
      <alignment vertical="center"/>
    </xf>
    <xf numFmtId="38" fontId="0" fillId="0" borderId="7" xfId="0" applyNumberFormat="1" applyFont="1" applyFill="1" applyBorder="1" applyAlignment="1">
      <alignment vertical="center"/>
    </xf>
    <xf numFmtId="38" fontId="0" fillId="0" borderId="8" xfId="0" applyNumberFormat="1" applyFont="1" applyFill="1" applyBorder="1" applyAlignment="1">
      <alignment horizontal="center" vertical="center"/>
    </xf>
    <xf numFmtId="41" fontId="0" fillId="0" borderId="7" xfId="0" applyNumberFormat="1" applyFont="1" applyFill="1" applyBorder="1" applyAlignment="1">
      <alignment vertical="center"/>
    </xf>
    <xf numFmtId="41" fontId="0" fillId="0" borderId="8" xfId="0" applyNumberFormat="1" applyFont="1" applyFill="1" applyBorder="1" applyAlignment="1">
      <alignment horizontal="center" vertical="center"/>
    </xf>
    <xf numFmtId="38" fontId="0" fillId="0" borderId="0" xfId="22" applyNumberFormat="1" applyFont="1" applyFill="1" applyBorder="1" applyAlignment="1">
      <alignment vertical="center"/>
      <protection/>
    </xf>
    <xf numFmtId="38" fontId="0" fillId="0" borderId="0" xfId="22" applyNumberFormat="1" applyFont="1" applyFill="1" applyBorder="1" applyAlignment="1">
      <alignment horizontal="center" vertical="center"/>
      <protection/>
    </xf>
    <xf numFmtId="38" fontId="0" fillId="0" borderId="0" xfId="0" applyNumberFormat="1" applyFont="1" applyFill="1" applyBorder="1" applyAlignment="1">
      <alignment vertical="center"/>
    </xf>
    <xf numFmtId="41" fontId="0" fillId="0" borderId="0" xfId="0" applyNumberFormat="1" applyFont="1" applyFill="1" applyBorder="1" applyAlignment="1">
      <alignment vertical="center"/>
    </xf>
    <xf numFmtId="41" fontId="0" fillId="0" borderId="0" xfId="0" applyNumberFormat="1" applyFont="1" applyFill="1" applyBorder="1" applyAlignment="1">
      <alignment horizontal="center" vertical="center"/>
    </xf>
    <xf numFmtId="165" fontId="0" fillId="0" borderId="11" xfId="22" applyNumberFormat="1" applyFont="1" applyFill="1" applyBorder="1" applyAlignment="1">
      <alignment vertical="center"/>
      <protection/>
    </xf>
    <xf numFmtId="165" fontId="0" fillId="0" borderId="11" xfId="0" applyNumberFormat="1" applyFont="1" applyFill="1" applyBorder="1" applyAlignment="1">
      <alignment vertical="center"/>
    </xf>
    <xf numFmtId="165" fontId="0" fillId="0" borderId="7" xfId="0" applyNumberFormat="1" applyFont="1" applyFill="1" applyBorder="1" applyAlignment="1">
      <alignment vertical="center"/>
    </xf>
    <xf numFmtId="165" fontId="0" fillId="0" borderId="8" xfId="22" applyNumberFormat="1" applyFont="1" applyFill="1" applyBorder="1" applyAlignment="1">
      <alignment horizontal="center" vertical="center"/>
      <protection/>
    </xf>
    <xf numFmtId="0" fontId="0" fillId="0" borderId="0" xfId="0" applyFill="1" applyAlignment="1">
      <alignment horizontal="justify" vertical="top" wrapText="1"/>
    </xf>
    <xf numFmtId="0" fontId="0" fillId="0" borderId="0" xfId="0" applyFill="1" applyAlignment="1">
      <alignment vertical="top"/>
    </xf>
    <xf numFmtId="41" fontId="0" fillId="0" borderId="0" xfId="0" applyNumberFormat="1" applyFont="1" applyFill="1" applyAlignment="1">
      <alignment horizontal="center" vertical="center"/>
    </xf>
    <xf numFmtId="49" fontId="0" fillId="0" borderId="0" xfId="22" applyNumberFormat="1" applyFont="1" applyFill="1" applyBorder="1" applyAlignment="1">
      <alignment horizontal="center" vertical="center"/>
      <protection/>
    </xf>
    <xf numFmtId="38" fontId="5" fillId="0" borderId="0" xfId="22" applyNumberFormat="1" applyFont="1" applyFill="1" applyBorder="1" applyAlignment="1">
      <alignment vertical="center"/>
      <protection/>
    </xf>
    <xf numFmtId="38" fontId="0" fillId="0" borderId="0" xfId="17" applyNumberFormat="1" applyFont="1" applyFill="1" applyBorder="1" applyAlignment="1">
      <alignment horizontal="right" vertical="center"/>
    </xf>
    <xf numFmtId="49" fontId="5" fillId="0" borderId="0" xfId="22" applyNumberFormat="1" applyFont="1" applyFill="1" applyAlignment="1">
      <alignment vertical="center"/>
      <protection/>
    </xf>
    <xf numFmtId="38" fontId="1" fillId="0" borderId="0" xfId="22" applyFill="1">
      <alignment/>
      <protection/>
    </xf>
    <xf numFmtId="38" fontId="0" fillId="0" borderId="0" xfId="17" applyNumberFormat="1" applyFont="1" applyFill="1" applyBorder="1" applyAlignment="1">
      <alignment vertical="center"/>
    </xf>
    <xf numFmtId="165" fontId="0" fillId="0" borderId="9" xfId="17" applyNumberFormat="1" applyFont="1" applyFill="1" applyBorder="1" applyAlignment="1">
      <alignment vertical="center"/>
    </xf>
    <xf numFmtId="38" fontId="5" fillId="0" borderId="0" xfId="0" applyNumberFormat="1" applyFont="1" applyFill="1" applyAlignment="1">
      <alignment vertical="center"/>
    </xf>
    <xf numFmtId="165" fontId="0" fillId="0" borderId="0" xfId="22" applyNumberFormat="1" applyFont="1" applyFill="1" applyAlignment="1">
      <alignment horizontal="center" vertical="center"/>
      <protection/>
    </xf>
    <xf numFmtId="165" fontId="0" fillId="0" borderId="0" xfId="0" applyNumberFormat="1" applyFont="1" applyFill="1" applyAlignment="1">
      <alignment horizontal="center" vertical="center"/>
    </xf>
    <xf numFmtId="165" fontId="0" fillId="0" borderId="0" xfId="22" applyNumberFormat="1" applyFont="1" applyFill="1" applyAlignment="1" quotePrefix="1">
      <alignment horizontal="center" vertical="center"/>
      <protection/>
    </xf>
    <xf numFmtId="165" fontId="0" fillId="0" borderId="9" xfId="0" applyNumberFormat="1" applyFont="1" applyFill="1" applyBorder="1" applyAlignment="1">
      <alignment vertical="center"/>
    </xf>
    <xf numFmtId="0" fontId="0" fillId="0" borderId="0" xfId="0" applyFill="1" applyAlignment="1">
      <alignment horizontal="justify" wrapText="1"/>
    </xf>
    <xf numFmtId="38" fontId="0" fillId="0" borderId="0" xfId="22" applyFont="1" applyFill="1" applyAlignment="1">
      <alignment horizontal="left" vertical="center"/>
      <protection/>
    </xf>
    <xf numFmtId="37" fontId="5" fillId="0" borderId="0" xfId="17" applyNumberFormat="1" applyFont="1" applyFill="1" applyBorder="1" applyAlignment="1">
      <alignment horizontal="center" vertical="center"/>
    </xf>
    <xf numFmtId="37" fontId="5" fillId="0" borderId="0" xfId="17" applyNumberFormat="1" applyFont="1" applyFill="1" applyBorder="1" applyAlignment="1" quotePrefix="1">
      <alignment horizontal="center" vertical="center"/>
    </xf>
    <xf numFmtId="14" fontId="5" fillId="0" borderId="0" xfId="17" applyNumberFormat="1" applyFont="1" applyFill="1" applyBorder="1" applyAlignment="1" quotePrefix="1">
      <alignment horizontal="center" vertical="center"/>
    </xf>
    <xf numFmtId="49" fontId="0" fillId="0" borderId="0" xfId="22" applyNumberFormat="1" applyFont="1" applyFill="1" applyAlignment="1">
      <alignment horizontal="justify" vertical="center" wrapText="1"/>
      <protection/>
    </xf>
    <xf numFmtId="0" fontId="0" fillId="0" borderId="0" xfId="0" applyFont="1" applyFill="1" applyAlignment="1">
      <alignment horizontal="justify" vertical="center" wrapText="1"/>
    </xf>
    <xf numFmtId="37" fontId="5" fillId="0" borderId="2" xfId="17" applyNumberFormat="1" applyFont="1" applyFill="1" applyBorder="1" applyAlignment="1">
      <alignment horizontal="center" vertical="center"/>
    </xf>
    <xf numFmtId="40" fontId="0" fillId="0" borderId="0" xfId="17" applyNumberFormat="1" applyFont="1" applyAlignment="1">
      <alignment horizontal="center" vertical="center"/>
    </xf>
    <xf numFmtId="38" fontId="5" fillId="0" borderId="0" xfId="17" applyNumberFormat="1" applyFont="1" applyAlignment="1" quotePrefix="1">
      <alignment horizontal="center" vertical="center"/>
    </xf>
    <xf numFmtId="38" fontId="5" fillId="0" borderId="0" xfId="17" applyNumberFormat="1" applyFont="1" applyAlignment="1">
      <alignment horizontal="center" vertical="center"/>
    </xf>
    <xf numFmtId="0" fontId="4" fillId="0" borderId="0" xfId="22" applyNumberFormat="1" applyFont="1" applyAlignment="1">
      <alignment horizontal="center" vertical="center"/>
      <protection/>
    </xf>
    <xf numFmtId="0" fontId="5" fillId="0" borderId="0" xfId="22" applyNumberFormat="1" applyFont="1" applyAlignment="1">
      <alignment horizontal="center" vertical="center"/>
      <protection/>
    </xf>
    <xf numFmtId="38" fontId="5" fillId="0" borderId="0" xfId="22" applyNumberFormat="1" applyFont="1" applyAlignment="1">
      <alignment horizontal="center" vertical="center"/>
      <protection/>
    </xf>
    <xf numFmtId="38" fontId="0" fillId="0" borderId="0" xfId="22" applyNumberFormat="1" applyFont="1" applyFill="1" applyBorder="1" applyAlignment="1">
      <alignment horizontal="justify" vertical="top" wrapText="1"/>
      <protection/>
    </xf>
    <xf numFmtId="0" fontId="0" fillId="0" borderId="0" xfId="0" applyFill="1" applyAlignment="1">
      <alignment horizontal="justify" vertical="top" wrapText="1"/>
    </xf>
    <xf numFmtId="38" fontId="0" fillId="0" borderId="0" xfId="22" applyNumberFormat="1" applyFont="1" applyFill="1" applyAlignment="1">
      <alignment horizontal="justify" vertical="center" wrapText="1"/>
      <protection/>
    </xf>
    <xf numFmtId="0" fontId="0" fillId="0" borderId="0" xfId="0" applyFill="1" applyAlignment="1">
      <alignment horizontal="justify" vertical="center" wrapText="1"/>
    </xf>
    <xf numFmtId="38" fontId="0" fillId="0" borderId="0" xfId="22" applyNumberFormat="1" applyFont="1" applyFill="1" applyAlignment="1">
      <alignment horizontal="justify" vertical="top" wrapText="1"/>
      <protection/>
    </xf>
    <xf numFmtId="0" fontId="0" fillId="0" borderId="0" xfId="0" applyFont="1" applyFill="1" applyAlignment="1">
      <alignment horizontal="justify" vertical="top" wrapText="1"/>
    </xf>
    <xf numFmtId="0" fontId="0" fillId="0" borderId="0" xfId="0" applyAlignment="1">
      <alignment horizontal="justify" vertical="top" wrapText="1"/>
    </xf>
    <xf numFmtId="0" fontId="0" fillId="0" borderId="0" xfId="0" applyAlignment="1">
      <alignment horizontal="justify" vertical="center" wrapText="1"/>
    </xf>
  </cellXfs>
  <cellStyles count="10">
    <cellStyle name="Normal" xfId="0"/>
    <cellStyle name="Comma" xfId="15"/>
    <cellStyle name="Comma [0]" xfId="16"/>
    <cellStyle name="Comma_Sheet1" xfId="17"/>
    <cellStyle name="Currency" xfId="18"/>
    <cellStyle name="Currency [0]" xfId="19"/>
    <cellStyle name="Followed Hyperlink" xfId="20"/>
    <cellStyle name="Hyperlink"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Y2002-1stQtrConso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
      <sheetName val="FDEPS"/>
      <sheetName val="IncSt"/>
      <sheetName val="BS"/>
      <sheetName val="Notes"/>
      <sheetName val="Analysis"/>
      <sheetName val="OIB-BS"/>
      <sheetName val="OIB "/>
      <sheetName val="OIBGp"/>
      <sheetName val="BDev"/>
      <sheetName val="BDevGp"/>
      <sheetName val="SJ"/>
      <sheetName val="SJGp"/>
      <sheetName val="CTI"/>
      <sheetName val="CTIGp"/>
      <sheetName val="AC"/>
      <sheetName val="ACGp"/>
      <sheetName val="BAll"/>
      <sheetName val="BAllGp"/>
    </sheetNames>
    <sheetDataSet>
      <sheetData sheetId="1">
        <row r="9">
          <cell r="N9">
            <v>2.3987863453060356</v>
          </cell>
          <cell r="S9">
            <v>2.3987863453060356</v>
          </cell>
        </row>
        <row r="10">
          <cell r="Q10">
            <v>90005002</v>
          </cell>
        </row>
        <row r="12">
          <cell r="N12">
            <v>2.4577801131541555</v>
          </cell>
          <cell r="S12">
            <v>2.4577801131541555</v>
          </cell>
        </row>
        <row r="25">
          <cell r="N25">
            <v>2.3987863453060356</v>
          </cell>
          <cell r="S25">
            <v>2.3987863453060356</v>
          </cell>
        </row>
        <row r="27">
          <cell r="N27">
            <v>2.4577801131541555</v>
          </cell>
          <cell r="S27">
            <v>2.4577801131541555</v>
          </cell>
        </row>
        <row r="33">
          <cell r="L33">
            <v>5491000</v>
          </cell>
        </row>
        <row r="39">
          <cell r="L39">
            <v>90005002</v>
          </cell>
        </row>
        <row r="48">
          <cell r="L48">
            <v>6349000</v>
          </cell>
        </row>
        <row r="54">
          <cell r="L54">
            <v>90005002</v>
          </cell>
        </row>
      </sheetData>
      <sheetData sheetId="2">
        <row r="1">
          <cell r="A1" t="str">
            <v>ORIENTAL INTEREST BERHAD</v>
          </cell>
        </row>
        <row r="2">
          <cell r="A2" t="str">
            <v>(Company No. 272144-M)</v>
          </cell>
        </row>
        <row r="3">
          <cell r="A3" t="str">
            <v>(Incorporated in Malaysia)</v>
          </cell>
        </row>
        <row r="13">
          <cell r="H13" t="str">
            <v>Individual Quarter</v>
          </cell>
          <cell r="M13" t="str">
            <v>Cumulative Quarter</v>
          </cell>
        </row>
        <row r="14">
          <cell r="H14" t="str">
            <v>Current</v>
          </cell>
          <cell r="J14" t="str">
            <v>Preceding Year</v>
          </cell>
          <cell r="M14" t="str">
            <v>Current</v>
          </cell>
          <cell r="O14" t="str">
            <v>Preceding Year</v>
          </cell>
        </row>
        <row r="15">
          <cell r="H15" t="str">
            <v>Year</v>
          </cell>
          <cell r="J15" t="str">
            <v>Corresponding</v>
          </cell>
          <cell r="M15" t="str">
            <v>Year</v>
          </cell>
          <cell r="O15" t="str">
            <v>Corresponding</v>
          </cell>
        </row>
        <row r="16">
          <cell r="H16" t="str">
            <v>1st Quarter</v>
          </cell>
          <cell r="J16" t="str">
            <v>1st Quarter</v>
          </cell>
          <cell r="M16" t="str">
            <v>To Date</v>
          </cell>
          <cell r="O16" t="str">
            <v>Period</v>
          </cell>
        </row>
        <row r="17">
          <cell r="H17" t="str">
            <v>30/09/2001</v>
          </cell>
          <cell r="J17" t="str">
            <v>30/09/2000</v>
          </cell>
          <cell r="M17" t="str">
            <v>30/09/2001</v>
          </cell>
          <cell r="O17" t="str">
            <v>30/09/2000</v>
          </cell>
        </row>
        <row r="18">
          <cell r="H18" t="str">
            <v>RM ' 000</v>
          </cell>
          <cell r="J18" t="str">
            <v>RM ' 000</v>
          </cell>
          <cell r="M18" t="str">
            <v>RM ' 000</v>
          </cell>
          <cell r="O18" t="str">
            <v>RM ' 000</v>
          </cell>
        </row>
        <row r="20">
          <cell r="C20" t="str">
            <v>Revenue</v>
          </cell>
          <cell r="M20">
            <v>30618752.689999994</v>
          </cell>
        </row>
        <row r="44">
          <cell r="M44">
            <v>2988485.0561512155</v>
          </cell>
        </row>
      </sheetData>
      <sheetData sheetId="3">
        <row r="16">
          <cell r="H16">
            <v>5700</v>
          </cell>
          <cell r="K16">
            <v>5700</v>
          </cell>
        </row>
        <row r="36">
          <cell r="H36">
            <v>38777613.01</v>
          </cell>
        </row>
        <row r="39">
          <cell r="H39">
            <v>200306352.01810133</v>
          </cell>
        </row>
      </sheetData>
      <sheetData sheetId="4">
        <row r="35">
          <cell r="H35">
            <v>686848.689652174</v>
          </cell>
          <cell r="J35">
            <v>979925.44</v>
          </cell>
          <cell r="L35">
            <v>686848.689652174</v>
          </cell>
          <cell r="N35">
            <v>979925.44</v>
          </cell>
        </row>
        <row r="84">
          <cell r="N84">
            <v>0</v>
          </cell>
        </row>
      </sheetData>
      <sheetData sheetId="6">
        <row r="10">
          <cell r="E10">
            <v>90005002</v>
          </cell>
        </row>
        <row r="11">
          <cell r="E11">
            <v>13550</v>
          </cell>
        </row>
        <row r="12">
          <cell r="E12">
            <v>92096987</v>
          </cell>
        </row>
        <row r="14">
          <cell r="E14">
            <v>15830384</v>
          </cell>
        </row>
        <row r="16">
          <cell r="E16">
            <v>58794</v>
          </cell>
        </row>
        <row r="25">
          <cell r="E25">
            <v>25490769</v>
          </cell>
        </row>
        <row r="31">
          <cell r="E31">
            <v>10739841</v>
          </cell>
        </row>
        <row r="33">
          <cell r="E33">
            <v>33724710</v>
          </cell>
        </row>
        <row r="34">
          <cell r="E34">
            <v>5700</v>
          </cell>
        </row>
        <row r="37">
          <cell r="E37">
            <v>113809009</v>
          </cell>
        </row>
        <row r="38">
          <cell r="E38">
            <v>6695365</v>
          </cell>
        </row>
        <row r="39">
          <cell r="E39">
            <v>12218057</v>
          </cell>
        </row>
        <row r="40">
          <cell r="E40">
            <v>24452270</v>
          </cell>
        </row>
        <row r="41">
          <cell r="E41">
            <v>1672214</v>
          </cell>
        </row>
        <row r="42">
          <cell r="E42">
            <v>0</v>
          </cell>
        </row>
        <row r="43">
          <cell r="E43">
            <v>204000</v>
          </cell>
        </row>
        <row r="44">
          <cell r="E44">
            <v>2200058</v>
          </cell>
        </row>
        <row r="45">
          <cell r="E45">
            <v>2619900</v>
          </cell>
        </row>
        <row r="46">
          <cell r="E46">
            <v>8972802</v>
          </cell>
        </row>
        <row r="49">
          <cell r="E49">
            <v>6200783</v>
          </cell>
        </row>
        <row r="50">
          <cell r="E50">
            <v>50292</v>
          </cell>
        </row>
        <row r="51">
          <cell r="E51">
            <v>2703642</v>
          </cell>
        </row>
        <row r="52">
          <cell r="E52">
            <v>0</v>
          </cell>
        </row>
        <row r="53">
          <cell r="E53">
            <v>33296551</v>
          </cell>
        </row>
        <row r="54">
          <cell r="E54">
            <v>1908135</v>
          </cell>
        </row>
        <row r="55">
          <cell r="E55">
            <v>640575</v>
          </cell>
        </row>
      </sheetData>
      <sheetData sheetId="7">
        <row r="8">
          <cell r="F8">
            <v>5749689.27</v>
          </cell>
          <cell r="N8">
            <v>30618752.689999994</v>
          </cell>
        </row>
        <row r="14">
          <cell r="N14">
            <v>0</v>
          </cell>
        </row>
        <row r="17">
          <cell r="N17">
            <v>411934.84</v>
          </cell>
        </row>
        <row r="23">
          <cell r="B23">
            <v>-94016.09000000003</v>
          </cell>
          <cell r="N23">
            <v>2941536.8213686068</v>
          </cell>
        </row>
        <row r="25">
          <cell r="N25">
            <v>46948.23478260869</v>
          </cell>
        </row>
        <row r="27">
          <cell r="E27">
            <v>-264</v>
          </cell>
          <cell r="F27">
            <v>671002.2199999999</v>
          </cell>
          <cell r="G27">
            <v>444027.321368607</v>
          </cell>
          <cell r="H27">
            <v>-2318</v>
          </cell>
          <cell r="N27">
            <v>2988485.0561512155</v>
          </cell>
        </row>
        <row r="33">
          <cell r="N33">
            <v>-142608.66843061743</v>
          </cell>
        </row>
        <row r="37">
          <cell r="N37">
            <v>0</v>
          </cell>
        </row>
        <row r="57">
          <cell r="B57">
            <v>239168.65</v>
          </cell>
          <cell r="N57">
            <v>330910.47</v>
          </cell>
        </row>
        <row r="58">
          <cell r="N58">
            <v>452691.30000000005</v>
          </cell>
        </row>
        <row r="62">
          <cell r="N62">
            <v>-675499.17</v>
          </cell>
        </row>
        <row r="63">
          <cell r="N63">
            <v>0</v>
          </cell>
        </row>
        <row r="64">
          <cell r="N64">
            <v>-11110.479652173912</v>
          </cell>
        </row>
        <row r="65">
          <cell r="N65">
            <v>-239.04</v>
          </cell>
        </row>
        <row r="66">
          <cell r="N66">
            <v>0</v>
          </cell>
        </row>
        <row r="70">
          <cell r="N70">
            <v>42307.55</v>
          </cell>
        </row>
        <row r="71">
          <cell r="N71">
            <v>-63256.63</v>
          </cell>
        </row>
        <row r="72">
          <cell r="B72">
            <v>0</v>
          </cell>
          <cell r="N72">
            <v>0</v>
          </cell>
        </row>
        <row r="73">
          <cell r="B73">
            <v>266548.3</v>
          </cell>
          <cell r="F73">
            <v>0</v>
          </cell>
        </row>
      </sheetData>
      <sheetData sheetId="8">
        <row r="8">
          <cell r="N8">
            <v>90005002</v>
          </cell>
        </row>
        <row r="9">
          <cell r="N9">
            <v>94256014.82385103</v>
          </cell>
        </row>
        <row r="15">
          <cell r="N15">
            <v>13550</v>
          </cell>
        </row>
        <row r="18">
          <cell r="N18">
            <v>15972991.195430618</v>
          </cell>
        </row>
        <row r="21">
          <cell r="N21">
            <v>0</v>
          </cell>
        </row>
        <row r="22">
          <cell r="N22">
            <v>0</v>
          </cell>
        </row>
        <row r="23">
          <cell r="N23">
            <v>58794</v>
          </cell>
        </row>
        <row r="32">
          <cell r="N32">
            <v>25073227.549999997</v>
          </cell>
        </row>
        <row r="35">
          <cell r="N35">
            <v>0</v>
          </cell>
        </row>
        <row r="39">
          <cell r="N39">
            <v>10000001</v>
          </cell>
        </row>
        <row r="41">
          <cell r="N41">
            <v>775677.3779130434</v>
          </cell>
        </row>
        <row r="43">
          <cell r="N43">
            <v>33897754.81999999</v>
          </cell>
        </row>
        <row r="45">
          <cell r="N45">
            <v>5700</v>
          </cell>
        </row>
        <row r="48">
          <cell r="N48">
            <v>107420169.5001883</v>
          </cell>
        </row>
        <row r="50">
          <cell r="N50">
            <v>6900844.12</v>
          </cell>
        </row>
        <row r="51">
          <cell r="N51">
            <v>12504206.259999998</v>
          </cell>
        </row>
        <row r="52">
          <cell r="N52">
            <v>31150035.07</v>
          </cell>
        </row>
        <row r="53">
          <cell r="N53">
            <v>1206221.6099999999</v>
          </cell>
        </row>
        <row r="54">
          <cell r="N54">
            <v>592571.11</v>
          </cell>
        </row>
        <row r="55">
          <cell r="N55">
            <v>84708</v>
          </cell>
        </row>
        <row r="56">
          <cell r="N56">
            <v>0</v>
          </cell>
        </row>
        <row r="57">
          <cell r="N57">
            <v>0</v>
          </cell>
        </row>
        <row r="58">
          <cell r="N58">
            <v>0</v>
          </cell>
        </row>
        <row r="59">
          <cell r="N59">
            <v>0</v>
          </cell>
        </row>
        <row r="60">
          <cell r="N60">
            <v>194000</v>
          </cell>
        </row>
        <row r="61">
          <cell r="N61">
            <v>1924143.6900000002</v>
          </cell>
        </row>
        <row r="63">
          <cell r="N63">
            <v>117000</v>
          </cell>
        </row>
        <row r="64">
          <cell r="N64">
            <v>7237704.920000001</v>
          </cell>
        </row>
        <row r="67">
          <cell r="N67">
            <v>6023552.590000001</v>
          </cell>
        </row>
        <row r="68">
          <cell r="N68">
            <v>33474.87</v>
          </cell>
        </row>
        <row r="69">
          <cell r="N69">
            <v>0</v>
          </cell>
        </row>
        <row r="70">
          <cell r="N70">
            <v>1413552.08</v>
          </cell>
        </row>
        <row r="71">
          <cell r="N71">
            <v>854984.8200000001</v>
          </cell>
        </row>
        <row r="72">
          <cell r="N72">
            <v>0</v>
          </cell>
        </row>
        <row r="73">
          <cell r="N73">
            <v>0</v>
          </cell>
        </row>
        <row r="74">
          <cell r="N74">
            <v>0</v>
          </cell>
        </row>
        <row r="75">
          <cell r="N75">
            <v>0</v>
          </cell>
        </row>
        <row r="76">
          <cell r="N76">
            <v>28068469.87</v>
          </cell>
        </row>
        <row r="77">
          <cell r="N77">
            <v>1072052.41</v>
          </cell>
        </row>
        <row r="78">
          <cell r="N78">
            <v>0</v>
          </cell>
        </row>
        <row r="79">
          <cell r="N79">
            <v>1311526.37</v>
          </cell>
        </row>
        <row r="92">
          <cell r="C92">
            <v>37342959.65</v>
          </cell>
          <cell r="D92">
            <v>120359608.71881971</v>
          </cell>
          <cell r="F92">
            <v>22888892.6</v>
          </cell>
        </row>
      </sheetData>
      <sheetData sheetId="14">
        <row r="40">
          <cell r="L40">
            <v>3000</v>
          </cell>
        </row>
        <row r="42">
          <cell r="L42">
            <v>1.9</v>
          </cell>
        </row>
        <row r="45">
          <cell r="L45">
            <v>0.765</v>
          </cell>
        </row>
      </sheetData>
      <sheetData sheetId="15">
        <row r="27">
          <cell r="D27">
            <v>325389.77</v>
          </cell>
        </row>
      </sheetData>
      <sheetData sheetId="16">
        <row r="93">
          <cell r="D93">
            <v>31857313.43</v>
          </cell>
        </row>
      </sheetData>
      <sheetData sheetId="17">
        <row r="27">
          <cell r="C27">
            <v>-1466</v>
          </cell>
        </row>
      </sheetData>
      <sheetData sheetId="18">
        <row r="93">
          <cell r="C93">
            <v>16517166.049999999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105"/>
  <sheetViews>
    <sheetView workbookViewId="0" topLeftCell="A1">
      <selection activeCell="E22" sqref="E22"/>
    </sheetView>
  </sheetViews>
  <sheetFormatPr defaultColWidth="9.33203125" defaultRowHeight="12.75"/>
  <cols>
    <col min="1" max="1" width="3.33203125" style="27" customWidth="1"/>
    <col min="2" max="2" width="3.33203125" style="28" customWidth="1"/>
    <col min="3" max="3" width="3.33203125" style="4" customWidth="1"/>
    <col min="4" max="4" width="14.83203125" style="4" customWidth="1"/>
    <col min="5" max="5" width="5.83203125" style="4" customWidth="1"/>
    <col min="6" max="6" width="10.83203125" style="4" customWidth="1"/>
    <col min="7" max="7" width="3.83203125" style="4" customWidth="1"/>
    <col min="8" max="8" width="10.33203125" style="13" customWidth="1"/>
    <col min="9" max="9" width="2.33203125" style="13" customWidth="1"/>
    <col min="10" max="10" width="11.33203125" style="13" customWidth="1"/>
    <col min="11" max="11" width="2.83203125" style="13" customWidth="1"/>
    <col min="12" max="12" width="2.33203125" style="13" customWidth="1"/>
    <col min="13" max="13" width="10.33203125" style="13" customWidth="1"/>
    <col min="14" max="14" width="2.33203125" style="13" customWidth="1"/>
    <col min="15" max="15" width="11.33203125" style="13" customWidth="1"/>
    <col min="16" max="16" width="2.66015625" style="13" customWidth="1"/>
    <col min="17" max="16384" width="9.33203125" style="4" customWidth="1"/>
  </cols>
  <sheetData>
    <row r="1" spans="1:16" ht="15.75">
      <c r="A1" s="1" t="s">
        <v>0</v>
      </c>
      <c r="B1" s="2"/>
      <c r="C1" s="2"/>
      <c r="D1" s="2"/>
      <c r="E1" s="2"/>
      <c r="F1" s="2"/>
      <c r="G1" s="2"/>
      <c r="H1" s="3"/>
      <c r="I1" s="3"/>
      <c r="J1" s="3"/>
      <c r="K1" s="3"/>
      <c r="L1" s="3"/>
      <c r="M1" s="3"/>
      <c r="N1" s="3"/>
      <c r="O1" s="3"/>
      <c r="P1" s="3"/>
    </row>
    <row r="2" spans="1:16" ht="12.75" customHeight="1">
      <c r="A2" s="5" t="s">
        <v>1</v>
      </c>
      <c r="B2" s="6"/>
      <c r="C2" s="6"/>
      <c r="D2" s="6"/>
      <c r="E2" s="6"/>
      <c r="F2" s="6"/>
      <c r="G2" s="6"/>
      <c r="H2" s="7"/>
      <c r="I2" s="7"/>
      <c r="J2" s="7"/>
      <c r="K2" s="7"/>
      <c r="L2" s="7"/>
      <c r="M2" s="7"/>
      <c r="N2" s="7"/>
      <c r="O2" s="7"/>
      <c r="P2" s="7"/>
    </row>
    <row r="3" spans="1:16" ht="12.75" customHeight="1">
      <c r="A3" s="5" t="s">
        <v>2</v>
      </c>
      <c r="B3" s="6"/>
      <c r="C3" s="6"/>
      <c r="D3" s="6"/>
      <c r="E3" s="6"/>
      <c r="F3" s="6"/>
      <c r="G3" s="6"/>
      <c r="H3" s="7"/>
      <c r="I3" s="7"/>
      <c r="J3" s="7"/>
      <c r="K3" s="7"/>
      <c r="L3" s="7"/>
      <c r="M3" s="7"/>
      <c r="N3" s="7"/>
      <c r="O3" s="7"/>
      <c r="P3" s="7"/>
    </row>
    <row r="4" spans="1:15" ht="12.75" customHeight="1">
      <c r="A4" s="8"/>
      <c r="B4" s="9"/>
      <c r="C4" s="10"/>
      <c r="D4" s="11"/>
      <c r="E4" s="11"/>
      <c r="F4" s="11"/>
      <c r="G4" s="11"/>
      <c r="H4" s="12"/>
      <c r="I4" s="12"/>
      <c r="J4" s="12"/>
      <c r="K4" s="12"/>
      <c r="L4" s="12"/>
      <c r="M4" s="12"/>
      <c r="N4" s="12"/>
      <c r="O4" s="12"/>
    </row>
    <row r="5" spans="1:15" ht="12.75" customHeight="1">
      <c r="A5" s="8" t="s">
        <v>3</v>
      </c>
      <c r="B5" s="9"/>
      <c r="C5" s="10"/>
      <c r="D5" s="9"/>
      <c r="E5" s="9"/>
      <c r="F5" s="9"/>
      <c r="G5" s="9"/>
      <c r="H5" s="7"/>
      <c r="I5" s="7"/>
      <c r="J5" s="7"/>
      <c r="K5" s="7"/>
      <c r="L5" s="7"/>
      <c r="M5" s="7"/>
      <c r="N5" s="7"/>
      <c r="O5" s="7"/>
    </row>
    <row r="6" spans="1:15" ht="12.75" customHeight="1">
      <c r="A6" s="8"/>
      <c r="B6" s="9"/>
      <c r="C6" s="10"/>
      <c r="D6" s="11"/>
      <c r="E6" s="11"/>
      <c r="F6" s="11"/>
      <c r="G6" s="11"/>
      <c r="H6" s="12"/>
      <c r="I6" s="12"/>
      <c r="J6" s="12"/>
      <c r="K6" s="12"/>
      <c r="L6" s="12"/>
      <c r="M6" s="12"/>
      <c r="N6" s="12"/>
      <c r="O6" s="12"/>
    </row>
    <row r="7" spans="1:16" ht="12.75" customHeight="1">
      <c r="A7" s="132" t="s">
        <v>70</v>
      </c>
      <c r="B7" s="133"/>
      <c r="C7" s="133"/>
      <c r="D7" s="133"/>
      <c r="E7" s="133"/>
      <c r="F7" s="133"/>
      <c r="G7" s="133"/>
      <c r="H7" s="133"/>
      <c r="I7" s="133"/>
      <c r="J7" s="133"/>
      <c r="K7" s="133"/>
      <c r="L7" s="133"/>
      <c r="M7" s="133"/>
      <c r="N7" s="133"/>
      <c r="O7" s="133"/>
      <c r="P7" s="133"/>
    </row>
    <row r="8" spans="1:16" ht="12.75" customHeight="1">
      <c r="A8" s="133"/>
      <c r="B8" s="133"/>
      <c r="C8" s="133"/>
      <c r="D8" s="133"/>
      <c r="E8" s="133"/>
      <c r="F8" s="133"/>
      <c r="G8" s="133"/>
      <c r="H8" s="133"/>
      <c r="I8" s="133"/>
      <c r="J8" s="133"/>
      <c r="K8" s="133"/>
      <c r="L8" s="133"/>
      <c r="M8" s="133"/>
      <c r="N8" s="133"/>
      <c r="O8" s="133"/>
      <c r="P8" s="133"/>
    </row>
    <row r="9" spans="1:15" ht="12.75" customHeight="1">
      <c r="A9" s="14" t="s">
        <v>4</v>
      </c>
      <c r="B9" s="9"/>
      <c r="C9" s="10"/>
      <c r="D9" s="11"/>
      <c r="E9" s="11"/>
      <c r="F9" s="11"/>
      <c r="G9" s="11"/>
      <c r="H9" s="12"/>
      <c r="I9" s="12"/>
      <c r="J9" s="12"/>
      <c r="K9" s="12"/>
      <c r="L9" s="12"/>
      <c r="M9" s="12"/>
      <c r="N9" s="12"/>
      <c r="O9" s="12"/>
    </row>
    <row r="10" spans="1:15" ht="7.5" customHeight="1">
      <c r="A10" s="14"/>
      <c r="B10" s="15"/>
      <c r="C10" s="11"/>
      <c r="D10" s="11"/>
      <c r="E10" s="11"/>
      <c r="F10" s="11"/>
      <c r="G10" s="11"/>
      <c r="H10" s="12"/>
      <c r="I10" s="12"/>
      <c r="J10" s="12"/>
      <c r="K10" s="12"/>
      <c r="L10" s="12"/>
      <c r="M10" s="12"/>
      <c r="N10" s="12"/>
      <c r="O10" s="12"/>
    </row>
    <row r="11" spans="1:15" ht="12.75" customHeight="1">
      <c r="A11" s="8" t="s">
        <v>5</v>
      </c>
      <c r="B11" s="15"/>
      <c r="C11" s="11"/>
      <c r="D11" s="11"/>
      <c r="E11" s="11"/>
      <c r="F11" s="11"/>
      <c r="G11" s="11"/>
      <c r="H11" s="16"/>
      <c r="I11" s="16"/>
      <c r="J11" s="16"/>
      <c r="K11" s="16"/>
      <c r="L11" s="16"/>
      <c r="M11" s="16"/>
      <c r="N11" s="16"/>
      <c r="O11" s="16"/>
    </row>
    <row r="12" spans="1:15" ht="7.5" customHeight="1">
      <c r="A12" s="14"/>
      <c r="B12" s="15"/>
      <c r="C12" s="11"/>
      <c r="D12" s="11"/>
      <c r="E12" s="11"/>
      <c r="F12" s="11"/>
      <c r="G12" s="11"/>
      <c r="H12" s="16"/>
      <c r="I12" s="16"/>
      <c r="J12" s="16"/>
      <c r="K12" s="16"/>
      <c r="L12" s="16"/>
      <c r="M12" s="16"/>
      <c r="N12" s="16"/>
      <c r="O12" s="16"/>
    </row>
    <row r="13" spans="1:16" ht="12.75" customHeight="1">
      <c r="A13" s="17"/>
      <c r="B13" s="15"/>
      <c r="C13" s="11"/>
      <c r="D13" s="11"/>
      <c r="E13" s="11"/>
      <c r="F13" s="11"/>
      <c r="G13" s="11"/>
      <c r="H13" s="134" t="s">
        <v>6</v>
      </c>
      <c r="I13" s="134"/>
      <c r="J13" s="134"/>
      <c r="K13" s="134"/>
      <c r="L13" s="18"/>
      <c r="M13" s="134" t="s">
        <v>7</v>
      </c>
      <c r="N13" s="134"/>
      <c r="O13" s="134"/>
      <c r="P13" s="134"/>
    </row>
    <row r="14" spans="1:16" ht="12.75" customHeight="1">
      <c r="A14" s="17"/>
      <c r="B14" s="15"/>
      <c r="C14" s="11"/>
      <c r="D14" s="11"/>
      <c r="E14" s="11"/>
      <c r="F14" s="11"/>
      <c r="G14" s="11"/>
      <c r="H14" s="129" t="s">
        <v>8</v>
      </c>
      <c r="I14" s="129"/>
      <c r="J14" s="129" t="s">
        <v>9</v>
      </c>
      <c r="K14" s="129"/>
      <c r="L14" s="18"/>
      <c r="M14" s="129" t="str">
        <f>H14</f>
        <v>Current</v>
      </c>
      <c r="N14" s="129"/>
      <c r="O14" s="129" t="str">
        <f>J14</f>
        <v>Preceding Year</v>
      </c>
      <c r="P14" s="129"/>
    </row>
    <row r="15" spans="1:16" ht="12.75" customHeight="1">
      <c r="A15" s="17"/>
      <c r="B15" s="15"/>
      <c r="C15" s="11"/>
      <c r="D15" s="11"/>
      <c r="E15" s="11"/>
      <c r="F15" s="11"/>
      <c r="G15" s="11"/>
      <c r="H15" s="129" t="s">
        <v>10</v>
      </c>
      <c r="I15" s="129"/>
      <c r="J15" s="129" t="s">
        <v>11</v>
      </c>
      <c r="K15" s="129"/>
      <c r="L15" s="18"/>
      <c r="M15" s="129" t="str">
        <f>H15</f>
        <v>Year</v>
      </c>
      <c r="N15" s="129"/>
      <c r="O15" s="129" t="str">
        <f>J15</f>
        <v>Corresponding</v>
      </c>
      <c r="P15" s="129"/>
    </row>
    <row r="16" spans="1:16" ht="12.75" customHeight="1">
      <c r="A16" s="17"/>
      <c r="B16" s="15"/>
      <c r="C16" s="11"/>
      <c r="D16" s="11"/>
      <c r="E16" s="11"/>
      <c r="F16" s="11"/>
      <c r="G16" s="11"/>
      <c r="H16" s="129" t="s">
        <v>12</v>
      </c>
      <c r="I16" s="129"/>
      <c r="J16" s="129" t="str">
        <f>H16</f>
        <v>1st Quarter</v>
      </c>
      <c r="K16" s="129"/>
      <c r="L16" s="18"/>
      <c r="M16" s="129" t="s">
        <v>13</v>
      </c>
      <c r="N16" s="129"/>
      <c r="O16" s="129" t="s">
        <v>14</v>
      </c>
      <c r="P16" s="129"/>
    </row>
    <row r="17" spans="1:16" ht="12.75" customHeight="1">
      <c r="A17" s="17"/>
      <c r="B17" s="15"/>
      <c r="C17" s="11"/>
      <c r="D17" s="11"/>
      <c r="E17" s="11"/>
      <c r="F17" s="11"/>
      <c r="G17" s="11"/>
      <c r="H17" s="131" t="s">
        <v>15</v>
      </c>
      <c r="I17" s="131"/>
      <c r="J17" s="130" t="s">
        <v>16</v>
      </c>
      <c r="K17" s="130"/>
      <c r="L17" s="18"/>
      <c r="M17" s="130" t="str">
        <f>H17</f>
        <v>30/09/2001</v>
      </c>
      <c r="N17" s="130"/>
      <c r="O17" s="130" t="str">
        <f>J17</f>
        <v>30/09/2000</v>
      </c>
      <c r="P17" s="130"/>
    </row>
    <row r="18" spans="1:16" ht="12.75" customHeight="1">
      <c r="A18" s="17"/>
      <c r="B18" s="15"/>
      <c r="C18" s="11"/>
      <c r="D18" s="11"/>
      <c r="E18" s="11"/>
      <c r="F18" s="11"/>
      <c r="G18" s="11"/>
      <c r="H18" s="129" t="s">
        <v>17</v>
      </c>
      <c r="I18" s="129"/>
      <c r="J18" s="129" t="str">
        <f>H18</f>
        <v>RM ' 000</v>
      </c>
      <c r="K18" s="129"/>
      <c r="L18" s="18"/>
      <c r="M18" s="129" t="str">
        <f>H18</f>
        <v>RM ' 000</v>
      </c>
      <c r="N18" s="129"/>
      <c r="O18" s="129" t="str">
        <f>H18</f>
        <v>RM ' 000</v>
      </c>
      <c r="P18" s="129"/>
    </row>
    <row r="19" spans="1:16" ht="12.75" customHeight="1">
      <c r="A19" s="17"/>
      <c r="B19" s="15"/>
      <c r="C19" s="11"/>
      <c r="D19" s="11"/>
      <c r="E19" s="11"/>
      <c r="F19" s="11"/>
      <c r="G19" s="11"/>
      <c r="H19" s="19"/>
      <c r="I19" s="19"/>
      <c r="J19" s="19"/>
      <c r="K19" s="19"/>
      <c r="L19" s="19"/>
      <c r="M19" s="19"/>
      <c r="N19" s="19"/>
      <c r="O19" s="19"/>
      <c r="P19" s="20"/>
    </row>
    <row r="20" spans="1:16" ht="12.75" customHeight="1" thickBot="1">
      <c r="A20" s="17" t="s">
        <v>18</v>
      </c>
      <c r="B20" s="15" t="s">
        <v>19</v>
      </c>
      <c r="C20" s="11" t="s">
        <v>20</v>
      </c>
      <c r="D20" s="11"/>
      <c r="E20" s="11"/>
      <c r="F20" s="11"/>
      <c r="G20" s="11"/>
      <c r="H20" s="21">
        <f>M20-'[1]OIB '!AR8</f>
        <v>30618752.689999994</v>
      </c>
      <c r="I20" s="21"/>
      <c r="J20" s="21">
        <f>O20-'[1]OIB '!AS8</f>
        <v>22629763.93</v>
      </c>
      <c r="K20" s="22"/>
      <c r="L20" s="23"/>
      <c r="M20" s="21">
        <f>'[1]OIB '!N8</f>
        <v>30618752.689999994</v>
      </c>
      <c r="N20" s="21"/>
      <c r="O20" s="21">
        <v>22629763.93</v>
      </c>
      <c r="P20" s="24"/>
    </row>
    <row r="21" spans="1:16" ht="12.75" customHeight="1" thickTop="1">
      <c r="A21" s="17"/>
      <c r="B21" s="15"/>
      <c r="C21" s="11"/>
      <c r="D21" s="11"/>
      <c r="E21" s="11"/>
      <c r="F21" s="11"/>
      <c r="G21" s="11"/>
      <c r="H21" s="23"/>
      <c r="I21" s="23"/>
      <c r="J21" s="23"/>
      <c r="K21" s="23"/>
      <c r="L21" s="23"/>
      <c r="M21" s="23"/>
      <c r="N21" s="23"/>
      <c r="O21" s="23"/>
      <c r="P21" s="20"/>
    </row>
    <row r="22" spans="1:16" ht="12.75" customHeight="1" thickBot="1">
      <c r="A22" s="17"/>
      <c r="B22" s="15" t="s">
        <v>21</v>
      </c>
      <c r="C22" s="11" t="s">
        <v>22</v>
      </c>
      <c r="D22" s="11"/>
      <c r="E22" s="11"/>
      <c r="F22" s="11"/>
      <c r="G22" s="11"/>
      <c r="H22" s="21">
        <f>M22-'[1]OIB '!AR14</f>
        <v>0</v>
      </c>
      <c r="I22" s="21"/>
      <c r="J22" s="21">
        <f>O22-'[1]OIB '!AS14</f>
        <v>0</v>
      </c>
      <c r="K22" s="22"/>
      <c r="L22" s="23"/>
      <c r="M22" s="21">
        <f>'[1]OIB '!N14</f>
        <v>0</v>
      </c>
      <c r="N22" s="21"/>
      <c r="O22" s="21">
        <v>0</v>
      </c>
      <c r="P22" s="24"/>
    </row>
    <row r="23" spans="1:16" ht="12.75" customHeight="1" thickTop="1">
      <c r="A23" s="17"/>
      <c r="B23" s="15"/>
      <c r="C23" s="11"/>
      <c r="D23" s="11"/>
      <c r="E23" s="11"/>
      <c r="F23" s="11"/>
      <c r="G23" s="11"/>
      <c r="H23" s="23"/>
      <c r="I23" s="23"/>
      <c r="J23" s="23"/>
      <c r="K23" s="23"/>
      <c r="L23" s="23"/>
      <c r="M23" s="23"/>
      <c r="N23" s="23"/>
      <c r="O23" s="23"/>
      <c r="P23" s="20"/>
    </row>
    <row r="24" spans="1:16" ht="12.75" customHeight="1" thickBot="1">
      <c r="A24" s="17"/>
      <c r="B24" s="15" t="s">
        <v>23</v>
      </c>
      <c r="C24" s="11" t="s">
        <v>24</v>
      </c>
      <c r="D24" s="11"/>
      <c r="E24" s="11"/>
      <c r="F24" s="11"/>
      <c r="G24" s="11"/>
      <c r="H24" s="21">
        <f>M24-('[1]OIB '!AR17-'[1]OIB '!AR14)</f>
        <v>411934.84</v>
      </c>
      <c r="I24" s="21"/>
      <c r="J24" s="21">
        <f>O24-'[1]OIB '!AS15</f>
        <v>150315.65</v>
      </c>
      <c r="K24" s="22"/>
      <c r="L24" s="23"/>
      <c r="M24" s="21">
        <f>'[1]OIB '!N17-M22</f>
        <v>411934.84</v>
      </c>
      <c r="N24" s="21"/>
      <c r="O24" s="21">
        <v>150315.65</v>
      </c>
      <c r="P24" s="24"/>
    </row>
    <row r="25" spans="1:16" ht="12.75" customHeight="1" thickTop="1">
      <c r="A25" s="17"/>
      <c r="B25" s="15"/>
      <c r="C25" s="11"/>
      <c r="D25" s="11"/>
      <c r="E25" s="11"/>
      <c r="F25" s="11"/>
      <c r="G25" s="11"/>
      <c r="H25" s="23"/>
      <c r="I25" s="23"/>
      <c r="J25" s="23"/>
      <c r="K25" s="23"/>
      <c r="L25" s="23"/>
      <c r="M25" s="23"/>
      <c r="N25" s="23"/>
      <c r="O25" s="23"/>
      <c r="P25" s="20"/>
    </row>
    <row r="26" spans="1:16" ht="12.75" customHeight="1">
      <c r="A26" s="17" t="s">
        <v>25</v>
      </c>
      <c r="B26" s="15" t="s">
        <v>19</v>
      </c>
      <c r="C26" s="25" t="s">
        <v>26</v>
      </c>
      <c r="D26" s="25"/>
      <c r="E26" s="25"/>
      <c r="F26" s="25"/>
      <c r="G26" s="25"/>
      <c r="H26" s="23">
        <f>H37-SUM(H31:H35)</f>
        <v>3725138.591368607</v>
      </c>
      <c r="I26" s="23"/>
      <c r="J26" s="23">
        <f>J37-SUM(J31:J35)</f>
        <v>4003570.81</v>
      </c>
      <c r="K26" s="26"/>
      <c r="L26" s="23"/>
      <c r="M26" s="23">
        <f>M37-SUM(M31:M35)</f>
        <v>3725138.591368607</v>
      </c>
      <c r="N26" s="23"/>
      <c r="O26" s="23">
        <f>O37-SUM(O31:O35)</f>
        <v>4003570.81</v>
      </c>
      <c r="P26" s="20"/>
    </row>
    <row r="27" spans="1:16" ht="12.75" customHeight="1">
      <c r="A27" s="17"/>
      <c r="B27" s="15"/>
      <c r="C27" s="25" t="s">
        <v>27</v>
      </c>
      <c r="D27" s="25"/>
      <c r="E27" s="25"/>
      <c r="F27" s="25"/>
      <c r="G27" s="25"/>
      <c r="H27" s="23"/>
      <c r="I27" s="23"/>
      <c r="J27" s="23"/>
      <c r="K27" s="23"/>
      <c r="L27" s="23"/>
      <c r="M27" s="23"/>
      <c r="N27" s="23"/>
      <c r="O27" s="23"/>
      <c r="P27" s="20"/>
    </row>
    <row r="28" spans="1:16" ht="12.75" customHeight="1">
      <c r="A28" s="17"/>
      <c r="B28" s="15"/>
      <c r="C28" s="25" t="s">
        <v>28</v>
      </c>
      <c r="D28" s="25"/>
      <c r="E28" s="25"/>
      <c r="F28" s="25"/>
      <c r="G28" s="25"/>
      <c r="H28" s="23"/>
      <c r="I28" s="23"/>
      <c r="J28" s="23"/>
      <c r="K28" s="23"/>
      <c r="L28" s="23"/>
      <c r="M28" s="23"/>
      <c r="N28" s="23"/>
      <c r="O28" s="23"/>
      <c r="P28" s="20"/>
    </row>
    <row r="29" spans="1:16" ht="12.75" customHeight="1">
      <c r="A29" s="17"/>
      <c r="B29" s="15"/>
      <c r="C29" s="25" t="s">
        <v>29</v>
      </c>
      <c r="D29" s="25"/>
      <c r="E29" s="25"/>
      <c r="F29" s="25"/>
      <c r="G29" s="25"/>
      <c r="H29" s="23"/>
      <c r="I29" s="23"/>
      <c r="J29" s="23"/>
      <c r="K29" s="23"/>
      <c r="L29" s="23"/>
      <c r="M29" s="23"/>
      <c r="N29" s="23"/>
      <c r="O29" s="23"/>
      <c r="P29" s="20"/>
    </row>
    <row r="30" spans="8:16" ht="12.75" customHeight="1">
      <c r="H30" s="20"/>
      <c r="I30" s="20"/>
      <c r="J30" s="20"/>
      <c r="K30" s="20"/>
      <c r="L30" s="20"/>
      <c r="M30" s="20"/>
      <c r="N30" s="20"/>
      <c r="O30" s="20"/>
      <c r="P30" s="20"/>
    </row>
    <row r="31" spans="2:16" ht="12.75" customHeight="1">
      <c r="B31" s="15" t="s">
        <v>21</v>
      </c>
      <c r="C31" s="25" t="s">
        <v>30</v>
      </c>
      <c r="D31" s="25"/>
      <c r="E31" s="25"/>
      <c r="F31" s="25"/>
      <c r="G31" s="25"/>
      <c r="H31" s="23">
        <f>-(-M31-'[1]OIB '!AR57)</f>
        <v>-330910.47</v>
      </c>
      <c r="I31" s="23"/>
      <c r="J31" s="23">
        <f>-(-O31-'[1]OIB '!AS57)</f>
        <v>-284864.03</v>
      </c>
      <c r="K31" s="26"/>
      <c r="L31" s="23"/>
      <c r="M31" s="23">
        <f>-'[1]OIB '!N57</f>
        <v>-330910.47</v>
      </c>
      <c r="N31" s="23"/>
      <c r="O31" s="23">
        <v>-284864.03</v>
      </c>
      <c r="P31" s="20"/>
    </row>
    <row r="32" spans="1:16" ht="12.75" customHeight="1">
      <c r="A32" s="17"/>
      <c r="B32" s="15"/>
      <c r="C32" s="25"/>
      <c r="D32" s="25"/>
      <c r="E32" s="25"/>
      <c r="F32" s="25"/>
      <c r="G32" s="25"/>
      <c r="H32" s="23"/>
      <c r="I32" s="23"/>
      <c r="J32" s="23"/>
      <c r="K32" s="26"/>
      <c r="L32" s="23"/>
      <c r="M32" s="23"/>
      <c r="N32" s="23"/>
      <c r="O32" s="23"/>
      <c r="P32" s="20"/>
    </row>
    <row r="33" spans="1:16" ht="12.75" customHeight="1">
      <c r="A33" s="17"/>
      <c r="B33" s="15" t="s">
        <v>23</v>
      </c>
      <c r="C33" s="25" t="s">
        <v>31</v>
      </c>
      <c r="D33" s="25"/>
      <c r="E33" s="25"/>
      <c r="F33" s="25"/>
      <c r="G33" s="25"/>
      <c r="H33" s="23">
        <f>-(-M33-'[1]OIB '!AR58)</f>
        <v>-452691.30000000005</v>
      </c>
      <c r="I33" s="23"/>
      <c r="J33" s="23">
        <f>-(-O33-'[1]OIB '!AS58)</f>
        <v>-492300.88</v>
      </c>
      <c r="K33" s="26"/>
      <c r="L33" s="23"/>
      <c r="M33" s="23">
        <f>-'[1]OIB '!N58</f>
        <v>-452691.30000000005</v>
      </c>
      <c r="N33" s="23"/>
      <c r="O33" s="23">
        <v>-492300.88</v>
      </c>
      <c r="P33" s="20"/>
    </row>
    <row r="34" spans="1:16" ht="12.75" customHeight="1">
      <c r="A34" s="17"/>
      <c r="B34" s="15"/>
      <c r="C34" s="25"/>
      <c r="D34" s="25"/>
      <c r="E34" s="25"/>
      <c r="F34" s="25"/>
      <c r="G34" s="25"/>
      <c r="H34" s="23"/>
      <c r="I34" s="23"/>
      <c r="J34" s="23"/>
      <c r="K34" s="26"/>
      <c r="L34" s="23"/>
      <c r="M34" s="23"/>
      <c r="N34" s="23"/>
      <c r="O34" s="23"/>
      <c r="P34" s="20"/>
    </row>
    <row r="35" spans="1:16" ht="12.75" customHeight="1">
      <c r="A35" s="17"/>
      <c r="B35" s="15" t="s">
        <v>32</v>
      </c>
      <c r="C35" s="25" t="s">
        <v>33</v>
      </c>
      <c r="D35" s="25"/>
      <c r="E35" s="25"/>
      <c r="F35" s="25"/>
      <c r="G35" s="25"/>
      <c r="H35" s="29">
        <f>M35</f>
        <v>0</v>
      </c>
      <c r="I35" s="29"/>
      <c r="J35" s="29">
        <f>O35</f>
        <v>0</v>
      </c>
      <c r="K35" s="30"/>
      <c r="L35" s="29"/>
      <c r="M35" s="29">
        <v>0</v>
      </c>
      <c r="N35" s="29"/>
      <c r="O35" s="29">
        <v>0</v>
      </c>
      <c r="P35" s="31"/>
    </row>
    <row r="36" spans="1:16" ht="12.75" customHeight="1">
      <c r="A36" s="17"/>
      <c r="H36" s="20"/>
      <c r="I36" s="20"/>
      <c r="J36" s="20"/>
      <c r="K36" s="26"/>
      <c r="L36" s="20"/>
      <c r="M36" s="20"/>
      <c r="N36" s="20"/>
      <c r="O36" s="23"/>
      <c r="P36" s="20"/>
    </row>
    <row r="37" spans="1:16" ht="12.75" customHeight="1">
      <c r="A37" s="17"/>
      <c r="B37" s="15" t="s">
        <v>34</v>
      </c>
      <c r="C37" s="25" t="s">
        <v>35</v>
      </c>
      <c r="D37" s="25"/>
      <c r="E37" s="25"/>
      <c r="F37" s="25"/>
      <c r="G37" s="25"/>
      <c r="H37" s="23">
        <f>M37-'[1]OIB '!AR23</f>
        <v>2941536.8213686068</v>
      </c>
      <c r="I37" s="23"/>
      <c r="J37" s="23">
        <f>O37-'[1]OIB '!AS23</f>
        <v>3226405.9</v>
      </c>
      <c r="K37" s="26"/>
      <c r="L37" s="23"/>
      <c r="M37" s="23">
        <f>'[1]OIB '!N23</f>
        <v>2941536.8213686068</v>
      </c>
      <c r="N37" s="23"/>
      <c r="O37" s="23">
        <v>3226405.9</v>
      </c>
      <c r="P37" s="20"/>
    </row>
    <row r="38" spans="1:16" ht="12.75" customHeight="1">
      <c r="A38" s="17"/>
      <c r="B38" s="15"/>
      <c r="C38" s="25" t="s">
        <v>36</v>
      </c>
      <c r="D38" s="25"/>
      <c r="E38" s="25"/>
      <c r="F38" s="25"/>
      <c r="G38" s="25"/>
      <c r="H38" s="23"/>
      <c r="I38" s="23"/>
      <c r="J38" s="23"/>
      <c r="K38" s="23"/>
      <c r="L38" s="23"/>
      <c r="M38" s="23"/>
      <c r="N38" s="23"/>
      <c r="O38" s="23"/>
      <c r="P38" s="20"/>
    </row>
    <row r="39" spans="1:16" ht="12.75" customHeight="1">
      <c r="A39" s="17"/>
      <c r="B39" s="15"/>
      <c r="C39" s="25" t="s">
        <v>37</v>
      </c>
      <c r="D39" s="25"/>
      <c r="E39" s="25"/>
      <c r="F39" s="25"/>
      <c r="G39" s="25"/>
      <c r="H39" s="23"/>
      <c r="I39" s="23"/>
      <c r="J39" s="23"/>
      <c r="K39" s="23"/>
      <c r="L39" s="23"/>
      <c r="M39" s="23"/>
      <c r="N39" s="23"/>
      <c r="O39" s="23"/>
      <c r="P39" s="20"/>
    </row>
    <row r="40" spans="8:16" ht="12.75" customHeight="1">
      <c r="H40" s="20"/>
      <c r="I40" s="20"/>
      <c r="J40" s="20"/>
      <c r="K40" s="20"/>
      <c r="L40" s="20"/>
      <c r="M40" s="20"/>
      <c r="N40" s="20"/>
      <c r="O40" s="20"/>
      <c r="P40" s="20"/>
    </row>
    <row r="41" spans="2:16" ht="12.75" customHeight="1">
      <c r="B41" s="15" t="s">
        <v>38</v>
      </c>
      <c r="C41" s="25" t="s">
        <v>39</v>
      </c>
      <c r="D41" s="25"/>
      <c r="E41" s="25"/>
      <c r="F41" s="25"/>
      <c r="G41" s="25"/>
      <c r="H41" s="23">
        <f>M41-'[1]OIB '!AR25</f>
        <v>46948.23478260869</v>
      </c>
      <c r="I41" s="23"/>
      <c r="J41" s="23">
        <f>O41-'[1]OIB '!AS25</f>
        <v>18608.15</v>
      </c>
      <c r="K41" s="26"/>
      <c r="L41" s="23"/>
      <c r="M41" s="23">
        <f>'[1]OIB '!N25</f>
        <v>46948.23478260869</v>
      </c>
      <c r="N41" s="23"/>
      <c r="O41" s="23">
        <v>18608.15</v>
      </c>
      <c r="P41" s="20"/>
    </row>
    <row r="42" spans="2:16" ht="12.75" customHeight="1">
      <c r="B42" s="15"/>
      <c r="C42" s="25" t="s">
        <v>40</v>
      </c>
      <c r="D42" s="25"/>
      <c r="E42" s="25"/>
      <c r="F42" s="25"/>
      <c r="G42" s="25"/>
      <c r="H42" s="29"/>
      <c r="I42" s="29"/>
      <c r="J42" s="29"/>
      <c r="K42" s="29"/>
      <c r="L42" s="23"/>
      <c r="M42" s="29"/>
      <c r="N42" s="29"/>
      <c r="O42" s="29"/>
      <c r="P42" s="31"/>
    </row>
    <row r="43" spans="8:16" ht="12.75" customHeight="1">
      <c r="H43" s="20"/>
      <c r="I43" s="20"/>
      <c r="J43" s="20"/>
      <c r="K43" s="20"/>
      <c r="L43" s="20"/>
      <c r="M43" s="20"/>
      <c r="N43" s="20"/>
      <c r="O43" s="20"/>
      <c r="P43" s="20"/>
    </row>
    <row r="44" spans="2:16" ht="12.75" customHeight="1">
      <c r="B44" s="15" t="s">
        <v>41</v>
      </c>
      <c r="C44" s="25" t="s">
        <v>35</v>
      </c>
      <c r="D44" s="25"/>
      <c r="E44" s="25"/>
      <c r="F44" s="25"/>
      <c r="G44" s="25"/>
      <c r="H44" s="23">
        <f>SUM(H37:H42)</f>
        <v>2988485.0561512155</v>
      </c>
      <c r="I44" s="23"/>
      <c r="J44" s="23">
        <f>SUM(J37:J42)</f>
        <v>3245014.05</v>
      </c>
      <c r="K44" s="26"/>
      <c r="L44" s="23"/>
      <c r="M44" s="23">
        <f>SUM(M37:M42)</f>
        <v>2988485.0561512155</v>
      </c>
      <c r="N44" s="23"/>
      <c r="O44" s="23">
        <f>SUM(O37:O42)</f>
        <v>3245014.05</v>
      </c>
      <c r="P44" s="20"/>
    </row>
    <row r="45" spans="2:16" ht="12.75" customHeight="1">
      <c r="B45" s="15"/>
      <c r="C45" s="25" t="s">
        <v>36</v>
      </c>
      <c r="D45" s="25"/>
      <c r="E45" s="25"/>
      <c r="F45" s="25"/>
      <c r="G45" s="25"/>
      <c r="H45" s="23"/>
      <c r="I45" s="23"/>
      <c r="J45" s="23"/>
      <c r="K45" s="26"/>
      <c r="L45" s="23"/>
      <c r="M45" s="23"/>
      <c r="N45" s="23"/>
      <c r="O45" s="23"/>
      <c r="P45" s="20"/>
    </row>
    <row r="46" spans="2:16" ht="12.75" customHeight="1">
      <c r="B46" s="15"/>
      <c r="C46" s="25" t="s">
        <v>37</v>
      </c>
      <c r="D46" s="25"/>
      <c r="E46" s="25"/>
      <c r="F46" s="25"/>
      <c r="G46" s="25"/>
      <c r="H46" s="23"/>
      <c r="I46" s="23"/>
      <c r="J46" s="23"/>
      <c r="K46" s="26"/>
      <c r="L46" s="23"/>
      <c r="M46" s="23"/>
      <c r="N46" s="23"/>
      <c r="O46" s="23"/>
      <c r="P46" s="20"/>
    </row>
    <row r="47" spans="1:16" ht="12.75" customHeight="1">
      <c r="A47" s="17"/>
      <c r="B47" s="15"/>
      <c r="C47" s="25"/>
      <c r="D47" s="25"/>
      <c r="E47" s="25"/>
      <c r="F47" s="25"/>
      <c r="G47" s="25"/>
      <c r="H47" s="23"/>
      <c r="I47" s="23"/>
      <c r="J47" s="23"/>
      <c r="K47" s="20"/>
      <c r="L47" s="23"/>
      <c r="M47" s="23"/>
      <c r="N47" s="23"/>
      <c r="O47" s="20"/>
      <c r="P47" s="20"/>
    </row>
    <row r="48" spans="1:16" ht="12.75" customHeight="1">
      <c r="A48" s="17"/>
      <c r="B48" s="15" t="s">
        <v>42</v>
      </c>
      <c r="C48" s="25" t="s">
        <v>43</v>
      </c>
      <c r="D48" s="25"/>
      <c r="E48" s="25"/>
      <c r="F48" s="25"/>
      <c r="G48" s="25"/>
      <c r="H48" s="30">
        <f>-'[1]Notes'!H35</f>
        <v>-686848.689652174</v>
      </c>
      <c r="I48" s="29"/>
      <c r="J48" s="30">
        <f>-'[1]Notes'!J35</f>
        <v>-979925.44</v>
      </c>
      <c r="K48" s="30"/>
      <c r="L48" s="23"/>
      <c r="M48" s="30">
        <f>-'[1]Notes'!L35</f>
        <v>-686848.689652174</v>
      </c>
      <c r="N48" s="29"/>
      <c r="O48" s="30">
        <f>-'[1]Notes'!N35</f>
        <v>-979925.44</v>
      </c>
      <c r="P48" s="31"/>
    </row>
    <row r="49" spans="1:16" ht="12.75" customHeight="1">
      <c r="A49" s="17"/>
      <c r="B49" s="15"/>
      <c r="C49" s="25"/>
      <c r="D49" s="25"/>
      <c r="E49" s="25"/>
      <c r="F49" s="25"/>
      <c r="G49" s="25"/>
      <c r="H49" s="23"/>
      <c r="I49" s="23"/>
      <c r="J49" s="23"/>
      <c r="K49" s="20"/>
      <c r="L49" s="23"/>
      <c r="M49" s="23"/>
      <c r="N49" s="23"/>
      <c r="O49" s="20"/>
      <c r="P49" s="20"/>
    </row>
    <row r="50" spans="1:16" ht="12.75" customHeight="1">
      <c r="A50" s="17"/>
      <c r="B50" s="15" t="s">
        <v>44</v>
      </c>
      <c r="C50" s="32" t="s">
        <v>44</v>
      </c>
      <c r="D50" s="25" t="s">
        <v>45</v>
      </c>
      <c r="E50" s="25"/>
      <c r="F50" s="25"/>
      <c r="G50" s="25"/>
      <c r="H50" s="23">
        <f>SUM(H44:H48)</f>
        <v>2301636.366499041</v>
      </c>
      <c r="I50" s="23"/>
      <c r="J50" s="23">
        <f>SUM(J44:J48)</f>
        <v>2265088.61</v>
      </c>
      <c r="K50" s="26"/>
      <c r="L50" s="23"/>
      <c r="M50" s="23">
        <f>SUM(M44:M48)</f>
        <v>2301636.366499041</v>
      </c>
      <c r="N50" s="23"/>
      <c r="O50" s="23">
        <f>SUM(O44:O48)</f>
        <v>2265088.61</v>
      </c>
      <c r="P50" s="20"/>
    </row>
    <row r="51" spans="1:16" ht="12.75" customHeight="1">
      <c r="A51" s="17"/>
      <c r="B51" s="15"/>
      <c r="C51" s="32"/>
      <c r="D51" s="25" t="s">
        <v>46</v>
      </c>
      <c r="E51" s="25"/>
      <c r="F51" s="25"/>
      <c r="G51" s="25"/>
      <c r="H51" s="23"/>
      <c r="I51" s="23"/>
      <c r="J51" s="23"/>
      <c r="K51" s="20"/>
      <c r="L51" s="23"/>
      <c r="M51" s="23"/>
      <c r="N51" s="23"/>
      <c r="O51" s="20"/>
      <c r="P51" s="20"/>
    </row>
    <row r="52" spans="1:16" ht="12.75" customHeight="1">
      <c r="A52" s="17"/>
      <c r="H52" s="20"/>
      <c r="I52" s="20"/>
      <c r="J52" s="20"/>
      <c r="K52" s="20"/>
      <c r="L52" s="20"/>
      <c r="M52" s="20"/>
      <c r="N52" s="20"/>
      <c r="O52" s="20"/>
      <c r="P52" s="20"/>
    </row>
    <row r="53" spans="1:16" ht="12.75" customHeight="1">
      <c r="A53" s="17"/>
      <c r="B53" s="15"/>
      <c r="C53" s="32" t="s">
        <v>47</v>
      </c>
      <c r="D53" s="25" t="s">
        <v>48</v>
      </c>
      <c r="E53" s="25"/>
      <c r="F53" s="25"/>
      <c r="G53" s="25"/>
      <c r="H53" s="29">
        <f>M53-'[1]OIB '!AR33</f>
        <v>-142608.66843061743</v>
      </c>
      <c r="I53" s="29"/>
      <c r="J53" s="29">
        <f>O53-'[1]OIB '!AS33</f>
        <v>-52963.57</v>
      </c>
      <c r="K53" s="30"/>
      <c r="L53" s="23"/>
      <c r="M53" s="29">
        <f>'[1]OIB '!N33</f>
        <v>-142608.66843061743</v>
      </c>
      <c r="N53" s="29"/>
      <c r="O53" s="29">
        <v>-52963.57</v>
      </c>
      <c r="P53" s="31"/>
    </row>
    <row r="54" spans="1:16" ht="12.75" customHeight="1">
      <c r="A54" s="17"/>
      <c r="B54" s="15"/>
      <c r="C54" s="25"/>
      <c r="D54" s="25"/>
      <c r="E54" s="25"/>
      <c r="F54" s="25"/>
      <c r="G54" s="25"/>
      <c r="H54" s="23"/>
      <c r="I54" s="23"/>
      <c r="J54" s="23"/>
      <c r="K54" s="23"/>
      <c r="L54" s="23"/>
      <c r="M54" s="23"/>
      <c r="N54" s="23"/>
      <c r="O54" s="23"/>
      <c r="P54" s="20"/>
    </row>
    <row r="55" spans="1:16" ht="12.75" customHeight="1">
      <c r="A55" s="17"/>
      <c r="B55" s="15" t="s">
        <v>49</v>
      </c>
      <c r="C55" s="25" t="s">
        <v>50</v>
      </c>
      <c r="D55" s="25"/>
      <c r="E55" s="25"/>
      <c r="F55" s="25"/>
      <c r="G55" s="25"/>
      <c r="H55" s="23">
        <f>SUM(H50:H53)</f>
        <v>2159027.6980684237</v>
      </c>
      <c r="I55" s="23"/>
      <c r="J55" s="23">
        <f>SUM(J50:J53)</f>
        <v>2212125.04</v>
      </c>
      <c r="K55" s="26"/>
      <c r="L55" s="23"/>
      <c r="M55" s="23">
        <f>SUM(M50:M53)</f>
        <v>2159027.6980684237</v>
      </c>
      <c r="N55" s="23"/>
      <c r="O55" s="23">
        <f>SUM(O50:O53)</f>
        <v>2212125.04</v>
      </c>
      <c r="P55" s="20"/>
    </row>
    <row r="56" spans="1:16" ht="12.75" customHeight="1">
      <c r="A56" s="17"/>
      <c r="B56" s="15"/>
      <c r="C56" s="25" t="s">
        <v>51</v>
      </c>
      <c r="D56" s="25"/>
      <c r="E56" s="25"/>
      <c r="F56" s="25"/>
      <c r="G56" s="25"/>
      <c r="H56" s="23"/>
      <c r="I56" s="23"/>
      <c r="J56" s="23"/>
      <c r="K56" s="23"/>
      <c r="L56" s="23"/>
      <c r="M56" s="23"/>
      <c r="N56" s="23"/>
      <c r="O56" s="23"/>
      <c r="P56" s="20"/>
    </row>
    <row r="57" spans="1:16" ht="12.75" customHeight="1">
      <c r="A57" s="17"/>
      <c r="B57" s="15"/>
      <c r="C57" s="25"/>
      <c r="D57" s="25"/>
      <c r="E57" s="25"/>
      <c r="F57" s="25"/>
      <c r="G57" s="25"/>
      <c r="H57" s="23"/>
      <c r="I57" s="23"/>
      <c r="J57" s="23"/>
      <c r="K57" s="23"/>
      <c r="L57" s="23"/>
      <c r="M57" s="23"/>
      <c r="N57" s="23"/>
      <c r="O57" s="23"/>
      <c r="P57" s="20"/>
    </row>
    <row r="58" spans="1:16" ht="12.75" customHeight="1">
      <c r="A58" s="17"/>
      <c r="B58" s="15" t="s">
        <v>52</v>
      </c>
      <c r="C58" s="32" t="s">
        <v>44</v>
      </c>
      <c r="D58" s="25" t="s">
        <v>53</v>
      </c>
      <c r="E58" s="25"/>
      <c r="F58" s="25"/>
      <c r="G58" s="25"/>
      <c r="H58" s="33">
        <f>SUM(H59:H60)</f>
        <v>0</v>
      </c>
      <c r="I58" s="23"/>
      <c r="J58" s="33">
        <f>SUM(J59:J60)</f>
        <v>0</v>
      </c>
      <c r="K58" s="26"/>
      <c r="L58" s="23"/>
      <c r="M58" s="33">
        <f>SUM(M59:M60)</f>
        <v>0</v>
      </c>
      <c r="N58" s="23"/>
      <c r="O58" s="23">
        <v>0</v>
      </c>
      <c r="P58" s="20"/>
    </row>
    <row r="59" spans="1:16" ht="12.75" customHeight="1">
      <c r="A59" s="17"/>
      <c r="B59" s="15"/>
      <c r="C59" s="32" t="s">
        <v>47</v>
      </c>
      <c r="D59" s="25" t="s">
        <v>54</v>
      </c>
      <c r="E59" s="25"/>
      <c r="F59" s="25"/>
      <c r="G59" s="25"/>
      <c r="H59" s="33">
        <f>M59</f>
        <v>0</v>
      </c>
      <c r="I59" s="23"/>
      <c r="J59" s="33">
        <f>O59</f>
        <v>0</v>
      </c>
      <c r="K59" s="26"/>
      <c r="L59" s="23"/>
      <c r="M59" s="33">
        <v>0</v>
      </c>
      <c r="N59" s="23"/>
      <c r="O59" s="23">
        <v>0</v>
      </c>
      <c r="P59" s="20"/>
    </row>
    <row r="60" spans="1:16" ht="12.75" customHeight="1">
      <c r="A60" s="17"/>
      <c r="B60" s="15"/>
      <c r="C60" s="32" t="s">
        <v>55</v>
      </c>
      <c r="D60" s="25" t="s">
        <v>56</v>
      </c>
      <c r="E60" s="25"/>
      <c r="F60" s="25"/>
      <c r="G60" s="25"/>
      <c r="H60" s="33">
        <f>M60-'[1]OIB '!AR37</f>
        <v>0</v>
      </c>
      <c r="I60" s="23"/>
      <c r="J60" s="33">
        <f>O60-'[1]OIB '!AS37</f>
        <v>0</v>
      </c>
      <c r="K60" s="26"/>
      <c r="L60" s="23"/>
      <c r="M60" s="33">
        <f>'[1]OIB '!N37</f>
        <v>0</v>
      </c>
      <c r="N60" s="23"/>
      <c r="O60" s="23">
        <v>0</v>
      </c>
      <c r="P60" s="20"/>
    </row>
    <row r="61" spans="1:16" ht="12.75" customHeight="1">
      <c r="A61" s="17"/>
      <c r="B61" s="15"/>
      <c r="C61" s="25"/>
      <c r="D61" s="25" t="s">
        <v>57</v>
      </c>
      <c r="E61" s="25"/>
      <c r="F61" s="25"/>
      <c r="G61" s="25"/>
      <c r="H61" s="29"/>
      <c r="I61" s="29"/>
      <c r="J61" s="29"/>
      <c r="K61" s="29"/>
      <c r="L61" s="23"/>
      <c r="M61" s="29"/>
      <c r="N61" s="29"/>
      <c r="O61" s="29"/>
      <c r="P61" s="31"/>
    </row>
    <row r="62" spans="1:16" ht="12.75" customHeight="1">
      <c r="A62" s="17"/>
      <c r="B62" s="15"/>
      <c r="C62" s="25"/>
      <c r="D62" s="25"/>
      <c r="E62" s="25"/>
      <c r="F62" s="25"/>
      <c r="G62" s="25"/>
      <c r="H62" s="23"/>
      <c r="I62" s="23"/>
      <c r="J62" s="23"/>
      <c r="K62" s="19"/>
      <c r="L62" s="19"/>
      <c r="M62" s="23"/>
      <c r="N62" s="23"/>
      <c r="O62" s="19"/>
      <c r="P62" s="20"/>
    </row>
    <row r="63" spans="1:16" ht="12.75" customHeight="1">
      <c r="A63" s="17"/>
      <c r="B63" s="15" t="s">
        <v>58</v>
      </c>
      <c r="C63" s="11" t="s">
        <v>59</v>
      </c>
      <c r="D63" s="11"/>
      <c r="E63" s="11"/>
      <c r="F63" s="11"/>
      <c r="G63" s="11"/>
      <c r="H63" s="23">
        <f>SUM(H55:H61)</f>
        <v>2159027.6980684237</v>
      </c>
      <c r="I63" s="23"/>
      <c r="J63" s="23">
        <f>SUM(J55:J61)</f>
        <v>2212125.04</v>
      </c>
      <c r="K63" s="26"/>
      <c r="L63" s="19"/>
      <c r="M63" s="23">
        <f>SUM(M55:M61)</f>
        <v>2159027.6980684237</v>
      </c>
      <c r="N63" s="23"/>
      <c r="O63" s="23">
        <f>SUM(O55:O61)</f>
        <v>2212125.04</v>
      </c>
      <c r="P63" s="20"/>
    </row>
    <row r="64" spans="1:16" ht="12.75" customHeight="1" thickBot="1">
      <c r="A64" s="17"/>
      <c r="B64" s="15"/>
      <c r="C64" s="11" t="s">
        <v>57</v>
      </c>
      <c r="D64" s="11"/>
      <c r="E64" s="11"/>
      <c r="F64" s="11"/>
      <c r="G64" s="11"/>
      <c r="H64" s="21"/>
      <c r="I64" s="21"/>
      <c r="J64" s="21"/>
      <c r="K64" s="34"/>
      <c r="L64" s="19"/>
      <c r="M64" s="21"/>
      <c r="N64" s="21"/>
      <c r="O64" s="34"/>
      <c r="P64" s="24"/>
    </row>
    <row r="65" ht="12.75" customHeight="1" thickTop="1">
      <c r="A65" s="17"/>
    </row>
    <row r="66" spans="1:15" ht="12.75" customHeight="1">
      <c r="A66" s="17" t="s">
        <v>60</v>
      </c>
      <c r="B66" s="15" t="s">
        <v>19</v>
      </c>
      <c r="C66" s="11" t="s">
        <v>61</v>
      </c>
      <c r="D66" s="11"/>
      <c r="E66" s="11"/>
      <c r="F66" s="11"/>
      <c r="G66" s="11"/>
      <c r="H66" s="16"/>
      <c r="I66" s="16"/>
      <c r="J66" s="35"/>
      <c r="K66" s="35"/>
      <c r="L66" s="35"/>
      <c r="M66" s="16"/>
      <c r="N66" s="16"/>
      <c r="O66" s="35"/>
    </row>
    <row r="67" spans="1:15" ht="12.75" customHeight="1">
      <c r="A67" s="17"/>
      <c r="B67" s="15"/>
      <c r="C67" s="11" t="s">
        <v>62</v>
      </c>
      <c r="D67" s="11"/>
      <c r="E67" s="11"/>
      <c r="F67" s="11"/>
      <c r="G67" s="11"/>
      <c r="H67" s="16"/>
      <c r="I67" s="16"/>
      <c r="J67" s="35"/>
      <c r="K67" s="35"/>
      <c r="L67" s="35"/>
      <c r="M67" s="16"/>
      <c r="N67" s="16"/>
      <c r="O67" s="35"/>
    </row>
    <row r="68" spans="1:15" ht="12.75" customHeight="1">
      <c r="A68" s="17"/>
      <c r="B68" s="15"/>
      <c r="C68" s="11" t="s">
        <v>63</v>
      </c>
      <c r="D68" s="11"/>
      <c r="E68" s="11"/>
      <c r="F68" s="11"/>
      <c r="G68" s="11"/>
      <c r="H68" s="16"/>
      <c r="I68" s="16"/>
      <c r="J68" s="35"/>
      <c r="K68" s="35"/>
      <c r="L68" s="35"/>
      <c r="M68" s="36"/>
      <c r="N68" s="36"/>
      <c r="O68" s="35"/>
    </row>
    <row r="69" spans="1:15" ht="12.75" customHeight="1">
      <c r="A69" s="17"/>
      <c r="H69" s="16"/>
      <c r="I69" s="16"/>
      <c r="J69" s="35"/>
      <c r="K69" s="35"/>
      <c r="L69" s="35"/>
      <c r="M69" s="16"/>
      <c r="N69" s="16"/>
      <c r="O69" s="35"/>
    </row>
    <row r="70" spans="1:15" ht="12.75" customHeight="1">
      <c r="A70" s="17"/>
      <c r="B70" s="15"/>
      <c r="C70" s="15" t="s">
        <v>44</v>
      </c>
      <c r="D70" s="11" t="s">
        <v>64</v>
      </c>
      <c r="E70" s="128">
        <f>'[1]FDEPS'!Q10</f>
        <v>90005002</v>
      </c>
      <c r="F70" s="128"/>
      <c r="G70" s="11"/>
      <c r="H70" s="38">
        <f>'[1]FDEPS'!N9</f>
        <v>2.3987863453060356</v>
      </c>
      <c r="I70" s="16"/>
      <c r="J70" s="39">
        <f>'[1]FDEPS'!N12</f>
        <v>2.4577801131541555</v>
      </c>
      <c r="K70" s="40"/>
      <c r="L70" s="35"/>
      <c r="M70" s="38">
        <f>'[1]FDEPS'!S9</f>
        <v>2.3987863453060356</v>
      </c>
      <c r="N70" s="35"/>
      <c r="O70" s="39">
        <f>'[1]FDEPS'!S12</f>
        <v>2.4577801131541555</v>
      </c>
    </row>
    <row r="71" spans="1:15" ht="12.75" customHeight="1">
      <c r="A71" s="17"/>
      <c r="B71" s="15"/>
      <c r="C71" s="15"/>
      <c r="D71" s="11" t="s">
        <v>65</v>
      </c>
      <c r="E71" s="11"/>
      <c r="F71" s="11"/>
      <c r="G71" s="11"/>
      <c r="H71" s="41"/>
      <c r="I71" s="36"/>
      <c r="J71" s="12"/>
      <c r="K71" s="12"/>
      <c r="L71" s="12"/>
      <c r="M71" s="42"/>
      <c r="N71" s="12"/>
      <c r="O71" s="42"/>
    </row>
    <row r="72" spans="1:15" ht="12.75" customHeight="1">
      <c r="A72" s="17"/>
      <c r="B72" s="15"/>
      <c r="C72" s="15"/>
      <c r="D72" s="11"/>
      <c r="E72" s="11"/>
      <c r="F72" s="11"/>
      <c r="G72" s="11"/>
      <c r="H72" s="41"/>
      <c r="I72" s="36"/>
      <c r="J72" s="12"/>
      <c r="K72" s="12"/>
      <c r="L72" s="12"/>
      <c r="M72" s="42"/>
      <c r="N72" s="12"/>
      <c r="O72" s="42"/>
    </row>
    <row r="73" spans="1:15" ht="12.75" customHeight="1">
      <c r="A73" s="17"/>
      <c r="B73" s="15"/>
      <c r="C73" s="15" t="s">
        <v>47</v>
      </c>
      <c r="D73" s="11" t="s">
        <v>66</v>
      </c>
      <c r="E73" s="11"/>
      <c r="F73" s="37">
        <f>'[1]FDEPS'!L39+'[1]FDEPS'!L33</f>
        <v>95496002</v>
      </c>
      <c r="G73" s="11"/>
      <c r="H73" s="41">
        <f>'[1]FDEPS'!N25</f>
        <v>2.3987863453060356</v>
      </c>
      <c r="I73" s="36"/>
      <c r="J73" s="39">
        <f>'[1]FDEPS'!N27</f>
        <v>2.4577801131541555</v>
      </c>
      <c r="K73" s="40"/>
      <c r="L73" s="12"/>
      <c r="M73" s="43">
        <f>'[1]FDEPS'!S25</f>
        <v>2.3987863453060356</v>
      </c>
      <c r="N73" s="44"/>
      <c r="O73" s="45">
        <f>'[1]FDEPS'!S27</f>
        <v>2.4577801131541555</v>
      </c>
    </row>
    <row r="74" spans="2:7" ht="12.75" customHeight="1">
      <c r="B74" s="15"/>
      <c r="D74" s="11" t="s">
        <v>67</v>
      </c>
      <c r="E74" s="11"/>
      <c r="F74" s="37">
        <f>'[1]FDEPS'!L54+'[1]FDEPS'!L48</f>
        <v>96354002</v>
      </c>
      <c r="G74" s="11" t="s">
        <v>68</v>
      </c>
    </row>
    <row r="75" spans="1:15" ht="12.75" customHeight="1">
      <c r="A75" s="17"/>
      <c r="B75" s="15"/>
      <c r="C75" s="15"/>
      <c r="D75" s="11" t="s">
        <v>69</v>
      </c>
      <c r="E75" s="11"/>
      <c r="F75" s="11"/>
      <c r="G75" s="11"/>
      <c r="H75" s="12"/>
      <c r="I75" s="12"/>
      <c r="J75" s="12"/>
      <c r="K75" s="12"/>
      <c r="L75" s="12"/>
      <c r="M75" s="12"/>
      <c r="N75" s="12"/>
      <c r="O75" s="12"/>
    </row>
    <row r="76" spans="1:15" ht="12.75" customHeight="1">
      <c r="A76" s="17"/>
      <c r="B76" s="15"/>
      <c r="C76" s="11"/>
      <c r="D76" s="11"/>
      <c r="E76" s="11"/>
      <c r="F76" s="11"/>
      <c r="G76" s="11"/>
      <c r="H76" s="12"/>
      <c r="I76" s="12"/>
      <c r="J76" s="12"/>
      <c r="K76" s="12"/>
      <c r="L76" s="12"/>
      <c r="M76" s="12"/>
      <c r="N76" s="12"/>
      <c r="O76" s="12"/>
    </row>
    <row r="77" spans="1:15" ht="12.75" customHeight="1">
      <c r="A77" s="17"/>
      <c r="B77" s="46"/>
      <c r="C77" s="47"/>
      <c r="D77" s="11"/>
      <c r="E77" s="11"/>
      <c r="F77" s="11"/>
      <c r="G77" s="11"/>
      <c r="H77" s="12"/>
      <c r="I77" s="12"/>
      <c r="J77" s="12"/>
      <c r="K77" s="12"/>
      <c r="L77" s="12"/>
      <c r="M77" s="12"/>
      <c r="N77" s="12"/>
      <c r="O77" s="12"/>
    </row>
    <row r="81" ht="12.75">
      <c r="A81" s="17"/>
    </row>
    <row r="82" ht="12.75">
      <c r="A82" s="17"/>
    </row>
    <row r="83" ht="12.75">
      <c r="A83" s="17"/>
    </row>
    <row r="84" ht="12.75">
      <c r="A84" s="17"/>
    </row>
    <row r="85" ht="12.75">
      <c r="A85" s="17"/>
    </row>
    <row r="86" ht="12.75">
      <c r="A86" s="17"/>
    </row>
    <row r="87" ht="12.75">
      <c r="A87" s="17"/>
    </row>
    <row r="88" ht="12.75">
      <c r="A88" s="17"/>
    </row>
    <row r="89" ht="12.75">
      <c r="A89" s="17"/>
    </row>
    <row r="90" spans="1:15" ht="12.75">
      <c r="A90" s="17"/>
      <c r="B90" s="15"/>
      <c r="C90" s="11"/>
      <c r="D90" s="11"/>
      <c r="E90" s="11"/>
      <c r="F90" s="11"/>
      <c r="G90" s="11"/>
      <c r="H90" s="12"/>
      <c r="I90" s="12"/>
      <c r="J90" s="12"/>
      <c r="K90" s="12"/>
      <c r="L90" s="12"/>
      <c r="M90" s="12"/>
      <c r="N90" s="12"/>
      <c r="O90" s="12"/>
    </row>
    <row r="91" spans="1:15" ht="12.75">
      <c r="A91" s="17"/>
      <c r="B91" s="15"/>
      <c r="C91" s="11"/>
      <c r="D91" s="11"/>
      <c r="E91" s="11"/>
      <c r="F91" s="11"/>
      <c r="G91" s="11"/>
      <c r="H91" s="12"/>
      <c r="I91" s="12"/>
      <c r="J91" s="12"/>
      <c r="K91" s="12"/>
      <c r="L91" s="12"/>
      <c r="M91" s="12"/>
      <c r="N91" s="12"/>
      <c r="O91" s="12"/>
    </row>
    <row r="92" spans="1:15" ht="12.75">
      <c r="A92" s="17"/>
      <c r="B92" s="15"/>
      <c r="C92" s="11"/>
      <c r="D92" s="11"/>
      <c r="E92" s="11"/>
      <c r="F92" s="11"/>
      <c r="G92" s="11"/>
      <c r="H92" s="12"/>
      <c r="I92" s="12"/>
      <c r="J92" s="12"/>
      <c r="K92" s="12"/>
      <c r="L92" s="12"/>
      <c r="M92" s="12"/>
      <c r="N92" s="12"/>
      <c r="O92" s="12"/>
    </row>
    <row r="93" spans="1:15" ht="12.75">
      <c r="A93" s="17"/>
      <c r="B93" s="15"/>
      <c r="C93" s="11"/>
      <c r="D93" s="11"/>
      <c r="E93" s="11"/>
      <c r="F93" s="11"/>
      <c r="G93" s="11"/>
      <c r="H93" s="12"/>
      <c r="I93" s="12"/>
      <c r="J93" s="12"/>
      <c r="K93" s="12"/>
      <c r="L93" s="12"/>
      <c r="M93" s="12"/>
      <c r="N93" s="12"/>
      <c r="O93" s="12"/>
    </row>
    <row r="94" spans="1:15" ht="12.75">
      <c r="A94" s="17"/>
      <c r="B94" s="15"/>
      <c r="C94" s="11"/>
      <c r="D94" s="11"/>
      <c r="E94" s="11"/>
      <c r="F94" s="11"/>
      <c r="G94" s="11"/>
      <c r="H94" s="12"/>
      <c r="I94" s="12"/>
      <c r="J94" s="12"/>
      <c r="K94" s="12"/>
      <c r="L94" s="12"/>
      <c r="M94" s="12"/>
      <c r="N94" s="12"/>
      <c r="O94" s="12"/>
    </row>
    <row r="95" spans="1:15" ht="12.75">
      <c r="A95" s="17"/>
      <c r="B95" s="15"/>
      <c r="C95" s="11"/>
      <c r="D95" s="11"/>
      <c r="E95" s="11"/>
      <c r="F95" s="11"/>
      <c r="G95" s="11"/>
      <c r="H95" s="12"/>
      <c r="I95" s="12"/>
      <c r="J95" s="12"/>
      <c r="K95" s="12"/>
      <c r="L95" s="12"/>
      <c r="M95" s="12"/>
      <c r="N95" s="12"/>
      <c r="O95" s="12"/>
    </row>
    <row r="96" spans="1:15" ht="12.75">
      <c r="A96" s="17"/>
      <c r="B96" s="15"/>
      <c r="C96" s="11"/>
      <c r="D96" s="11"/>
      <c r="E96" s="11"/>
      <c r="F96" s="11"/>
      <c r="G96" s="11"/>
      <c r="H96" s="12"/>
      <c r="I96" s="12"/>
      <c r="J96" s="12"/>
      <c r="K96" s="12"/>
      <c r="L96" s="12"/>
      <c r="M96" s="12"/>
      <c r="N96" s="12"/>
      <c r="O96" s="12"/>
    </row>
    <row r="97" spans="1:15" ht="12.75">
      <c r="A97" s="17"/>
      <c r="B97" s="15"/>
      <c r="C97" s="11"/>
      <c r="D97" s="11"/>
      <c r="E97" s="11"/>
      <c r="F97" s="11"/>
      <c r="G97" s="11"/>
      <c r="H97" s="12"/>
      <c r="I97" s="12"/>
      <c r="J97" s="12"/>
      <c r="K97" s="12"/>
      <c r="L97" s="12"/>
      <c r="M97" s="12"/>
      <c r="N97" s="12"/>
      <c r="O97" s="12"/>
    </row>
    <row r="98" spans="1:15" ht="12.75">
      <c r="A98" s="17"/>
      <c r="B98" s="15"/>
      <c r="C98" s="11"/>
      <c r="D98" s="11"/>
      <c r="E98" s="11"/>
      <c r="F98" s="11"/>
      <c r="G98" s="11"/>
      <c r="H98" s="12"/>
      <c r="I98" s="12"/>
      <c r="J98" s="12"/>
      <c r="K98" s="12"/>
      <c r="L98" s="12"/>
      <c r="M98" s="12"/>
      <c r="N98" s="12"/>
      <c r="O98" s="12"/>
    </row>
    <row r="99" spans="1:15" ht="12.75">
      <c r="A99" s="17"/>
      <c r="B99" s="15"/>
      <c r="C99" s="11"/>
      <c r="D99" s="11"/>
      <c r="E99" s="11"/>
      <c r="F99" s="11"/>
      <c r="G99" s="11"/>
      <c r="H99" s="12"/>
      <c r="I99" s="12"/>
      <c r="J99" s="12"/>
      <c r="K99" s="12"/>
      <c r="L99" s="12"/>
      <c r="M99" s="12"/>
      <c r="N99" s="12"/>
      <c r="O99" s="12"/>
    </row>
    <row r="100" spans="1:15" ht="12.75">
      <c r="A100" s="17"/>
      <c r="B100" s="15"/>
      <c r="C100" s="11"/>
      <c r="D100" s="11"/>
      <c r="E100" s="11"/>
      <c r="F100" s="11"/>
      <c r="G100" s="11"/>
      <c r="H100" s="12"/>
      <c r="I100" s="12"/>
      <c r="J100" s="12"/>
      <c r="K100" s="12"/>
      <c r="L100" s="12"/>
      <c r="M100" s="12"/>
      <c r="N100" s="12"/>
      <c r="O100" s="12"/>
    </row>
    <row r="101" spans="1:15" ht="12.75">
      <c r="A101" s="17"/>
      <c r="B101" s="15"/>
      <c r="C101" s="11"/>
      <c r="D101" s="11"/>
      <c r="E101" s="11"/>
      <c r="F101" s="11"/>
      <c r="G101" s="11"/>
      <c r="H101" s="12"/>
      <c r="I101" s="12"/>
      <c r="J101" s="12"/>
      <c r="K101" s="12"/>
      <c r="L101" s="12"/>
      <c r="M101" s="12"/>
      <c r="N101" s="12"/>
      <c r="O101" s="12"/>
    </row>
    <row r="102" spans="1:15" ht="12.75">
      <c r="A102" s="17"/>
      <c r="B102" s="15"/>
      <c r="C102" s="11"/>
      <c r="D102" s="11"/>
      <c r="E102" s="11"/>
      <c r="F102" s="11"/>
      <c r="G102" s="11"/>
      <c r="H102" s="12"/>
      <c r="I102" s="12"/>
      <c r="J102" s="12"/>
      <c r="K102" s="12"/>
      <c r="L102" s="12"/>
      <c r="M102" s="12"/>
      <c r="N102" s="12"/>
      <c r="O102" s="12"/>
    </row>
    <row r="103" spans="1:15" ht="12.75">
      <c r="A103" s="17"/>
      <c r="B103" s="15"/>
      <c r="C103" s="11"/>
      <c r="D103" s="11"/>
      <c r="E103" s="11"/>
      <c r="F103" s="11"/>
      <c r="G103" s="11"/>
      <c r="H103" s="12"/>
      <c r="I103" s="12"/>
      <c r="J103" s="12"/>
      <c r="K103" s="12"/>
      <c r="L103" s="12"/>
      <c r="M103" s="12"/>
      <c r="N103" s="12"/>
      <c r="O103" s="12"/>
    </row>
    <row r="104" spans="1:15" ht="12.75">
      <c r="A104" s="17"/>
      <c r="B104" s="15"/>
      <c r="C104" s="11"/>
      <c r="D104" s="11"/>
      <c r="E104" s="11"/>
      <c r="F104" s="11"/>
      <c r="G104" s="11"/>
      <c r="H104" s="12"/>
      <c r="I104" s="12"/>
      <c r="J104" s="12"/>
      <c r="K104" s="12"/>
      <c r="L104" s="12"/>
      <c r="M104" s="12"/>
      <c r="N104" s="12"/>
      <c r="O104" s="12"/>
    </row>
    <row r="105" spans="1:15" ht="12.75">
      <c r="A105" s="17"/>
      <c r="B105" s="15"/>
      <c r="C105" s="11"/>
      <c r="D105" s="11"/>
      <c r="E105" s="11"/>
      <c r="F105" s="11"/>
      <c r="G105" s="11"/>
      <c r="H105" s="12"/>
      <c r="I105" s="12"/>
      <c r="J105" s="12"/>
      <c r="K105" s="12"/>
      <c r="L105" s="12"/>
      <c r="M105" s="12"/>
      <c r="N105" s="12"/>
      <c r="O105" s="12"/>
    </row>
  </sheetData>
  <mergeCells count="24">
    <mergeCell ref="A7:P8"/>
    <mergeCell ref="H13:K13"/>
    <mergeCell ref="M13:P13"/>
    <mergeCell ref="J14:K14"/>
    <mergeCell ref="H14:I14"/>
    <mergeCell ref="H15:I15"/>
    <mergeCell ref="H16:I16"/>
    <mergeCell ref="J16:K16"/>
    <mergeCell ref="J15:K15"/>
    <mergeCell ref="M17:N17"/>
    <mergeCell ref="H17:I17"/>
    <mergeCell ref="H18:I18"/>
    <mergeCell ref="J18:K18"/>
    <mergeCell ref="J17:K17"/>
    <mergeCell ref="E70:F70"/>
    <mergeCell ref="M18:N18"/>
    <mergeCell ref="O14:P14"/>
    <mergeCell ref="O15:P15"/>
    <mergeCell ref="O16:P16"/>
    <mergeCell ref="O17:P17"/>
    <mergeCell ref="O18:P18"/>
    <mergeCell ref="M14:N14"/>
    <mergeCell ref="M15:N15"/>
    <mergeCell ref="M16:N16"/>
  </mergeCells>
  <printOptions horizontalCentered="1"/>
  <pageMargins left="0.5905511811023623" right="0.3937007874015748" top="1.5748031496062993" bottom="0.5905511811023623" header="1.1811023622047245" footer="0.1968503937007874"/>
  <pageSetup horizontalDpi="600" verticalDpi="600" orientation="portrait" paperSize="9" r:id="rId1"/>
  <headerFooter alignWithMargins="0">
    <oddHeader xml:space="preserve">&amp;R&amp;"Times New Roman,Bold"Page &amp;P of 7 </oddHeader>
  </headerFooter>
  <rowBreaks count="1" manualBreakCount="1">
    <brk id="51" max="255" man="1"/>
  </rowBreaks>
</worksheet>
</file>

<file path=xl/worksheets/sheet2.xml><?xml version="1.0" encoding="utf-8"?>
<worksheet xmlns="http://schemas.openxmlformats.org/spreadsheetml/2006/main" xmlns:r="http://schemas.openxmlformats.org/officeDocument/2006/relationships">
  <dimension ref="A1:L102"/>
  <sheetViews>
    <sheetView workbookViewId="0" topLeftCell="A1">
      <selection activeCell="H11" sqref="H11:I11"/>
    </sheetView>
  </sheetViews>
  <sheetFormatPr defaultColWidth="9.33203125" defaultRowHeight="12.75" customHeight="1"/>
  <cols>
    <col min="1" max="1" width="3.83203125" style="76" customWidth="1"/>
    <col min="2" max="2" width="3.83203125" style="49" customWidth="1"/>
    <col min="3" max="7" width="9.33203125" style="49" customWidth="1"/>
    <col min="8" max="8" width="10.83203125" style="77" customWidth="1"/>
    <col min="9" max="9" width="2.33203125" style="77" customWidth="1"/>
    <col min="10" max="10" width="3.83203125" style="77" customWidth="1"/>
    <col min="11" max="11" width="10.83203125" style="77" customWidth="1"/>
    <col min="12" max="12" width="2.33203125" style="77" customWidth="1"/>
    <col min="13" max="16384" width="9.33203125" style="49" customWidth="1"/>
  </cols>
  <sheetData>
    <row r="1" spans="1:12" s="48" customFormat="1" ht="15.75" customHeight="1">
      <c r="A1" s="138" t="str">
        <f>'[1]IncSt'!A1</f>
        <v>ORIENTAL INTEREST BERHAD</v>
      </c>
      <c r="B1" s="138"/>
      <c r="C1" s="138"/>
      <c r="D1" s="138"/>
      <c r="E1" s="138"/>
      <c r="F1" s="138"/>
      <c r="G1" s="138"/>
      <c r="H1" s="138"/>
      <c r="I1" s="138"/>
      <c r="J1" s="138"/>
      <c r="K1" s="138"/>
      <c r="L1" s="138"/>
    </row>
    <row r="2" spans="1:12" ht="12.75" customHeight="1">
      <c r="A2" s="139" t="str">
        <f>'[1]IncSt'!A2</f>
        <v>(Company No. 272144-M)</v>
      </c>
      <c r="B2" s="139"/>
      <c r="C2" s="139"/>
      <c r="D2" s="139"/>
      <c r="E2" s="139"/>
      <c r="F2" s="139"/>
      <c r="G2" s="139"/>
      <c r="H2" s="139"/>
      <c r="I2" s="139"/>
      <c r="J2" s="139"/>
      <c r="K2" s="139"/>
      <c r="L2" s="139"/>
    </row>
    <row r="3" spans="1:12" ht="12.75" customHeight="1">
      <c r="A3" s="139" t="str">
        <f>'[1]IncSt'!A3</f>
        <v>(Incorporated in Malaysia)</v>
      </c>
      <c r="B3" s="139"/>
      <c r="C3" s="139"/>
      <c r="D3" s="139"/>
      <c r="E3" s="139"/>
      <c r="F3" s="139"/>
      <c r="G3" s="139"/>
      <c r="H3" s="139"/>
      <c r="I3" s="139"/>
      <c r="J3" s="139"/>
      <c r="K3" s="139"/>
      <c r="L3" s="139"/>
    </row>
    <row r="4" spans="1:12" ht="7.5" customHeight="1">
      <c r="A4" s="50"/>
      <c r="B4" s="50"/>
      <c r="C4" s="50"/>
      <c r="D4" s="50"/>
      <c r="E4" s="50"/>
      <c r="F4" s="50"/>
      <c r="G4" s="50"/>
      <c r="H4" s="50"/>
      <c r="I4" s="50"/>
      <c r="J4" s="50"/>
      <c r="K4" s="50"/>
      <c r="L4" s="50"/>
    </row>
    <row r="5" spans="1:12" ht="12.75" customHeight="1">
      <c r="A5" s="51" t="s">
        <v>71</v>
      </c>
      <c r="B5" s="52"/>
      <c r="C5" s="52"/>
      <c r="D5" s="52"/>
      <c r="E5" s="52"/>
      <c r="F5" s="52"/>
      <c r="G5" s="52"/>
      <c r="H5" s="53"/>
      <c r="I5" s="53"/>
      <c r="J5" s="53"/>
      <c r="K5" s="53"/>
      <c r="L5" s="53"/>
    </row>
    <row r="6" spans="1:12" s="57" customFormat="1" ht="12.75" customHeight="1">
      <c r="A6" s="54"/>
      <c r="B6" s="55"/>
      <c r="C6" s="55"/>
      <c r="D6" s="55"/>
      <c r="E6" s="55"/>
      <c r="F6" s="55"/>
      <c r="G6" s="55"/>
      <c r="H6" s="140" t="s">
        <v>72</v>
      </c>
      <c r="I6" s="140"/>
      <c r="J6" s="56"/>
      <c r="K6" s="137" t="str">
        <f>H6</f>
        <v>AS AT</v>
      </c>
      <c r="L6" s="137"/>
    </row>
    <row r="7" spans="1:12" s="57" customFormat="1" ht="12.75" customHeight="1">
      <c r="A7" s="54"/>
      <c r="B7" s="55"/>
      <c r="C7" s="55"/>
      <c r="D7" s="55"/>
      <c r="E7" s="55"/>
      <c r="F7" s="55"/>
      <c r="G7" s="55"/>
      <c r="H7" s="137" t="s">
        <v>73</v>
      </c>
      <c r="I7" s="137"/>
      <c r="J7" s="56"/>
      <c r="K7" s="137" t="s">
        <v>74</v>
      </c>
      <c r="L7" s="137"/>
    </row>
    <row r="8" spans="1:12" s="57" customFormat="1" ht="12.75" customHeight="1">
      <c r="A8" s="54"/>
      <c r="B8" s="55"/>
      <c r="C8" s="55"/>
      <c r="D8" s="55"/>
      <c r="E8" s="55"/>
      <c r="F8" s="55"/>
      <c r="G8" s="55"/>
      <c r="H8" s="137" t="s">
        <v>75</v>
      </c>
      <c r="I8" s="137"/>
      <c r="J8" s="56"/>
      <c r="K8" s="137" t="s">
        <v>76</v>
      </c>
      <c r="L8" s="137"/>
    </row>
    <row r="9" spans="1:12" s="57" customFormat="1" ht="12.75" customHeight="1">
      <c r="A9" s="54"/>
      <c r="B9" s="55"/>
      <c r="C9" s="55"/>
      <c r="D9" s="55"/>
      <c r="E9" s="55"/>
      <c r="F9" s="55"/>
      <c r="G9" s="55"/>
      <c r="H9" s="137" t="s">
        <v>77</v>
      </c>
      <c r="I9" s="137"/>
      <c r="J9" s="56"/>
      <c r="K9" s="137" t="s">
        <v>78</v>
      </c>
      <c r="L9" s="137"/>
    </row>
    <row r="10" spans="1:12" s="57" customFormat="1" ht="12.75" customHeight="1">
      <c r="A10" s="54"/>
      <c r="B10" s="55"/>
      <c r="C10" s="55"/>
      <c r="D10" s="55"/>
      <c r="E10" s="55"/>
      <c r="F10" s="55"/>
      <c r="G10" s="55"/>
      <c r="H10" s="136" t="str">
        <f>'[1]IncSt'!H17</f>
        <v>30/09/2001</v>
      </c>
      <c r="I10" s="136"/>
      <c r="J10" s="56"/>
      <c r="K10" s="136" t="s">
        <v>79</v>
      </c>
      <c r="L10" s="136"/>
    </row>
    <row r="11" spans="1:12" s="57" customFormat="1" ht="12.75" customHeight="1">
      <c r="A11" s="54"/>
      <c r="B11" s="55"/>
      <c r="C11" s="55"/>
      <c r="D11" s="55"/>
      <c r="E11" s="55"/>
      <c r="F11" s="55"/>
      <c r="G11" s="55"/>
      <c r="H11" s="136" t="str">
        <f>'[1]IncSt'!H18</f>
        <v>RM ' 000</v>
      </c>
      <c r="I11" s="136"/>
      <c r="J11" s="56"/>
      <c r="K11" s="137" t="str">
        <f>H11</f>
        <v>RM ' 000</v>
      </c>
      <c r="L11" s="137"/>
    </row>
    <row r="12" spans="1:12" ht="6.75" customHeight="1">
      <c r="A12" s="54"/>
      <c r="B12" s="52"/>
      <c r="C12" s="52"/>
      <c r="D12" s="52"/>
      <c r="E12" s="52"/>
      <c r="F12" s="52"/>
      <c r="G12" s="52"/>
      <c r="H12" s="53"/>
      <c r="I12" s="53"/>
      <c r="J12" s="53"/>
      <c r="K12" s="53"/>
      <c r="L12" s="53"/>
    </row>
    <row r="13" spans="1:12" ht="12.75" customHeight="1">
      <c r="A13" s="54" t="s">
        <v>18</v>
      </c>
      <c r="B13" s="52" t="s">
        <v>80</v>
      </c>
      <c r="C13" s="52"/>
      <c r="D13" s="52"/>
      <c r="E13" s="52"/>
      <c r="F13" s="52"/>
      <c r="G13" s="52"/>
      <c r="H13" s="58">
        <f>'[1]OIBGp'!N32</f>
        <v>25073227.549999997</v>
      </c>
      <c r="I13" s="58"/>
      <c r="J13" s="58"/>
      <c r="K13" s="58">
        <f>'[1]OIB-BS'!E25</f>
        <v>25490769</v>
      </c>
      <c r="L13" s="58"/>
    </row>
    <row r="14" spans="1:12" ht="12.75" customHeight="1">
      <c r="A14" s="54" t="s">
        <v>25</v>
      </c>
      <c r="B14" s="52" t="s">
        <v>81</v>
      </c>
      <c r="C14" s="52"/>
      <c r="D14" s="52"/>
      <c r="E14" s="52"/>
      <c r="F14" s="52"/>
      <c r="G14" s="52"/>
      <c r="H14" s="58">
        <v>0</v>
      </c>
      <c r="I14" s="58"/>
      <c r="J14" s="58"/>
      <c r="K14" s="58">
        <v>0</v>
      </c>
      <c r="L14" s="58"/>
    </row>
    <row r="15" spans="1:12" ht="12.75" customHeight="1">
      <c r="A15" s="54" t="s">
        <v>60</v>
      </c>
      <c r="B15" s="52" t="s">
        <v>82</v>
      </c>
      <c r="C15" s="52"/>
      <c r="D15" s="52"/>
      <c r="E15" s="52"/>
      <c r="F15" s="52"/>
      <c r="G15" s="52"/>
      <c r="H15" s="58">
        <f>SUM('[1]OIBGp'!N39:N41)</f>
        <v>10775678.377913043</v>
      </c>
      <c r="I15" s="58"/>
      <c r="J15" s="58"/>
      <c r="K15" s="58">
        <f>'[1]OIB-BS'!E31</f>
        <v>10739841</v>
      </c>
      <c r="L15" s="58"/>
    </row>
    <row r="16" spans="1:12" ht="12.75" customHeight="1">
      <c r="A16" s="54" t="s">
        <v>83</v>
      </c>
      <c r="B16" s="52" t="s">
        <v>84</v>
      </c>
      <c r="C16" s="52"/>
      <c r="D16" s="52"/>
      <c r="E16" s="52"/>
      <c r="F16" s="52"/>
      <c r="G16" s="52"/>
      <c r="H16" s="58">
        <f>'[1]OIBGp'!N45</f>
        <v>5700</v>
      </c>
      <c r="I16" s="59"/>
      <c r="J16" s="58"/>
      <c r="K16" s="58">
        <f>'[1]OIB-BS'!E34</f>
        <v>5700</v>
      </c>
      <c r="L16" s="60"/>
    </row>
    <row r="17" spans="1:12" ht="12.75" customHeight="1">
      <c r="A17" s="54" t="s">
        <v>85</v>
      </c>
      <c r="B17" s="52" t="s">
        <v>86</v>
      </c>
      <c r="C17" s="52"/>
      <c r="D17" s="52"/>
      <c r="E17" s="52"/>
      <c r="F17" s="52"/>
      <c r="G17" s="52"/>
      <c r="H17" s="58">
        <f>'[1]OIBGp'!N35</f>
        <v>0</v>
      </c>
      <c r="I17" s="59"/>
      <c r="J17" s="58"/>
      <c r="K17" s="58">
        <v>0</v>
      </c>
      <c r="L17" s="60"/>
    </row>
    <row r="18" spans="1:12" ht="12.75" customHeight="1">
      <c r="A18" s="54" t="s">
        <v>87</v>
      </c>
      <c r="B18" s="52" t="s">
        <v>88</v>
      </c>
      <c r="C18" s="52"/>
      <c r="D18" s="52"/>
      <c r="E18" s="52"/>
      <c r="F18" s="52"/>
      <c r="G18" s="52"/>
      <c r="H18" s="59">
        <v>0</v>
      </c>
      <c r="I18" s="60"/>
      <c r="J18" s="58"/>
      <c r="K18" s="59">
        <v>0</v>
      </c>
      <c r="L18" s="60"/>
    </row>
    <row r="19" spans="1:12" ht="12.75" customHeight="1">
      <c r="A19" s="54" t="s">
        <v>89</v>
      </c>
      <c r="B19" s="52" t="s">
        <v>90</v>
      </c>
      <c r="C19" s="52"/>
      <c r="D19" s="52"/>
      <c r="E19" s="52"/>
      <c r="F19" s="52"/>
      <c r="G19" s="52"/>
      <c r="H19" s="59"/>
      <c r="I19" s="60"/>
      <c r="J19" s="58"/>
      <c r="K19" s="59"/>
      <c r="L19" s="60"/>
    </row>
    <row r="20" spans="1:12" ht="12.75" customHeight="1">
      <c r="A20" s="54"/>
      <c r="B20" s="61" t="s">
        <v>91</v>
      </c>
      <c r="C20" s="52" t="s">
        <v>92</v>
      </c>
      <c r="D20" s="52"/>
      <c r="E20" s="52"/>
      <c r="F20" s="52"/>
      <c r="G20" s="52"/>
      <c r="H20" s="58">
        <f>'[1]OIBGp'!N43</f>
        <v>33897754.81999999</v>
      </c>
      <c r="I20" s="58"/>
      <c r="J20" s="58"/>
      <c r="K20" s="58">
        <f>'[1]OIB-BS'!E33</f>
        <v>33724710</v>
      </c>
      <c r="L20" s="58"/>
    </row>
    <row r="21" spans="1:12" ht="7.5" customHeight="1">
      <c r="A21" s="54"/>
      <c r="B21" s="52"/>
      <c r="C21" s="52"/>
      <c r="D21" s="52"/>
      <c r="E21" s="52"/>
      <c r="F21" s="52"/>
      <c r="G21" s="52"/>
      <c r="H21" s="58"/>
      <c r="I21" s="58"/>
      <c r="J21" s="58"/>
      <c r="K21" s="58"/>
      <c r="L21" s="58"/>
    </row>
    <row r="22" spans="1:12" ht="12.75" customHeight="1">
      <c r="A22" s="54" t="s">
        <v>93</v>
      </c>
      <c r="B22" s="62" t="s">
        <v>94</v>
      </c>
      <c r="C22" s="52"/>
      <c r="D22" s="52"/>
      <c r="E22" s="52"/>
      <c r="F22" s="52"/>
      <c r="G22" s="52"/>
      <c r="H22" s="63"/>
      <c r="I22" s="64"/>
      <c r="J22" s="58"/>
      <c r="K22" s="63"/>
      <c r="L22" s="64"/>
    </row>
    <row r="23" spans="1:12" ht="12.75" customHeight="1">
      <c r="A23" s="65"/>
      <c r="B23" s="61" t="s">
        <v>91</v>
      </c>
      <c r="C23" s="52" t="s">
        <v>95</v>
      </c>
      <c r="D23" s="52"/>
      <c r="E23" s="52"/>
      <c r="F23" s="52"/>
      <c r="G23" s="52"/>
      <c r="H23" s="66">
        <f>'[1]OIBGp'!N48</f>
        <v>107420169.5001883</v>
      </c>
      <c r="I23" s="67"/>
      <c r="J23" s="58"/>
      <c r="K23" s="66">
        <f>'[1]OIB-BS'!E37</f>
        <v>113809009</v>
      </c>
      <c r="L23" s="67"/>
    </row>
    <row r="24" spans="1:12" ht="12.75" customHeight="1">
      <c r="A24" s="54"/>
      <c r="B24" s="61" t="s">
        <v>91</v>
      </c>
      <c r="C24" s="52" t="s">
        <v>96</v>
      </c>
      <c r="D24" s="52"/>
      <c r="E24" s="52"/>
      <c r="F24" s="52"/>
      <c r="G24" s="52"/>
      <c r="H24" s="66">
        <f>SUM('[1]OIBGp'!N50:N51)</f>
        <v>19405050.38</v>
      </c>
      <c r="I24" s="67"/>
      <c r="J24" s="58"/>
      <c r="K24" s="66">
        <f>SUM('[1]OIB-BS'!E38:E39)</f>
        <v>18913422</v>
      </c>
      <c r="L24" s="67"/>
    </row>
    <row r="25" spans="1:12" ht="12.75" customHeight="1">
      <c r="A25" s="54"/>
      <c r="B25" s="61" t="s">
        <v>91</v>
      </c>
      <c r="C25" s="52" t="s">
        <v>97</v>
      </c>
      <c r="D25" s="52"/>
      <c r="E25" s="52"/>
      <c r="F25" s="52"/>
      <c r="G25" s="52"/>
      <c r="H25" s="66">
        <f>'[1]OIBGp'!N52</f>
        <v>31150035.07</v>
      </c>
      <c r="I25" s="67"/>
      <c r="J25" s="58"/>
      <c r="K25" s="66">
        <f>'[1]OIB-BS'!E40</f>
        <v>24452270</v>
      </c>
      <c r="L25" s="67"/>
    </row>
    <row r="26" spans="1:12" ht="12.75" customHeight="1">
      <c r="A26" s="54"/>
      <c r="B26" s="61" t="s">
        <v>91</v>
      </c>
      <c r="C26" s="52" t="s">
        <v>98</v>
      </c>
      <c r="D26" s="52"/>
      <c r="E26" s="52"/>
      <c r="F26" s="52"/>
      <c r="G26" s="52"/>
      <c r="H26" s="66">
        <f>SUM('[1]OIBGp'!N53:N61)</f>
        <v>4001644.41</v>
      </c>
      <c r="I26" s="67"/>
      <c r="J26" s="58"/>
      <c r="K26" s="66">
        <f>SUM('[1]OIB-BS'!E41:E44)</f>
        <v>4076272</v>
      </c>
      <c r="L26" s="67"/>
    </row>
    <row r="27" spans="1:12" ht="12.75" customHeight="1">
      <c r="A27" s="54"/>
      <c r="B27" s="61" t="s">
        <v>91</v>
      </c>
      <c r="C27" s="52" t="s">
        <v>99</v>
      </c>
      <c r="D27" s="52"/>
      <c r="E27" s="52"/>
      <c r="F27" s="52"/>
      <c r="G27" s="52"/>
      <c r="H27" s="66">
        <f>'[1]OIBGp'!N63</f>
        <v>117000</v>
      </c>
      <c r="I27" s="67"/>
      <c r="J27" s="58"/>
      <c r="K27" s="66">
        <f>'[1]OIB-BS'!E45</f>
        <v>2619900</v>
      </c>
      <c r="L27" s="67"/>
    </row>
    <row r="28" spans="1:12" ht="12.75" customHeight="1">
      <c r="A28" s="54"/>
      <c r="B28" s="61" t="s">
        <v>91</v>
      </c>
      <c r="C28" s="52" t="s">
        <v>100</v>
      </c>
      <c r="D28" s="52"/>
      <c r="E28" s="52"/>
      <c r="F28" s="52"/>
      <c r="G28" s="52"/>
      <c r="H28" s="66">
        <f>'[1]OIBGp'!N64</f>
        <v>7237704.920000001</v>
      </c>
      <c r="I28" s="67"/>
      <c r="J28" s="58"/>
      <c r="K28" s="66">
        <f>'[1]OIB-BS'!E46</f>
        <v>8972802</v>
      </c>
      <c r="L28" s="67"/>
    </row>
    <row r="29" spans="1:12" ht="12.75" customHeight="1">
      <c r="A29" s="54"/>
      <c r="B29" s="52"/>
      <c r="C29" s="52"/>
      <c r="D29" s="52"/>
      <c r="E29" s="52"/>
      <c r="F29" s="52"/>
      <c r="G29" s="52"/>
      <c r="H29" s="68">
        <f>SUM(H22:H28)</f>
        <v>169331604.2801883</v>
      </c>
      <c r="I29" s="69"/>
      <c r="J29" s="58"/>
      <c r="K29" s="68">
        <f>SUM(K22:K28)</f>
        <v>172843675</v>
      </c>
      <c r="L29" s="69"/>
    </row>
    <row r="30" spans="1:12" ht="7.5" customHeight="1">
      <c r="A30" s="54"/>
      <c r="B30" s="52"/>
      <c r="C30" s="52"/>
      <c r="D30" s="52"/>
      <c r="E30" s="52"/>
      <c r="F30" s="52"/>
      <c r="G30" s="52"/>
      <c r="H30" s="66"/>
      <c r="I30" s="67"/>
      <c r="J30" s="58"/>
      <c r="K30" s="66"/>
      <c r="L30" s="67"/>
    </row>
    <row r="31" spans="1:12" ht="12.75" customHeight="1">
      <c r="A31" s="54" t="s">
        <v>101</v>
      </c>
      <c r="B31" s="62" t="s">
        <v>102</v>
      </c>
      <c r="C31" s="52"/>
      <c r="D31" s="52"/>
      <c r="E31" s="52"/>
      <c r="F31" s="52"/>
      <c r="G31" s="52"/>
      <c r="H31" s="66"/>
      <c r="I31" s="67"/>
      <c r="J31" s="58"/>
      <c r="K31" s="66"/>
      <c r="L31" s="67"/>
    </row>
    <row r="32" spans="1:12" ht="12.75" customHeight="1">
      <c r="A32" s="54"/>
      <c r="B32" s="61" t="s">
        <v>91</v>
      </c>
      <c r="C32" s="52" t="s">
        <v>103</v>
      </c>
      <c r="D32" s="52"/>
      <c r="E32" s="52"/>
      <c r="F32" s="52"/>
      <c r="G32" s="52"/>
      <c r="H32" s="66">
        <f>'[1]OIBGp'!N67</f>
        <v>6023552.590000001</v>
      </c>
      <c r="I32" s="67"/>
      <c r="J32" s="58"/>
      <c r="K32" s="66">
        <f>'[1]OIB-BS'!E49</f>
        <v>6200783</v>
      </c>
      <c r="L32" s="67"/>
    </row>
    <row r="33" spans="1:12" ht="12.75" customHeight="1">
      <c r="A33" s="54"/>
      <c r="B33" s="61" t="s">
        <v>91</v>
      </c>
      <c r="C33" s="52" t="s">
        <v>104</v>
      </c>
      <c r="D33" s="52"/>
      <c r="E33" s="52"/>
      <c r="F33" s="52"/>
      <c r="G33" s="52"/>
      <c r="H33" s="66">
        <f>SUM('[1]OIBGp'!N69:N75)+'[1]OIBGp'!N78</f>
        <v>2268536.9000000004</v>
      </c>
      <c r="I33" s="67"/>
      <c r="J33" s="58"/>
      <c r="K33" s="66">
        <f>SUM('[1]OIB-BS'!E51:E52)</f>
        <v>2703642</v>
      </c>
      <c r="L33" s="67"/>
    </row>
    <row r="34" spans="1:12" ht="12.75" customHeight="1">
      <c r="A34" s="54"/>
      <c r="B34" s="61" t="s">
        <v>91</v>
      </c>
      <c r="C34" s="52" t="s">
        <v>105</v>
      </c>
      <c r="D34" s="52"/>
      <c r="E34" s="52"/>
      <c r="F34" s="52"/>
      <c r="G34" s="52"/>
      <c r="H34" s="66">
        <f>'[1]OIBGp'!N68+'[1]OIBGp'!N76+'[1]OIBGp'!N79</f>
        <v>29413471.110000003</v>
      </c>
      <c r="I34" s="67"/>
      <c r="J34" s="58"/>
      <c r="K34" s="66">
        <f>'[1]OIB-BS'!E50+'[1]OIB-BS'!E53+'[1]OIB-BS'!E55</f>
        <v>33987418</v>
      </c>
      <c r="L34" s="67"/>
    </row>
    <row r="35" spans="1:12" ht="12.75" customHeight="1">
      <c r="A35" s="54"/>
      <c r="B35" s="61" t="s">
        <v>91</v>
      </c>
      <c r="C35" s="52" t="s">
        <v>106</v>
      </c>
      <c r="D35" s="52"/>
      <c r="E35" s="52"/>
      <c r="F35" s="52"/>
      <c r="G35" s="52"/>
      <c r="H35" s="66">
        <f>'[1]OIBGp'!N77</f>
        <v>1072052.41</v>
      </c>
      <c r="I35" s="67"/>
      <c r="J35" s="58"/>
      <c r="K35" s="66">
        <f>'[1]OIB-BS'!E54</f>
        <v>1908135</v>
      </c>
      <c r="L35" s="67"/>
    </row>
    <row r="36" spans="1:12" ht="12.75" customHeight="1">
      <c r="A36" s="54"/>
      <c r="B36" s="52"/>
      <c r="C36" s="52"/>
      <c r="D36" s="52"/>
      <c r="E36" s="52"/>
      <c r="F36" s="52"/>
      <c r="G36" s="52"/>
      <c r="H36" s="68">
        <f>SUM(H31:H35)</f>
        <v>38777613.01</v>
      </c>
      <c r="I36" s="69"/>
      <c r="J36" s="58"/>
      <c r="K36" s="68">
        <f>SUM(K31:K35)</f>
        <v>44799978</v>
      </c>
      <c r="L36" s="69"/>
    </row>
    <row r="37" spans="1:12" ht="7.5" customHeight="1">
      <c r="A37" s="54"/>
      <c r="B37" s="52"/>
      <c r="C37" s="52"/>
      <c r="D37" s="52"/>
      <c r="E37" s="52"/>
      <c r="F37" s="52"/>
      <c r="G37" s="52"/>
      <c r="H37" s="58"/>
      <c r="I37" s="58"/>
      <c r="J37" s="58"/>
      <c r="K37" s="58"/>
      <c r="L37" s="58"/>
    </row>
    <row r="38" spans="1:12" ht="12.75" customHeight="1">
      <c r="A38" s="54" t="s">
        <v>107</v>
      </c>
      <c r="B38" s="62" t="s">
        <v>108</v>
      </c>
      <c r="C38" s="52"/>
      <c r="D38" s="52"/>
      <c r="E38" s="52"/>
      <c r="F38" s="52"/>
      <c r="G38" s="52"/>
      <c r="H38" s="58">
        <f>H29-H36</f>
        <v>130553991.2701883</v>
      </c>
      <c r="I38" s="58"/>
      <c r="J38" s="58"/>
      <c r="K38" s="58">
        <f>K29-K36</f>
        <v>128043697</v>
      </c>
      <c r="L38" s="58"/>
    </row>
    <row r="39" spans="1:12" ht="12.75" customHeight="1" thickBot="1">
      <c r="A39" s="65"/>
      <c r="B39" s="52"/>
      <c r="C39" s="52"/>
      <c r="D39" s="52"/>
      <c r="E39" s="52"/>
      <c r="F39" s="52"/>
      <c r="G39" s="52"/>
      <c r="H39" s="70">
        <f>SUM(H13:H20)+H38</f>
        <v>200306352.01810133</v>
      </c>
      <c r="I39" s="70"/>
      <c r="J39" s="58"/>
      <c r="K39" s="70">
        <f>SUM(K13:K20)+K38</f>
        <v>198004717</v>
      </c>
      <c r="L39" s="70"/>
    </row>
    <row r="40" spans="1:12" ht="7.5" customHeight="1" thickTop="1">
      <c r="A40" s="54"/>
      <c r="B40" s="52"/>
      <c r="C40" s="52"/>
      <c r="D40" s="52"/>
      <c r="E40" s="52"/>
      <c r="F40" s="52"/>
      <c r="G40" s="52"/>
      <c r="H40" s="58"/>
      <c r="I40" s="58"/>
      <c r="J40" s="58"/>
      <c r="K40" s="58"/>
      <c r="L40" s="58"/>
    </row>
    <row r="41" spans="1:12" ht="12.75" customHeight="1">
      <c r="A41" s="54" t="s">
        <v>109</v>
      </c>
      <c r="B41" s="62" t="s">
        <v>110</v>
      </c>
      <c r="C41" s="52"/>
      <c r="D41" s="52"/>
      <c r="E41" s="52"/>
      <c r="F41" s="52"/>
      <c r="G41" s="52"/>
      <c r="H41" s="58"/>
      <c r="I41" s="58"/>
      <c r="J41" s="58"/>
      <c r="K41" s="58"/>
      <c r="L41" s="58"/>
    </row>
    <row r="42" spans="1:12" ht="12.75" customHeight="1">
      <c r="A42" s="54"/>
      <c r="B42" s="52" t="s">
        <v>111</v>
      </c>
      <c r="C42" s="52"/>
      <c r="D42" s="52"/>
      <c r="E42" s="52"/>
      <c r="F42" s="52"/>
      <c r="G42" s="52"/>
      <c r="H42" s="58">
        <f>'[1]OIBGp'!N8</f>
        <v>90005002</v>
      </c>
      <c r="I42" s="58"/>
      <c r="J42" s="58"/>
      <c r="K42" s="58">
        <f>'[1]OIB-BS'!E10</f>
        <v>90005002</v>
      </c>
      <c r="L42" s="58"/>
    </row>
    <row r="43" spans="1:12" ht="12.75" customHeight="1">
      <c r="A43" s="54"/>
      <c r="B43" s="52" t="s">
        <v>112</v>
      </c>
      <c r="C43" s="52"/>
      <c r="D43" s="52"/>
      <c r="E43" s="52"/>
      <c r="F43" s="52"/>
      <c r="G43" s="52"/>
      <c r="H43" s="58"/>
      <c r="I43" s="58"/>
      <c r="J43" s="58"/>
      <c r="K43" s="58"/>
      <c r="L43" s="58"/>
    </row>
    <row r="44" spans="1:12" ht="12.75" customHeight="1">
      <c r="A44" s="54"/>
      <c r="B44" s="61" t="s">
        <v>91</v>
      </c>
      <c r="C44" s="52" t="s">
        <v>113</v>
      </c>
      <c r="D44" s="52"/>
      <c r="E44" s="52"/>
      <c r="F44" s="52"/>
      <c r="G44" s="52"/>
      <c r="H44" s="58">
        <f>'[1]OIBGp'!N15</f>
        <v>13550</v>
      </c>
      <c r="I44" s="58"/>
      <c r="J44" s="58"/>
      <c r="K44" s="58">
        <f>'[1]OIB-BS'!E11</f>
        <v>13550</v>
      </c>
      <c r="L44" s="58"/>
    </row>
    <row r="45" spans="1:12" ht="12.75" customHeight="1">
      <c r="A45" s="54"/>
      <c r="B45" s="61" t="s">
        <v>91</v>
      </c>
      <c r="C45" s="52" t="s">
        <v>114</v>
      </c>
      <c r="D45" s="52"/>
      <c r="E45" s="52"/>
      <c r="F45" s="52"/>
      <c r="G45" s="52"/>
      <c r="H45" s="58">
        <f>'[1]OIBGp'!N9</f>
        <v>94256014.82385103</v>
      </c>
      <c r="I45" s="58"/>
      <c r="J45" s="58"/>
      <c r="K45" s="58">
        <f>'[1]OIB-BS'!E12</f>
        <v>92096987</v>
      </c>
      <c r="L45" s="71"/>
    </row>
    <row r="46" spans="1:12" ht="12.75" customHeight="1">
      <c r="A46" s="54"/>
      <c r="B46" s="52"/>
      <c r="C46" s="52"/>
      <c r="D46" s="52"/>
      <c r="E46" s="52"/>
      <c r="F46" s="52"/>
      <c r="G46" s="52"/>
      <c r="H46" s="72">
        <f>SUM(H42:H45)</f>
        <v>184274566.82385105</v>
      </c>
      <c r="I46" s="72"/>
      <c r="J46" s="58"/>
      <c r="K46" s="72">
        <f>SUM(K42:K45)</f>
        <v>182115539</v>
      </c>
      <c r="L46" s="73"/>
    </row>
    <row r="47" spans="1:12" ht="7.5" customHeight="1">
      <c r="A47" s="54"/>
      <c r="B47" s="52"/>
      <c r="C47" s="52"/>
      <c r="D47" s="52"/>
      <c r="E47" s="52"/>
      <c r="F47" s="52"/>
      <c r="G47" s="52"/>
      <c r="H47" s="58"/>
      <c r="I47" s="58"/>
      <c r="J47" s="58"/>
      <c r="K47" s="58"/>
      <c r="L47" s="58"/>
    </row>
    <row r="48" spans="1:12" ht="12.75" customHeight="1">
      <c r="A48" s="54" t="s">
        <v>115</v>
      </c>
      <c r="B48" s="52" t="s">
        <v>48</v>
      </c>
      <c r="C48" s="52"/>
      <c r="D48" s="52"/>
      <c r="E48" s="52"/>
      <c r="F48" s="52"/>
      <c r="G48" s="52"/>
      <c r="H48" s="58">
        <f>'[1]OIBGp'!N18</f>
        <v>15972991.195430618</v>
      </c>
      <c r="I48" s="58"/>
      <c r="J48" s="58"/>
      <c r="K48" s="58">
        <f>'[1]OIB-BS'!E14</f>
        <v>15830384</v>
      </c>
      <c r="L48" s="58"/>
    </row>
    <row r="49" spans="1:12" ht="12.75" customHeight="1">
      <c r="A49" s="54" t="s">
        <v>116</v>
      </c>
      <c r="B49" s="52" t="s">
        <v>117</v>
      </c>
      <c r="C49" s="52"/>
      <c r="D49" s="52"/>
      <c r="E49" s="52"/>
      <c r="F49" s="52"/>
      <c r="G49" s="52"/>
      <c r="H49" s="49"/>
      <c r="I49" s="49"/>
      <c r="J49" s="49"/>
      <c r="K49" s="49"/>
      <c r="L49" s="58"/>
    </row>
    <row r="50" spans="1:12" ht="12.75" customHeight="1">
      <c r="A50" s="54"/>
      <c r="B50" s="61" t="s">
        <v>91</v>
      </c>
      <c r="C50" s="52" t="s">
        <v>118</v>
      </c>
      <c r="D50" s="52"/>
      <c r="E50" s="52"/>
      <c r="F50" s="52"/>
      <c r="G50" s="52"/>
      <c r="H50" s="58">
        <f>'[1]Notes'!N84</f>
        <v>0</v>
      </c>
      <c r="I50" s="58"/>
      <c r="J50" s="58"/>
      <c r="K50" s="58">
        <v>0</v>
      </c>
      <c r="L50" s="58"/>
    </row>
    <row r="51" spans="1:12" ht="12.75" customHeight="1">
      <c r="A51" s="54" t="s">
        <v>119</v>
      </c>
      <c r="B51" s="52" t="s">
        <v>120</v>
      </c>
      <c r="C51" s="52"/>
      <c r="D51" s="52"/>
      <c r="E51" s="52"/>
      <c r="F51" s="52"/>
      <c r="G51" s="52"/>
      <c r="H51" s="58">
        <f>'[1]OIBGp'!N22</f>
        <v>0</v>
      </c>
      <c r="I51" s="58"/>
      <c r="J51" s="58"/>
      <c r="K51" s="58">
        <v>0</v>
      </c>
      <c r="L51" s="58"/>
    </row>
    <row r="52" spans="1:12" ht="12.75" customHeight="1">
      <c r="A52" s="54" t="s">
        <v>121</v>
      </c>
      <c r="B52" s="52" t="s">
        <v>122</v>
      </c>
      <c r="C52" s="52"/>
      <c r="D52" s="52"/>
      <c r="E52" s="52"/>
      <c r="F52" s="52"/>
      <c r="G52" s="52"/>
      <c r="H52" s="58">
        <f>'[1]OIBGp'!N23</f>
        <v>58794</v>
      </c>
      <c r="I52" s="58"/>
      <c r="J52" s="58"/>
      <c r="K52" s="58">
        <f>'[1]OIB-BS'!E16</f>
        <v>58794</v>
      </c>
      <c r="L52" s="58"/>
    </row>
    <row r="53" spans="1:12" ht="12.75" customHeight="1" thickBot="1">
      <c r="A53" s="65"/>
      <c r="B53" s="52"/>
      <c r="C53" s="52"/>
      <c r="D53" s="52"/>
      <c r="E53" s="52"/>
      <c r="F53" s="52"/>
      <c r="G53" s="52"/>
      <c r="H53" s="70">
        <f>SUM(H46:H52)</f>
        <v>200306352.01928166</v>
      </c>
      <c r="I53" s="70"/>
      <c r="J53" s="58"/>
      <c r="K53" s="70">
        <f>SUM(K46:K52)</f>
        <v>198004717</v>
      </c>
      <c r="L53" s="70"/>
    </row>
    <row r="54" spans="1:12" ht="12.75" customHeight="1" thickTop="1">
      <c r="A54" s="65"/>
      <c r="B54" s="52"/>
      <c r="C54" s="52"/>
      <c r="D54" s="52"/>
      <c r="E54" s="52"/>
      <c r="F54" s="52"/>
      <c r="G54" s="52"/>
      <c r="H54" s="73"/>
      <c r="I54" s="73"/>
      <c r="J54" s="58"/>
      <c r="K54" s="73"/>
      <c r="L54" s="73"/>
    </row>
    <row r="55" spans="1:12" ht="12.75" customHeight="1">
      <c r="A55" s="54" t="s">
        <v>123</v>
      </c>
      <c r="B55" s="52" t="s">
        <v>124</v>
      </c>
      <c r="C55" s="52"/>
      <c r="D55" s="52"/>
      <c r="E55" s="52"/>
      <c r="F55" s="52"/>
      <c r="G55" s="52"/>
      <c r="H55" s="135">
        <f>H46/H42</f>
        <v>2.0473813980233126</v>
      </c>
      <c r="I55" s="135"/>
      <c r="J55" s="53"/>
      <c r="K55" s="135">
        <f>K46/K42</f>
        <v>2.023393533172745</v>
      </c>
      <c r="L55" s="135"/>
    </row>
    <row r="56" spans="1:12" ht="12.75" customHeight="1">
      <c r="A56" s="54"/>
      <c r="B56" s="52"/>
      <c r="C56" s="52"/>
      <c r="D56" s="52"/>
      <c r="E56" s="52"/>
      <c r="F56" s="52"/>
      <c r="G56" s="52"/>
      <c r="H56" s="74"/>
      <c r="I56" s="74"/>
      <c r="J56" s="74"/>
      <c r="K56" s="74"/>
      <c r="L56" s="74"/>
    </row>
    <row r="57" spans="1:12" ht="12.75" customHeight="1">
      <c r="A57" s="54"/>
      <c r="B57" s="52"/>
      <c r="C57" s="52"/>
      <c r="D57" s="52"/>
      <c r="E57" s="52"/>
      <c r="F57" s="52"/>
      <c r="G57" s="52" t="s">
        <v>125</v>
      </c>
      <c r="H57" s="75">
        <f>H53-H39</f>
        <v>0.0011803209781646729</v>
      </c>
      <c r="I57" s="75"/>
      <c r="J57" s="75"/>
      <c r="K57" s="75">
        <f>K53-K39</f>
        <v>0</v>
      </c>
      <c r="L57" s="75"/>
    </row>
    <row r="58" spans="1:12" ht="12.75" customHeight="1">
      <c r="A58" s="54"/>
      <c r="B58" s="52"/>
      <c r="C58" s="52"/>
      <c r="D58" s="52"/>
      <c r="E58" s="52"/>
      <c r="F58" s="52"/>
      <c r="G58" s="52"/>
      <c r="H58" s="75"/>
      <c r="I58" s="75"/>
      <c r="J58" s="75"/>
      <c r="K58" s="75"/>
      <c r="L58" s="75"/>
    </row>
    <row r="59" spans="1:12" ht="12.75" customHeight="1">
      <c r="A59" s="54"/>
      <c r="B59" s="52"/>
      <c r="C59" s="52"/>
      <c r="D59" s="52"/>
      <c r="E59" s="52"/>
      <c r="F59" s="52"/>
      <c r="G59" s="52"/>
      <c r="H59" s="75"/>
      <c r="I59" s="75"/>
      <c r="J59" s="75"/>
      <c r="K59" s="75"/>
      <c r="L59" s="75"/>
    </row>
    <row r="60" spans="1:12" ht="12.75" customHeight="1">
      <c r="A60" s="54"/>
      <c r="B60" s="52"/>
      <c r="C60" s="52"/>
      <c r="D60" s="52"/>
      <c r="E60" s="52"/>
      <c r="F60" s="52"/>
      <c r="G60" s="52"/>
      <c r="H60" s="75"/>
      <c r="I60" s="75"/>
      <c r="J60" s="75"/>
      <c r="K60" s="75"/>
      <c r="L60" s="75"/>
    </row>
    <row r="61" spans="1:12" ht="12.75" customHeight="1">
      <c r="A61" s="54"/>
      <c r="B61" s="52"/>
      <c r="C61" s="52"/>
      <c r="D61" s="52"/>
      <c r="E61" s="52"/>
      <c r="F61" s="52"/>
      <c r="G61" s="52"/>
      <c r="H61" s="75"/>
      <c r="I61" s="75"/>
      <c r="J61" s="75"/>
      <c r="K61" s="75"/>
      <c r="L61" s="75"/>
    </row>
    <row r="62" spans="1:12" ht="12.75" customHeight="1">
      <c r="A62" s="54"/>
      <c r="B62" s="52"/>
      <c r="C62" s="52"/>
      <c r="D62" s="52"/>
      <c r="E62" s="52"/>
      <c r="F62" s="52"/>
      <c r="G62" s="52"/>
      <c r="H62" s="75"/>
      <c r="I62" s="75"/>
      <c r="J62" s="75"/>
      <c r="K62" s="75"/>
      <c r="L62" s="75"/>
    </row>
    <row r="63" spans="1:12" ht="12.75" customHeight="1">
      <c r="A63" s="54"/>
      <c r="B63" s="52"/>
      <c r="C63" s="52"/>
      <c r="D63" s="52"/>
      <c r="E63" s="52"/>
      <c r="F63" s="52"/>
      <c r="G63" s="52"/>
      <c r="H63" s="75"/>
      <c r="I63" s="75"/>
      <c r="J63" s="75"/>
      <c r="K63" s="75"/>
      <c r="L63" s="75"/>
    </row>
    <row r="64" spans="1:12" ht="12.75" customHeight="1">
      <c r="A64" s="54"/>
      <c r="B64" s="52"/>
      <c r="C64" s="52"/>
      <c r="D64" s="52"/>
      <c r="E64" s="52"/>
      <c r="F64" s="52"/>
      <c r="G64" s="52"/>
      <c r="H64" s="75"/>
      <c r="I64" s="75"/>
      <c r="J64" s="75"/>
      <c r="K64" s="75"/>
      <c r="L64" s="75"/>
    </row>
    <row r="65" spans="1:12" ht="12.75" customHeight="1">
      <c r="A65" s="54"/>
      <c r="B65" s="52"/>
      <c r="C65" s="52"/>
      <c r="D65" s="52"/>
      <c r="E65" s="52"/>
      <c r="F65" s="52"/>
      <c r="G65" s="52"/>
      <c r="H65" s="53"/>
      <c r="I65" s="53"/>
      <c r="J65" s="53"/>
      <c r="K65" s="53"/>
      <c r="L65" s="53"/>
    </row>
    <row r="66" spans="1:12" ht="12.75" customHeight="1">
      <c r="A66" s="54"/>
      <c r="B66" s="52"/>
      <c r="C66" s="52"/>
      <c r="D66" s="52"/>
      <c r="E66" s="52"/>
      <c r="F66" s="52"/>
      <c r="G66" s="52"/>
      <c r="H66" s="53"/>
      <c r="I66" s="53"/>
      <c r="J66" s="53"/>
      <c r="K66" s="53"/>
      <c r="L66" s="53"/>
    </row>
    <row r="67" spans="1:12" ht="12.75" customHeight="1">
      <c r="A67" s="54"/>
      <c r="B67" s="52"/>
      <c r="C67" s="52"/>
      <c r="D67" s="52"/>
      <c r="E67" s="52"/>
      <c r="F67" s="52"/>
      <c r="G67" s="52"/>
      <c r="H67" s="53"/>
      <c r="I67" s="53"/>
      <c r="J67" s="53"/>
      <c r="K67" s="53"/>
      <c r="L67" s="53"/>
    </row>
    <row r="68" spans="1:12" ht="12.75" customHeight="1">
      <c r="A68" s="54"/>
      <c r="B68" s="52"/>
      <c r="C68" s="52"/>
      <c r="D68" s="52"/>
      <c r="E68" s="52"/>
      <c r="F68" s="52"/>
      <c r="G68" s="52"/>
      <c r="H68" s="53"/>
      <c r="I68" s="53"/>
      <c r="J68" s="53"/>
      <c r="K68" s="53"/>
      <c r="L68" s="53"/>
    </row>
    <row r="69" spans="1:12" ht="12.75" customHeight="1">
      <c r="A69" s="54"/>
      <c r="B69" s="52"/>
      <c r="C69" s="52"/>
      <c r="D69" s="52"/>
      <c r="E69" s="52"/>
      <c r="F69" s="52"/>
      <c r="G69" s="52"/>
      <c r="H69" s="53"/>
      <c r="I69" s="53"/>
      <c r="J69" s="53"/>
      <c r="K69" s="53"/>
      <c r="L69" s="53"/>
    </row>
    <row r="70" spans="1:12" ht="12.75" customHeight="1">
      <c r="A70" s="54"/>
      <c r="B70" s="52"/>
      <c r="C70" s="52"/>
      <c r="D70" s="52"/>
      <c r="E70" s="52"/>
      <c r="F70" s="52"/>
      <c r="G70" s="52"/>
      <c r="H70" s="53"/>
      <c r="I70" s="53"/>
      <c r="J70" s="53"/>
      <c r="K70" s="53"/>
      <c r="L70" s="53"/>
    </row>
    <row r="71" spans="1:12" ht="12.75" customHeight="1">
      <c r="A71" s="54"/>
      <c r="B71" s="52"/>
      <c r="C71" s="52"/>
      <c r="D71" s="52"/>
      <c r="E71" s="52"/>
      <c r="F71" s="52"/>
      <c r="G71" s="52"/>
      <c r="H71" s="53"/>
      <c r="I71" s="53"/>
      <c r="J71" s="53"/>
      <c r="K71" s="53"/>
      <c r="L71" s="53"/>
    </row>
    <row r="72" spans="1:12" ht="12.75" customHeight="1">
      <c r="A72" s="54"/>
      <c r="B72" s="52"/>
      <c r="C72" s="52"/>
      <c r="D72" s="52"/>
      <c r="E72" s="52"/>
      <c r="F72" s="52"/>
      <c r="G72" s="52"/>
      <c r="H72" s="53"/>
      <c r="I72" s="53"/>
      <c r="J72" s="53"/>
      <c r="K72" s="53"/>
      <c r="L72" s="53"/>
    </row>
    <row r="73" spans="1:12" ht="12.75" customHeight="1">
      <c r="A73" s="54"/>
      <c r="B73" s="52"/>
      <c r="C73" s="52"/>
      <c r="D73" s="52"/>
      <c r="E73" s="52"/>
      <c r="F73" s="52"/>
      <c r="G73" s="52"/>
      <c r="H73" s="53"/>
      <c r="I73" s="53"/>
      <c r="J73" s="53"/>
      <c r="K73" s="53"/>
      <c r="L73" s="53"/>
    </row>
    <row r="74" spans="1:12" ht="12.75" customHeight="1">
      <c r="A74" s="54"/>
      <c r="B74" s="52"/>
      <c r="C74" s="52"/>
      <c r="D74" s="52"/>
      <c r="E74" s="52"/>
      <c r="F74" s="52"/>
      <c r="G74" s="52"/>
      <c r="H74" s="53"/>
      <c r="I74" s="53"/>
      <c r="J74" s="53"/>
      <c r="K74" s="53"/>
      <c r="L74" s="53"/>
    </row>
    <row r="75" spans="1:12" ht="12.75" customHeight="1">
      <c r="A75" s="54"/>
      <c r="B75" s="52"/>
      <c r="C75" s="52"/>
      <c r="D75" s="52"/>
      <c r="E75" s="52"/>
      <c r="F75" s="52"/>
      <c r="G75" s="52"/>
      <c r="H75" s="53"/>
      <c r="I75" s="53"/>
      <c r="J75" s="53"/>
      <c r="K75" s="53"/>
      <c r="L75" s="53"/>
    </row>
    <row r="76" spans="1:12" ht="12.75" customHeight="1">
      <c r="A76" s="54"/>
      <c r="B76" s="52"/>
      <c r="C76" s="52"/>
      <c r="D76" s="52"/>
      <c r="E76" s="52"/>
      <c r="F76" s="52"/>
      <c r="G76" s="52"/>
      <c r="H76" s="53"/>
      <c r="I76" s="53"/>
      <c r="J76" s="53"/>
      <c r="K76" s="53"/>
      <c r="L76" s="53"/>
    </row>
    <row r="77" spans="1:12" ht="12.75" customHeight="1">
      <c r="A77" s="54"/>
      <c r="B77" s="52"/>
      <c r="C77" s="52"/>
      <c r="D77" s="52"/>
      <c r="E77" s="52"/>
      <c r="F77" s="52"/>
      <c r="G77" s="52"/>
      <c r="H77" s="53"/>
      <c r="I77" s="53"/>
      <c r="J77" s="53"/>
      <c r="K77" s="53"/>
      <c r="L77" s="53"/>
    </row>
    <row r="78" spans="1:12" ht="12.75" customHeight="1">
      <c r="A78" s="54"/>
      <c r="B78" s="52"/>
      <c r="C78" s="52"/>
      <c r="D78" s="52"/>
      <c r="E78" s="52"/>
      <c r="F78" s="52"/>
      <c r="G78" s="52"/>
      <c r="H78" s="53"/>
      <c r="I78" s="53"/>
      <c r="J78" s="53"/>
      <c r="K78" s="53"/>
      <c r="L78" s="53"/>
    </row>
    <row r="79" spans="1:12" ht="12.75" customHeight="1">
      <c r="A79" s="54"/>
      <c r="B79" s="52"/>
      <c r="C79" s="52"/>
      <c r="D79" s="52"/>
      <c r="E79" s="52"/>
      <c r="F79" s="52"/>
      <c r="G79" s="52"/>
      <c r="H79" s="53"/>
      <c r="I79" s="53"/>
      <c r="J79" s="53"/>
      <c r="K79" s="53"/>
      <c r="L79" s="53"/>
    </row>
    <row r="80" spans="1:12" ht="12.75" customHeight="1">
      <c r="A80" s="54"/>
      <c r="B80" s="52"/>
      <c r="C80" s="52"/>
      <c r="D80" s="52"/>
      <c r="E80" s="52"/>
      <c r="F80" s="52"/>
      <c r="G80" s="52"/>
      <c r="H80" s="53"/>
      <c r="I80" s="53"/>
      <c r="J80" s="53"/>
      <c r="K80" s="53"/>
      <c r="L80" s="53"/>
    </row>
    <row r="81" spans="1:12" ht="12.75" customHeight="1">
      <c r="A81" s="54"/>
      <c r="B81" s="52"/>
      <c r="C81" s="52"/>
      <c r="D81" s="52"/>
      <c r="E81" s="52"/>
      <c r="F81" s="52"/>
      <c r="G81" s="52"/>
      <c r="H81" s="53"/>
      <c r="I81" s="53"/>
      <c r="J81" s="53"/>
      <c r="K81" s="53"/>
      <c r="L81" s="53"/>
    </row>
    <row r="82" spans="1:12" ht="12.75" customHeight="1">
      <c r="A82" s="54"/>
      <c r="B82" s="52"/>
      <c r="C82" s="52"/>
      <c r="D82" s="52"/>
      <c r="E82" s="52"/>
      <c r="F82" s="52"/>
      <c r="G82" s="52"/>
      <c r="H82" s="53"/>
      <c r="I82" s="53"/>
      <c r="J82" s="53"/>
      <c r="K82" s="53"/>
      <c r="L82" s="53"/>
    </row>
    <row r="83" spans="1:12" ht="12.75" customHeight="1">
      <c r="A83" s="54"/>
      <c r="B83" s="52"/>
      <c r="C83" s="52"/>
      <c r="D83" s="52"/>
      <c r="E83" s="52"/>
      <c r="F83" s="52"/>
      <c r="G83" s="52"/>
      <c r="H83" s="53"/>
      <c r="I83" s="53"/>
      <c r="J83" s="53"/>
      <c r="K83" s="53"/>
      <c r="L83" s="53"/>
    </row>
    <row r="84" spans="1:12" ht="12.75" customHeight="1">
      <c r="A84" s="54"/>
      <c r="B84" s="52"/>
      <c r="C84" s="52"/>
      <c r="D84" s="52"/>
      <c r="E84" s="52"/>
      <c r="F84" s="52"/>
      <c r="G84" s="52"/>
      <c r="H84" s="53"/>
      <c r="I84" s="53"/>
      <c r="J84" s="53"/>
      <c r="K84" s="53"/>
      <c r="L84" s="53"/>
    </row>
    <row r="85" spans="1:12" ht="12.75" customHeight="1">
      <c r="A85" s="54"/>
      <c r="B85" s="52"/>
      <c r="C85" s="52"/>
      <c r="D85" s="52"/>
      <c r="E85" s="52"/>
      <c r="F85" s="52"/>
      <c r="G85" s="52"/>
      <c r="H85" s="53"/>
      <c r="I85" s="53"/>
      <c r="J85" s="53"/>
      <c r="K85" s="53"/>
      <c r="L85" s="53"/>
    </row>
    <row r="86" spans="1:12" ht="12.75" customHeight="1">
      <c r="A86" s="54"/>
      <c r="B86" s="52"/>
      <c r="C86" s="52"/>
      <c r="D86" s="52"/>
      <c r="E86" s="52"/>
      <c r="F86" s="52"/>
      <c r="G86" s="52"/>
      <c r="H86" s="53"/>
      <c r="I86" s="53"/>
      <c r="J86" s="53"/>
      <c r="K86" s="53"/>
      <c r="L86" s="53"/>
    </row>
    <row r="87" spans="1:12" ht="12.75" customHeight="1">
      <c r="A87" s="54"/>
      <c r="B87" s="52"/>
      <c r="C87" s="52"/>
      <c r="D87" s="52"/>
      <c r="E87" s="52"/>
      <c r="F87" s="52"/>
      <c r="G87" s="52"/>
      <c r="H87" s="53"/>
      <c r="I87" s="53"/>
      <c r="J87" s="53"/>
      <c r="K87" s="53"/>
      <c r="L87" s="53"/>
    </row>
    <row r="88" spans="1:12" ht="12.75" customHeight="1">
      <c r="A88" s="54"/>
      <c r="B88" s="52"/>
      <c r="C88" s="52"/>
      <c r="D88" s="52"/>
      <c r="E88" s="52"/>
      <c r="F88" s="52"/>
      <c r="G88" s="52"/>
      <c r="H88" s="53"/>
      <c r="I88" s="53"/>
      <c r="J88" s="53"/>
      <c r="K88" s="53"/>
      <c r="L88" s="53"/>
    </row>
    <row r="89" spans="1:12" ht="12.75" customHeight="1">
      <c r="A89" s="54"/>
      <c r="B89" s="52"/>
      <c r="C89" s="52"/>
      <c r="D89" s="52"/>
      <c r="E89" s="52"/>
      <c r="F89" s="52"/>
      <c r="G89" s="52"/>
      <c r="H89" s="53"/>
      <c r="I89" s="53"/>
      <c r="J89" s="53"/>
      <c r="K89" s="53"/>
      <c r="L89" s="53"/>
    </row>
    <row r="90" spans="1:12" ht="12.75" customHeight="1">
      <c r="A90" s="54"/>
      <c r="B90" s="52"/>
      <c r="C90" s="52"/>
      <c r="D90" s="52"/>
      <c r="E90" s="52"/>
      <c r="F90" s="52"/>
      <c r="G90" s="52"/>
      <c r="H90" s="53"/>
      <c r="I90" s="53"/>
      <c r="J90" s="53"/>
      <c r="K90" s="53"/>
      <c r="L90" s="53"/>
    </row>
    <row r="91" spans="1:12" ht="12.75" customHeight="1">
      <c r="A91" s="54"/>
      <c r="B91" s="52"/>
      <c r="C91" s="52"/>
      <c r="D91" s="52"/>
      <c r="E91" s="52"/>
      <c r="F91" s="52"/>
      <c r="G91" s="52"/>
      <c r="H91" s="53"/>
      <c r="I91" s="53"/>
      <c r="J91" s="53"/>
      <c r="K91" s="53"/>
      <c r="L91" s="53"/>
    </row>
    <row r="92" spans="1:12" ht="12.75" customHeight="1">
      <c r="A92" s="54"/>
      <c r="B92" s="52"/>
      <c r="C92" s="52"/>
      <c r="D92" s="52"/>
      <c r="E92" s="52"/>
      <c r="F92" s="52"/>
      <c r="G92" s="52"/>
      <c r="H92" s="53"/>
      <c r="I92" s="53"/>
      <c r="J92" s="53"/>
      <c r="K92" s="53"/>
      <c r="L92" s="53"/>
    </row>
    <row r="93" spans="1:12" ht="12.75" customHeight="1">
      <c r="A93" s="54"/>
      <c r="B93" s="52"/>
      <c r="C93" s="52"/>
      <c r="D93" s="52"/>
      <c r="E93" s="52"/>
      <c r="F93" s="52"/>
      <c r="G93" s="52"/>
      <c r="H93" s="53"/>
      <c r="I93" s="53"/>
      <c r="J93" s="53"/>
      <c r="K93" s="53"/>
      <c r="L93" s="53"/>
    </row>
    <row r="94" spans="1:12" ht="12.75" customHeight="1">
      <c r="A94" s="54"/>
      <c r="B94" s="52"/>
      <c r="C94" s="52"/>
      <c r="D94" s="52"/>
      <c r="E94" s="52"/>
      <c r="F94" s="52"/>
      <c r="G94" s="52"/>
      <c r="H94" s="53"/>
      <c r="I94" s="53"/>
      <c r="J94" s="53"/>
      <c r="K94" s="53"/>
      <c r="L94" s="53"/>
    </row>
    <row r="95" spans="1:12" ht="12.75" customHeight="1">
      <c r="A95" s="54"/>
      <c r="B95" s="52"/>
      <c r="C95" s="52"/>
      <c r="D95" s="52"/>
      <c r="E95" s="52"/>
      <c r="F95" s="52"/>
      <c r="G95" s="52"/>
      <c r="H95" s="53"/>
      <c r="I95" s="53"/>
      <c r="J95" s="53"/>
      <c r="K95" s="53"/>
      <c r="L95" s="53"/>
    </row>
    <row r="96" spans="1:12" ht="12.75" customHeight="1">
      <c r="A96" s="54"/>
      <c r="B96" s="52"/>
      <c r="C96" s="52"/>
      <c r="D96" s="52"/>
      <c r="E96" s="52"/>
      <c r="F96" s="52"/>
      <c r="G96" s="52"/>
      <c r="H96" s="53"/>
      <c r="I96" s="53"/>
      <c r="J96" s="53"/>
      <c r="K96" s="53"/>
      <c r="L96" s="53"/>
    </row>
    <row r="97" spans="1:12" ht="12.75" customHeight="1">
      <c r="A97" s="54"/>
      <c r="B97" s="52"/>
      <c r="C97" s="52"/>
      <c r="D97" s="52"/>
      <c r="E97" s="52"/>
      <c r="F97" s="52"/>
      <c r="G97" s="52"/>
      <c r="H97" s="53"/>
      <c r="I97" s="53"/>
      <c r="J97" s="53"/>
      <c r="K97" s="53"/>
      <c r="L97" s="53"/>
    </row>
    <row r="98" spans="1:12" ht="12.75" customHeight="1">
      <c r="A98" s="54"/>
      <c r="B98" s="52"/>
      <c r="C98" s="52"/>
      <c r="D98" s="52"/>
      <c r="E98" s="52"/>
      <c r="F98" s="52"/>
      <c r="G98" s="52"/>
      <c r="H98" s="53"/>
      <c r="I98" s="53"/>
      <c r="J98" s="53"/>
      <c r="K98" s="53"/>
      <c r="L98" s="53"/>
    </row>
    <row r="99" spans="1:12" ht="12.75" customHeight="1">
      <c r="A99" s="54"/>
      <c r="B99" s="52"/>
      <c r="C99" s="52"/>
      <c r="D99" s="52"/>
      <c r="E99" s="52"/>
      <c r="F99" s="52"/>
      <c r="G99" s="52"/>
      <c r="H99" s="53"/>
      <c r="I99" s="53"/>
      <c r="J99" s="53"/>
      <c r="K99" s="53"/>
      <c r="L99" s="53"/>
    </row>
    <row r="100" spans="1:12" ht="12.75" customHeight="1">
      <c r="A100" s="54"/>
      <c r="B100" s="52"/>
      <c r="C100" s="52"/>
      <c r="D100" s="52"/>
      <c r="E100" s="52"/>
      <c r="F100" s="52"/>
      <c r="G100" s="52"/>
      <c r="H100" s="53"/>
      <c r="I100" s="53"/>
      <c r="J100" s="53"/>
      <c r="K100" s="53"/>
      <c r="L100" s="53"/>
    </row>
    <row r="101" spans="1:12" ht="12.75" customHeight="1">
      <c r="A101" s="54"/>
      <c r="B101" s="52"/>
      <c r="C101" s="52"/>
      <c r="D101" s="52"/>
      <c r="E101" s="52"/>
      <c r="F101" s="52"/>
      <c r="G101" s="52"/>
      <c r="H101" s="53"/>
      <c r="I101" s="53"/>
      <c r="J101" s="53"/>
      <c r="K101" s="53"/>
      <c r="L101" s="53"/>
    </row>
    <row r="102" spans="1:12" ht="12.75" customHeight="1">
      <c r="A102" s="54"/>
      <c r="B102" s="52"/>
      <c r="C102" s="52"/>
      <c r="D102" s="52"/>
      <c r="E102" s="52"/>
      <c r="F102" s="52"/>
      <c r="G102" s="52"/>
      <c r="H102" s="53"/>
      <c r="I102" s="53"/>
      <c r="J102" s="53"/>
      <c r="K102" s="53"/>
      <c r="L102" s="53"/>
    </row>
  </sheetData>
  <mergeCells count="17">
    <mergeCell ref="A1:L1"/>
    <mergeCell ref="A2:L2"/>
    <mergeCell ref="A3:L3"/>
    <mergeCell ref="H6:I6"/>
    <mergeCell ref="H7:I7"/>
    <mergeCell ref="H8:I8"/>
    <mergeCell ref="H9:I9"/>
    <mergeCell ref="K6:L6"/>
    <mergeCell ref="K7:L7"/>
    <mergeCell ref="K8:L8"/>
    <mergeCell ref="K9:L9"/>
    <mergeCell ref="H55:I55"/>
    <mergeCell ref="K55:L55"/>
    <mergeCell ref="H10:I10"/>
    <mergeCell ref="H11:I11"/>
    <mergeCell ref="K10:L10"/>
    <mergeCell ref="K11:L11"/>
  </mergeCells>
  <printOptions/>
  <pageMargins left="0.984251968503937" right="0.3937007874015748" top="1.3779527559055118" bottom="0.3937007874015748" header="1.1811023622047245" footer="0.1968503937007874"/>
  <pageSetup horizontalDpi="600" verticalDpi="600" orientation="portrait" paperSize="9" r:id="rId1"/>
  <headerFooter alignWithMargins="0">
    <oddHeader>&amp;R&amp;"Times New Roman,Bold"Page &amp;P+2 of 7</oddHeader>
  </headerFooter>
</worksheet>
</file>

<file path=xl/worksheets/sheet3.xml><?xml version="1.0" encoding="utf-8"?>
<worksheet xmlns="http://schemas.openxmlformats.org/spreadsheetml/2006/main" xmlns:r="http://schemas.openxmlformats.org/officeDocument/2006/relationships">
  <dimension ref="A1:O185"/>
  <sheetViews>
    <sheetView tabSelected="1" workbookViewId="0" topLeftCell="A58">
      <selection activeCell="J71" sqref="J71"/>
    </sheetView>
  </sheetViews>
  <sheetFormatPr defaultColWidth="9.33203125" defaultRowHeight="12.75" customHeight="1"/>
  <cols>
    <col min="1" max="1" width="3.33203125" style="27" customWidth="1"/>
    <col min="2" max="3" width="3.33203125" style="79" customWidth="1"/>
    <col min="4" max="7" width="8.83203125" style="79" customWidth="1"/>
    <col min="8" max="8" width="9.83203125" style="79" customWidth="1"/>
    <col min="9" max="9" width="2.83203125" style="79" customWidth="1"/>
    <col min="10" max="10" width="9.83203125" style="79" customWidth="1"/>
    <col min="11" max="11" width="2.83203125" style="79" customWidth="1"/>
    <col min="12" max="12" width="9.83203125" style="79" customWidth="1"/>
    <col min="13" max="13" width="2.83203125" style="79" customWidth="1"/>
    <col min="14" max="14" width="9.83203125" style="79" customWidth="1"/>
    <col min="15" max="15" width="3.83203125" style="79" customWidth="1"/>
    <col min="16" max="16384" width="9.33203125" style="79" customWidth="1"/>
  </cols>
  <sheetData>
    <row r="1" spans="1:10" ht="15.75" customHeight="1">
      <c r="A1" s="1" t="str">
        <f>'[1]IncSt'!A1</f>
        <v>ORIENTAL INTEREST BERHAD</v>
      </c>
      <c r="B1" s="78"/>
      <c r="C1" s="78"/>
      <c r="D1" s="78"/>
      <c r="E1" s="78"/>
      <c r="F1" s="78"/>
      <c r="G1" s="78"/>
      <c r="H1" s="78"/>
      <c r="I1" s="78"/>
      <c r="J1" s="78"/>
    </row>
    <row r="2" spans="1:10" ht="12.75" customHeight="1">
      <c r="A2" s="5" t="str">
        <f>'[1]IncSt'!A2</f>
        <v>(Company No. 272144-M)</v>
      </c>
      <c r="B2" s="78"/>
      <c r="C2" s="78"/>
      <c r="D2" s="78"/>
      <c r="E2" s="78"/>
      <c r="F2" s="78"/>
      <c r="G2" s="78"/>
      <c r="H2" s="78"/>
      <c r="I2" s="78"/>
      <c r="J2" s="78"/>
    </row>
    <row r="3" spans="1:10" ht="12.75" customHeight="1">
      <c r="A3" s="5" t="str">
        <f>'[1]IncSt'!A3</f>
        <v>(Incorporated in Malaysia)</v>
      </c>
      <c r="B3" s="78"/>
      <c r="C3" s="78"/>
      <c r="D3" s="78"/>
      <c r="E3" s="78"/>
      <c r="F3" s="78"/>
      <c r="G3" s="78"/>
      <c r="H3" s="78"/>
      <c r="I3" s="78"/>
      <c r="J3" s="78"/>
    </row>
    <row r="4" spans="1:10" ht="12.75" customHeight="1">
      <c r="A4" s="80"/>
      <c r="B4" s="81"/>
      <c r="C4" s="81"/>
      <c r="D4" s="81"/>
      <c r="E4" s="81"/>
      <c r="F4" s="81"/>
      <c r="G4" s="81"/>
      <c r="H4" s="81"/>
      <c r="I4" s="81"/>
      <c r="J4" s="81"/>
    </row>
    <row r="5" spans="1:15" ht="12.75" customHeight="1">
      <c r="A5" s="118" t="s">
        <v>126</v>
      </c>
      <c r="B5" s="118"/>
      <c r="C5" s="118"/>
      <c r="D5" s="118"/>
      <c r="E5" s="118"/>
      <c r="F5" s="118"/>
      <c r="G5" s="118"/>
      <c r="H5" s="118"/>
      <c r="I5" s="118"/>
      <c r="J5" s="118"/>
      <c r="K5" s="118"/>
      <c r="L5" s="118"/>
      <c r="M5" s="118"/>
      <c r="N5" s="118"/>
      <c r="O5" s="118"/>
    </row>
    <row r="6" spans="1:10" ht="12.75" customHeight="1">
      <c r="A6" s="8"/>
      <c r="B6" s="81"/>
      <c r="C6" s="81"/>
      <c r="D6" s="81"/>
      <c r="E6" s="81"/>
      <c r="F6" s="81"/>
      <c r="G6" s="81"/>
      <c r="H6" s="81"/>
      <c r="I6" s="81"/>
      <c r="J6" s="81"/>
    </row>
    <row r="7" spans="1:10" ht="12.75" customHeight="1">
      <c r="A7" s="82" t="s">
        <v>18</v>
      </c>
      <c r="B7" s="83" t="s">
        <v>127</v>
      </c>
      <c r="C7" s="81"/>
      <c r="D7" s="81"/>
      <c r="E7" s="81"/>
      <c r="F7" s="81"/>
      <c r="G7" s="81"/>
      <c r="H7" s="81"/>
      <c r="I7" s="81"/>
      <c r="J7" s="81"/>
    </row>
    <row r="8" spans="1:15" ht="12.75" customHeight="1">
      <c r="A8" s="82"/>
      <c r="B8" s="145" t="s">
        <v>128</v>
      </c>
      <c r="C8" s="147"/>
      <c r="D8" s="147"/>
      <c r="E8" s="147"/>
      <c r="F8" s="147"/>
      <c r="G8" s="147"/>
      <c r="H8" s="147"/>
      <c r="I8" s="147"/>
      <c r="J8" s="147"/>
      <c r="K8" s="147"/>
      <c r="L8" s="147"/>
      <c r="M8" s="147"/>
      <c r="N8" s="147"/>
      <c r="O8" s="147"/>
    </row>
    <row r="9" spans="1:15" ht="12.75" customHeight="1">
      <c r="A9" s="82"/>
      <c r="B9" s="147"/>
      <c r="C9" s="147"/>
      <c r="D9" s="147"/>
      <c r="E9" s="147"/>
      <c r="F9" s="147"/>
      <c r="G9" s="147"/>
      <c r="H9" s="147"/>
      <c r="I9" s="147"/>
      <c r="J9" s="147"/>
      <c r="K9" s="147"/>
      <c r="L9" s="147"/>
      <c r="M9" s="147"/>
      <c r="N9" s="147"/>
      <c r="O9" s="147"/>
    </row>
    <row r="10" spans="1:10" ht="12.75" customHeight="1">
      <c r="A10" s="17"/>
      <c r="B10" s="81"/>
      <c r="C10" s="81"/>
      <c r="D10" s="81"/>
      <c r="E10" s="81"/>
      <c r="F10" s="81"/>
      <c r="G10" s="81"/>
      <c r="H10" s="81"/>
      <c r="I10" s="81"/>
      <c r="J10" s="81"/>
    </row>
    <row r="11" spans="1:10" ht="12.75" customHeight="1">
      <c r="A11" s="17" t="s">
        <v>25</v>
      </c>
      <c r="B11" s="83" t="s">
        <v>129</v>
      </c>
      <c r="C11" s="81"/>
      <c r="D11" s="81"/>
      <c r="E11" s="81"/>
      <c r="F11" s="81"/>
      <c r="G11" s="81"/>
      <c r="H11" s="81"/>
      <c r="I11" s="81"/>
      <c r="J11" s="81"/>
    </row>
    <row r="12" spans="1:15" ht="12.75" customHeight="1">
      <c r="A12" s="17"/>
      <c r="B12" s="81" t="s">
        <v>130</v>
      </c>
      <c r="C12" s="84"/>
      <c r="D12" s="84"/>
      <c r="E12" s="84"/>
      <c r="F12" s="84"/>
      <c r="G12" s="84"/>
      <c r="H12" s="84"/>
      <c r="I12" s="84"/>
      <c r="J12" s="84"/>
      <c r="K12" s="84"/>
      <c r="L12" s="84"/>
      <c r="M12" s="84"/>
      <c r="N12" s="84"/>
      <c r="O12" s="84"/>
    </row>
    <row r="13" spans="1:10" ht="12.75" customHeight="1">
      <c r="A13" s="17"/>
      <c r="B13" s="81"/>
      <c r="C13" s="81"/>
      <c r="D13" s="81"/>
      <c r="E13" s="81"/>
      <c r="F13" s="81"/>
      <c r="G13" s="81"/>
      <c r="H13" s="81"/>
      <c r="I13" s="81"/>
      <c r="J13" s="81"/>
    </row>
    <row r="14" spans="1:10" ht="12.75" customHeight="1">
      <c r="A14" s="17" t="s">
        <v>60</v>
      </c>
      <c r="B14" s="83" t="s">
        <v>131</v>
      </c>
      <c r="C14" s="81"/>
      <c r="D14" s="81"/>
      <c r="E14" s="81"/>
      <c r="F14" s="81"/>
      <c r="G14" s="81"/>
      <c r="H14" s="81"/>
      <c r="I14" s="81"/>
      <c r="J14" s="81"/>
    </row>
    <row r="15" spans="1:10" ht="12.75" customHeight="1">
      <c r="A15" s="85"/>
      <c r="B15" s="81" t="s">
        <v>132</v>
      </c>
      <c r="C15" s="81"/>
      <c r="D15" s="81"/>
      <c r="E15" s="81"/>
      <c r="F15" s="81"/>
      <c r="G15" s="81"/>
      <c r="H15" s="81"/>
      <c r="I15" s="81"/>
      <c r="J15" s="81"/>
    </row>
    <row r="16" spans="1:10" ht="12.75" customHeight="1">
      <c r="A16" s="17"/>
      <c r="B16" s="81"/>
      <c r="C16" s="81"/>
      <c r="D16" s="81"/>
      <c r="E16" s="81"/>
      <c r="F16" s="81"/>
      <c r="G16" s="81"/>
      <c r="H16" s="81"/>
      <c r="I16" s="81"/>
      <c r="J16" s="81"/>
    </row>
    <row r="17" spans="1:10" ht="12.75" customHeight="1">
      <c r="A17" s="17" t="s">
        <v>83</v>
      </c>
      <c r="B17" s="83" t="s">
        <v>133</v>
      </c>
      <c r="C17" s="81"/>
      <c r="D17" s="81"/>
      <c r="E17" s="81"/>
      <c r="F17" s="81"/>
      <c r="G17" s="81"/>
      <c r="H17" s="81"/>
      <c r="I17" s="81"/>
      <c r="J17" s="81"/>
    </row>
    <row r="18" spans="1:13" s="87" customFormat="1" ht="12.75" customHeight="1">
      <c r="A18" s="17"/>
      <c r="B18" s="86"/>
      <c r="C18" s="86"/>
      <c r="D18" s="86"/>
      <c r="E18" s="86"/>
      <c r="F18" s="86"/>
      <c r="I18" s="86" t="str">
        <f>'[1]IncSt'!H13</f>
        <v>Individual Quarter</v>
      </c>
      <c r="J18" s="86"/>
      <c r="M18" s="86" t="str">
        <f>'[1]IncSt'!M13</f>
        <v>Cumulative Quarter</v>
      </c>
    </row>
    <row r="19" spans="1:14" s="87" customFormat="1" ht="12.75" customHeight="1">
      <c r="A19" s="17"/>
      <c r="B19" s="86"/>
      <c r="C19" s="86"/>
      <c r="D19" s="86"/>
      <c r="E19" s="86"/>
      <c r="F19" s="86"/>
      <c r="H19" s="86" t="str">
        <f>'[1]IncSt'!H14</f>
        <v>Current</v>
      </c>
      <c r="I19" s="86"/>
      <c r="J19" s="86" t="str">
        <f>'[1]IncSt'!J14</f>
        <v>Preceding Year</v>
      </c>
      <c r="L19" s="86" t="str">
        <f>'[1]IncSt'!M14</f>
        <v>Current</v>
      </c>
      <c r="M19" s="86"/>
      <c r="N19" s="86" t="str">
        <f>'[1]IncSt'!O14</f>
        <v>Preceding Year</v>
      </c>
    </row>
    <row r="20" spans="1:14" s="87" customFormat="1" ht="12.75" customHeight="1">
      <c r="A20" s="17"/>
      <c r="B20" s="86"/>
      <c r="C20" s="86"/>
      <c r="D20" s="86"/>
      <c r="E20" s="86"/>
      <c r="F20" s="86"/>
      <c r="G20" s="86"/>
      <c r="H20" s="86" t="str">
        <f>'[1]IncSt'!H15</f>
        <v>Year</v>
      </c>
      <c r="I20" s="86"/>
      <c r="J20" s="86" t="str">
        <f>'[1]IncSt'!J15</f>
        <v>Corresponding</v>
      </c>
      <c r="L20" s="86" t="str">
        <f>'[1]IncSt'!M15</f>
        <v>Year</v>
      </c>
      <c r="M20" s="86"/>
      <c r="N20" s="86" t="str">
        <f>'[1]IncSt'!O15</f>
        <v>Corresponding</v>
      </c>
    </row>
    <row r="21" spans="1:14" s="87" customFormat="1" ht="12.75" customHeight="1">
      <c r="A21" s="17"/>
      <c r="B21" s="86"/>
      <c r="C21" s="86"/>
      <c r="D21" s="86"/>
      <c r="E21" s="86"/>
      <c r="F21" s="86"/>
      <c r="G21" s="86"/>
      <c r="H21" s="86" t="str">
        <f>'[1]IncSt'!H16</f>
        <v>1st Quarter</v>
      </c>
      <c r="I21" s="86"/>
      <c r="J21" s="86" t="str">
        <f>'[1]IncSt'!J16</f>
        <v>1st Quarter</v>
      </c>
      <c r="L21" s="86" t="str">
        <f>'[1]IncSt'!M16</f>
        <v>To Date</v>
      </c>
      <c r="M21" s="86"/>
      <c r="N21" s="86" t="str">
        <f>'[1]IncSt'!O16</f>
        <v>Period</v>
      </c>
    </row>
    <row r="22" spans="1:14" s="87" customFormat="1" ht="12.75" customHeight="1">
      <c r="A22" s="17"/>
      <c r="B22" s="86"/>
      <c r="C22" s="86"/>
      <c r="D22" s="86"/>
      <c r="E22" s="86"/>
      <c r="F22" s="86"/>
      <c r="G22" s="86"/>
      <c r="H22" s="86" t="str">
        <f>'[1]IncSt'!H17</f>
        <v>30/09/2001</v>
      </c>
      <c r="I22" s="86"/>
      <c r="J22" s="86" t="str">
        <f>'[1]IncSt'!J17</f>
        <v>30/09/2000</v>
      </c>
      <c r="L22" s="86" t="str">
        <f>'[1]IncSt'!M17</f>
        <v>30/09/2001</v>
      </c>
      <c r="M22" s="86"/>
      <c r="N22" s="86" t="str">
        <f>'[1]IncSt'!O17</f>
        <v>30/09/2000</v>
      </c>
    </row>
    <row r="23" spans="1:14" s="87" customFormat="1" ht="12.75" customHeight="1">
      <c r="A23" s="17"/>
      <c r="B23" s="86"/>
      <c r="C23" s="86"/>
      <c r="D23" s="86"/>
      <c r="E23" s="86"/>
      <c r="F23" s="86"/>
      <c r="G23" s="86"/>
      <c r="H23" s="86" t="str">
        <f>'[1]IncSt'!H18</f>
        <v>RM ' 000</v>
      </c>
      <c r="I23" s="86"/>
      <c r="J23" s="86" t="str">
        <f>'[1]IncSt'!J18</f>
        <v>RM ' 000</v>
      </c>
      <c r="L23" s="86" t="str">
        <f>'[1]IncSt'!M18</f>
        <v>RM ' 000</v>
      </c>
      <c r="M23" s="86"/>
      <c r="N23" s="86" t="str">
        <f>'[1]IncSt'!O18</f>
        <v>RM ' 000</v>
      </c>
    </row>
    <row r="24" spans="1:10" ht="12.75" customHeight="1">
      <c r="A24" s="17"/>
      <c r="B24" s="81" t="s">
        <v>134</v>
      </c>
      <c r="C24" s="81"/>
      <c r="D24" s="81"/>
      <c r="E24" s="81"/>
      <c r="F24" s="81"/>
      <c r="G24" s="81"/>
      <c r="H24" s="81"/>
      <c r="I24" s="81"/>
      <c r="J24" s="81"/>
    </row>
    <row r="25" spans="1:14" ht="12.75" customHeight="1">
      <c r="A25" s="17"/>
      <c r="B25" s="88" t="s">
        <v>135</v>
      </c>
      <c r="C25" s="81"/>
      <c r="D25" s="81"/>
      <c r="E25" s="81"/>
      <c r="F25" s="81"/>
      <c r="G25" s="81"/>
      <c r="H25" s="90">
        <f>L25+'[1]OIB '!AR62</f>
        <v>675499.17</v>
      </c>
      <c r="I25" s="90"/>
      <c r="J25" s="90">
        <f>N25+'[1]OIB '!AS62</f>
        <v>980778.32</v>
      </c>
      <c r="K25" s="20"/>
      <c r="L25" s="90">
        <f>-'[1]OIB '!N62</f>
        <v>675499.17</v>
      </c>
      <c r="M25" s="20"/>
      <c r="N25" s="90">
        <v>980778.32</v>
      </c>
    </row>
    <row r="26" spans="1:14" ht="12.75" customHeight="1">
      <c r="A26" s="17"/>
      <c r="B26" s="88" t="s">
        <v>136</v>
      </c>
      <c r="C26" s="81"/>
      <c r="D26" s="81"/>
      <c r="E26" s="81"/>
      <c r="F26" s="81"/>
      <c r="G26" s="81"/>
      <c r="H26" s="90">
        <f>L26+'[1]OIB '!AR63</f>
        <v>0</v>
      </c>
      <c r="I26" s="19"/>
      <c r="J26" s="90">
        <f>N26+'[1]OIB '!AS63</f>
        <v>0</v>
      </c>
      <c r="K26" s="91"/>
      <c r="L26" s="19">
        <f>-'[1]OIB '!N63</f>
        <v>0</v>
      </c>
      <c r="M26" s="91"/>
      <c r="N26" s="19">
        <v>0</v>
      </c>
    </row>
    <row r="27" spans="1:14" ht="12.75" customHeight="1">
      <c r="A27" s="17"/>
      <c r="B27" s="88" t="s">
        <v>137</v>
      </c>
      <c r="C27" s="81"/>
      <c r="D27" s="81"/>
      <c r="E27" s="81"/>
      <c r="F27" s="81"/>
      <c r="G27" s="81"/>
      <c r="H27" s="90">
        <f>L27+'[1]OIB '!AR64</f>
        <v>11110.479652173912</v>
      </c>
      <c r="I27" s="19"/>
      <c r="J27" s="90">
        <f>N27+'[1]OIB '!AS64</f>
        <v>5210.28</v>
      </c>
      <c r="K27" s="91"/>
      <c r="L27" s="19">
        <f>-'[1]OIB '!N64</f>
        <v>11110.479652173912</v>
      </c>
      <c r="M27" s="91"/>
      <c r="N27" s="19">
        <v>5210.28</v>
      </c>
    </row>
    <row r="28" spans="1:14" ht="7.5" customHeight="1">
      <c r="A28" s="17"/>
      <c r="B28" s="88"/>
      <c r="C28" s="81"/>
      <c r="D28" s="81"/>
      <c r="E28" s="81"/>
      <c r="F28" s="81"/>
      <c r="G28" s="81"/>
      <c r="H28" s="92"/>
      <c r="I28" s="92"/>
      <c r="J28" s="92"/>
      <c r="K28" s="31"/>
      <c r="L28" s="92"/>
      <c r="M28" s="31"/>
      <c r="N28" s="92"/>
    </row>
    <row r="29" spans="1:14" ht="12.75" customHeight="1">
      <c r="A29" s="17"/>
      <c r="B29" s="81"/>
      <c r="C29" s="81"/>
      <c r="D29" s="81"/>
      <c r="E29" s="81"/>
      <c r="F29" s="81"/>
      <c r="G29" s="81"/>
      <c r="H29" s="90">
        <f>SUM(H25:H27)</f>
        <v>686609.649652174</v>
      </c>
      <c r="I29" s="90"/>
      <c r="J29" s="90">
        <f>SUM(J25:J27)</f>
        <v>985988.6</v>
      </c>
      <c r="K29" s="20"/>
      <c r="L29" s="90">
        <f>SUM(L25:L27)</f>
        <v>686609.649652174</v>
      </c>
      <c r="M29" s="20"/>
      <c r="N29" s="90">
        <f>SUM(N25:N27)</f>
        <v>985988.6</v>
      </c>
    </row>
    <row r="30" spans="1:14" ht="12.75" customHeight="1">
      <c r="A30" s="17"/>
      <c r="B30" s="81" t="s">
        <v>138</v>
      </c>
      <c r="C30" s="81"/>
      <c r="D30" s="81"/>
      <c r="E30" s="81"/>
      <c r="F30" s="81"/>
      <c r="G30" s="81"/>
      <c r="H30" s="90"/>
      <c r="I30" s="90"/>
      <c r="J30" s="90"/>
      <c r="K30" s="20"/>
      <c r="L30" s="90"/>
      <c r="M30" s="20"/>
      <c r="N30" s="90"/>
    </row>
    <row r="31" spans="1:14" ht="12.75" customHeight="1">
      <c r="A31" s="17"/>
      <c r="B31" s="88" t="s">
        <v>139</v>
      </c>
      <c r="C31" s="81"/>
      <c r="D31" s="81"/>
      <c r="E31" s="81"/>
      <c r="F31" s="81"/>
      <c r="G31" s="81"/>
      <c r="H31" s="90">
        <f>L31+'[1]OIB '!AR65</f>
        <v>239.04</v>
      </c>
      <c r="I31" s="90"/>
      <c r="J31" s="90">
        <f>N31+'[1]OIB '!AS65</f>
        <v>-6063.16</v>
      </c>
      <c r="K31" s="20"/>
      <c r="L31" s="90">
        <f>-'[1]OIB '!N65</f>
        <v>239.04</v>
      </c>
      <c r="M31" s="20"/>
      <c r="N31" s="90">
        <v>-6063.16</v>
      </c>
    </row>
    <row r="32" spans="1:14" ht="12.75" customHeight="1">
      <c r="A32" s="17"/>
      <c r="B32" s="81" t="s">
        <v>140</v>
      </c>
      <c r="C32" s="81"/>
      <c r="D32" s="81"/>
      <c r="E32" s="81"/>
      <c r="F32" s="81"/>
      <c r="G32" s="81"/>
      <c r="H32" s="90"/>
      <c r="I32" s="90"/>
      <c r="J32" s="90"/>
      <c r="K32" s="20"/>
      <c r="L32" s="90"/>
      <c r="M32" s="20"/>
      <c r="N32" s="90"/>
    </row>
    <row r="33" spans="1:14" ht="12.75" customHeight="1">
      <c r="A33" s="17"/>
      <c r="B33" s="88" t="s">
        <v>141</v>
      </c>
      <c r="C33" s="81"/>
      <c r="D33" s="81"/>
      <c r="E33" s="81"/>
      <c r="F33" s="81"/>
      <c r="G33" s="81"/>
      <c r="H33" s="90">
        <f>L33+'[1]OIB '!AR66</f>
        <v>0</v>
      </c>
      <c r="I33" s="90"/>
      <c r="J33" s="90">
        <f>N33+'[1]OIB '!AS66</f>
        <v>0</v>
      </c>
      <c r="K33" s="20"/>
      <c r="L33" s="90">
        <f>-'[1]OIB '!N66</f>
        <v>0</v>
      </c>
      <c r="M33" s="20"/>
      <c r="N33" s="90">
        <v>0</v>
      </c>
    </row>
    <row r="34" spans="1:14" ht="7.5" customHeight="1">
      <c r="A34" s="17"/>
      <c r="B34" s="88"/>
      <c r="C34" s="81"/>
      <c r="D34" s="81"/>
      <c r="E34" s="81"/>
      <c r="F34" s="81"/>
      <c r="G34" s="81"/>
      <c r="H34" s="90"/>
      <c r="I34" s="90"/>
      <c r="J34" s="90"/>
      <c r="K34" s="20"/>
      <c r="L34" s="90"/>
      <c r="M34" s="20"/>
      <c r="N34" s="90"/>
    </row>
    <row r="35" spans="1:14" ht="12.75" customHeight="1" thickBot="1">
      <c r="A35" s="17"/>
      <c r="B35" s="88"/>
      <c r="C35" s="81"/>
      <c r="D35" s="81"/>
      <c r="E35" s="81"/>
      <c r="F35" s="81"/>
      <c r="G35" s="81"/>
      <c r="H35" s="93">
        <f>SUM(H29:H33)</f>
        <v>686848.689652174</v>
      </c>
      <c r="I35" s="90"/>
      <c r="J35" s="93">
        <f>SUM(J29:J33)</f>
        <v>979925.44</v>
      </c>
      <c r="K35" s="20"/>
      <c r="L35" s="93">
        <f>SUM(L29:L33)</f>
        <v>686848.689652174</v>
      </c>
      <c r="M35" s="20"/>
      <c r="N35" s="93">
        <f>SUM(N29:N33)</f>
        <v>979925.44</v>
      </c>
    </row>
    <row r="36" spans="1:10" ht="12.75" customHeight="1" thickTop="1">
      <c r="A36" s="17"/>
      <c r="B36" s="88"/>
      <c r="C36" s="81"/>
      <c r="D36" s="81"/>
      <c r="E36" s="81"/>
      <c r="F36" s="81"/>
      <c r="G36" s="81"/>
      <c r="H36" s="81"/>
      <c r="I36" s="81"/>
      <c r="J36" s="81"/>
    </row>
    <row r="37" spans="1:10" ht="12.75" customHeight="1">
      <c r="A37" s="17" t="s">
        <v>85</v>
      </c>
      <c r="B37" s="83" t="s">
        <v>142</v>
      </c>
      <c r="C37" s="81"/>
      <c r="D37" s="81"/>
      <c r="E37" s="81"/>
      <c r="F37" s="81"/>
      <c r="G37" s="81"/>
      <c r="H37" s="81"/>
      <c r="I37" s="81"/>
      <c r="J37" s="81"/>
    </row>
    <row r="38" spans="1:10" ht="12.75" customHeight="1">
      <c r="A38" s="17"/>
      <c r="B38" s="81" t="s">
        <v>143</v>
      </c>
      <c r="C38" s="81"/>
      <c r="D38" s="81"/>
      <c r="E38" s="81"/>
      <c r="F38" s="81"/>
      <c r="G38" s="81"/>
      <c r="H38" s="81"/>
      <c r="I38" s="81"/>
      <c r="J38" s="81"/>
    </row>
    <row r="39" spans="1:10" ht="12.75" customHeight="1">
      <c r="A39" s="82"/>
      <c r="B39" s="81"/>
      <c r="C39" s="81"/>
      <c r="D39" s="81"/>
      <c r="E39" s="81"/>
      <c r="F39" s="81"/>
      <c r="G39" s="81"/>
      <c r="H39" s="81"/>
      <c r="I39" s="81"/>
      <c r="J39" s="81"/>
    </row>
    <row r="40" spans="1:10" ht="12.75" customHeight="1">
      <c r="A40" s="17" t="s">
        <v>87</v>
      </c>
      <c r="B40" s="83" t="s">
        <v>144</v>
      </c>
      <c r="C40" s="81"/>
      <c r="D40" s="81"/>
      <c r="E40" s="81"/>
      <c r="F40" s="81"/>
      <c r="G40" s="81"/>
      <c r="H40" s="81"/>
      <c r="I40" s="81"/>
      <c r="J40" s="81"/>
    </row>
    <row r="41" spans="1:15" ht="12.75" customHeight="1">
      <c r="A41" s="82"/>
      <c r="B41" s="143" t="s">
        <v>145</v>
      </c>
      <c r="C41" s="144"/>
      <c r="D41" s="144"/>
      <c r="E41" s="144"/>
      <c r="F41" s="144"/>
      <c r="G41" s="144"/>
      <c r="H41" s="144"/>
      <c r="I41" s="144"/>
      <c r="J41" s="144"/>
      <c r="K41" s="144"/>
      <c r="L41" s="144"/>
      <c r="M41" s="144"/>
      <c r="N41" s="144"/>
      <c r="O41" s="144"/>
    </row>
    <row r="42" spans="1:15" ht="12.75" customHeight="1">
      <c r="A42" s="82"/>
      <c r="B42" s="144"/>
      <c r="C42" s="144"/>
      <c r="D42" s="144"/>
      <c r="E42" s="144"/>
      <c r="F42" s="144"/>
      <c r="G42" s="144"/>
      <c r="H42" s="144"/>
      <c r="I42" s="144"/>
      <c r="J42" s="144"/>
      <c r="K42" s="144"/>
      <c r="L42" s="144"/>
      <c r="M42" s="144"/>
      <c r="N42" s="144"/>
      <c r="O42" s="144"/>
    </row>
    <row r="43" spans="1:14" ht="12.75" customHeight="1">
      <c r="A43" s="17"/>
      <c r="B43" s="81"/>
      <c r="C43" s="81"/>
      <c r="D43" s="81"/>
      <c r="E43" s="81"/>
      <c r="F43" s="81"/>
      <c r="G43" s="81"/>
      <c r="H43" s="81"/>
      <c r="I43" s="81"/>
      <c r="J43" s="86"/>
      <c r="N43" s="87"/>
    </row>
    <row r="44" spans="1:14" ht="12.75" customHeight="1">
      <c r="A44" s="17" t="s">
        <v>89</v>
      </c>
      <c r="B44" s="83" t="s">
        <v>146</v>
      </c>
      <c r="C44" s="81"/>
      <c r="D44" s="81"/>
      <c r="E44" s="81"/>
      <c r="F44" s="81"/>
      <c r="G44" s="81"/>
      <c r="H44" s="81"/>
      <c r="I44" s="81"/>
      <c r="J44" s="86"/>
      <c r="N44" s="87"/>
    </row>
    <row r="45" spans="1:14" ht="12.75" customHeight="1">
      <c r="A45" s="17"/>
      <c r="B45" s="86" t="s">
        <v>19</v>
      </c>
      <c r="C45" s="81" t="s">
        <v>147</v>
      </c>
      <c r="D45" s="81"/>
      <c r="E45" s="81"/>
      <c r="F45" s="81"/>
      <c r="G45" s="81"/>
      <c r="H45" s="81"/>
      <c r="I45" s="81"/>
      <c r="J45" s="86"/>
      <c r="N45" s="87"/>
    </row>
    <row r="46" spans="1:14" ht="7.5" customHeight="1">
      <c r="A46" s="17"/>
      <c r="B46" s="88"/>
      <c r="C46" s="81"/>
      <c r="D46" s="81"/>
      <c r="E46" s="81"/>
      <c r="F46" s="81"/>
      <c r="G46" s="81"/>
      <c r="H46" s="90"/>
      <c r="I46" s="90"/>
      <c r="J46" s="90"/>
      <c r="K46" s="20"/>
      <c r="L46" s="90"/>
      <c r="M46" s="20"/>
      <c r="N46" s="90"/>
    </row>
    <row r="47" spans="1:14" ht="12.75" customHeight="1">
      <c r="A47" s="17"/>
      <c r="B47" s="86"/>
      <c r="C47" s="95"/>
      <c r="D47" s="96"/>
      <c r="E47" s="96"/>
      <c r="F47" s="96"/>
      <c r="G47" s="96"/>
      <c r="H47" s="96"/>
      <c r="I47" s="96"/>
      <c r="J47" s="97"/>
      <c r="K47" s="98"/>
      <c r="L47" s="98"/>
      <c r="M47" s="99"/>
      <c r="N47" s="100" t="s">
        <v>148</v>
      </c>
    </row>
    <row r="48" spans="1:14" ht="12.75" customHeight="1">
      <c r="A48" s="17"/>
      <c r="B48" s="86"/>
      <c r="C48" s="95" t="s">
        <v>149</v>
      </c>
      <c r="D48" s="96"/>
      <c r="E48" s="96"/>
      <c r="F48" s="96"/>
      <c r="G48" s="96"/>
      <c r="H48" s="96"/>
      <c r="I48" s="96"/>
      <c r="J48" s="97"/>
      <c r="K48" s="98"/>
      <c r="L48" s="98"/>
      <c r="M48" s="101"/>
      <c r="N48" s="102">
        <f>'[1]BS'!H16-'[1]BS'!K16</f>
        <v>0</v>
      </c>
    </row>
    <row r="49" spans="1:14" ht="12.75" customHeight="1">
      <c r="A49" s="17"/>
      <c r="B49" s="86"/>
      <c r="C49" s="95" t="s">
        <v>150</v>
      </c>
      <c r="D49" s="96"/>
      <c r="E49" s="96"/>
      <c r="F49" s="96"/>
      <c r="G49" s="96"/>
      <c r="H49" s="96"/>
      <c r="I49" s="96"/>
      <c r="J49" s="97"/>
      <c r="K49" s="98"/>
      <c r="L49" s="98"/>
      <c r="M49" s="101"/>
      <c r="N49" s="102">
        <v>0</v>
      </c>
    </row>
    <row r="50" spans="1:14" ht="12.75" customHeight="1">
      <c r="A50" s="17"/>
      <c r="B50" s="86"/>
      <c r="C50" s="95" t="s">
        <v>151</v>
      </c>
      <c r="D50" s="96"/>
      <c r="E50" s="96"/>
      <c r="F50" s="96"/>
      <c r="G50" s="96"/>
      <c r="H50" s="96"/>
      <c r="I50" s="96"/>
      <c r="J50" s="97"/>
      <c r="K50" s="98"/>
      <c r="L50" s="98"/>
      <c r="M50" s="101"/>
      <c r="N50" s="102">
        <v>0</v>
      </c>
    </row>
    <row r="51" spans="1:14" ht="12.75" customHeight="1">
      <c r="A51" s="17"/>
      <c r="B51" s="86"/>
      <c r="C51" s="103"/>
      <c r="D51" s="103"/>
      <c r="E51" s="103"/>
      <c r="F51" s="103"/>
      <c r="G51" s="103"/>
      <c r="H51" s="103"/>
      <c r="I51" s="103"/>
      <c r="J51" s="104"/>
      <c r="K51" s="105"/>
      <c r="L51" s="105"/>
      <c r="M51" s="106"/>
      <c r="N51" s="107"/>
    </row>
    <row r="52" spans="1:14" ht="12.75" customHeight="1">
      <c r="A52" s="17"/>
      <c r="B52" s="86" t="s">
        <v>21</v>
      </c>
      <c r="C52" s="81" t="s">
        <v>152</v>
      </c>
      <c r="D52" s="81"/>
      <c r="E52" s="81"/>
      <c r="F52" s="81"/>
      <c r="G52" s="81"/>
      <c r="H52" s="81"/>
      <c r="I52" s="81"/>
      <c r="J52" s="86"/>
      <c r="N52" s="87"/>
    </row>
    <row r="53" spans="1:14" ht="7.5" customHeight="1">
      <c r="A53" s="17"/>
      <c r="B53" s="88"/>
      <c r="C53" s="81"/>
      <c r="D53" s="81"/>
      <c r="E53" s="81"/>
      <c r="F53" s="81"/>
      <c r="G53" s="81"/>
      <c r="H53" s="90"/>
      <c r="I53" s="90"/>
      <c r="J53" s="90"/>
      <c r="K53" s="20"/>
      <c r="L53" s="90"/>
      <c r="M53" s="20"/>
      <c r="N53" s="90"/>
    </row>
    <row r="54" spans="1:14" ht="12.75" customHeight="1">
      <c r="A54" s="17"/>
      <c r="B54" s="88"/>
      <c r="C54" s="95"/>
      <c r="D54" s="96"/>
      <c r="E54" s="96"/>
      <c r="F54" s="96"/>
      <c r="G54" s="96"/>
      <c r="H54" s="108"/>
      <c r="I54" s="108"/>
      <c r="J54" s="108"/>
      <c r="K54" s="109"/>
      <c r="L54" s="108"/>
      <c r="M54" s="110"/>
      <c r="N54" s="111" t="str">
        <f>N47</f>
        <v>RM</v>
      </c>
    </row>
    <row r="55" spans="1:14" ht="12.75" customHeight="1">
      <c r="A55" s="17"/>
      <c r="B55" s="88"/>
      <c r="C55" s="95" t="s">
        <v>153</v>
      </c>
      <c r="D55" s="96"/>
      <c r="E55" s="96"/>
      <c r="F55" s="96"/>
      <c r="G55" s="96"/>
      <c r="H55" s="108"/>
      <c r="I55" s="108"/>
      <c r="J55" s="108"/>
      <c r="K55" s="109"/>
      <c r="L55" s="108"/>
      <c r="M55" s="110"/>
      <c r="N55" s="102">
        <f>'[1]CTIGp'!L40*'[1]CTIGp'!L42</f>
        <v>5700</v>
      </c>
    </row>
    <row r="56" spans="1:14" ht="12.75" customHeight="1">
      <c r="A56" s="17"/>
      <c r="B56" s="88"/>
      <c r="C56" s="95" t="s">
        <v>154</v>
      </c>
      <c r="D56" s="96"/>
      <c r="E56" s="96"/>
      <c r="F56" s="96"/>
      <c r="G56" s="96"/>
      <c r="H56" s="108"/>
      <c r="I56" s="108"/>
      <c r="J56" s="108"/>
      <c r="K56" s="109"/>
      <c r="L56" s="108"/>
      <c r="M56" s="110"/>
      <c r="N56" s="102">
        <f>'[1]BS'!H16</f>
        <v>5700</v>
      </c>
    </row>
    <row r="57" spans="1:14" ht="12.75" customHeight="1">
      <c r="A57" s="17"/>
      <c r="B57" s="88"/>
      <c r="C57" s="95" t="s">
        <v>155</v>
      </c>
      <c r="D57" s="96"/>
      <c r="E57" s="96"/>
      <c r="F57" s="96"/>
      <c r="G57" s="96"/>
      <c r="H57" s="108"/>
      <c r="I57" s="108"/>
      <c r="J57" s="108"/>
      <c r="K57" s="109"/>
      <c r="L57" s="108"/>
      <c r="M57" s="110"/>
      <c r="N57" s="102">
        <f>'[1]CTIGp'!L40*'[1]CTIGp'!L45</f>
        <v>2295</v>
      </c>
    </row>
    <row r="58" spans="1:14" ht="7.5" customHeight="1">
      <c r="A58" s="17"/>
      <c r="B58" s="81"/>
      <c r="C58" s="81"/>
      <c r="D58" s="81"/>
      <c r="E58" s="81"/>
      <c r="F58" s="81"/>
      <c r="G58" s="81"/>
      <c r="H58" s="81"/>
      <c r="I58" s="81"/>
      <c r="J58" s="86"/>
      <c r="N58" s="87"/>
    </row>
    <row r="59" spans="1:15" ht="12.75" customHeight="1">
      <c r="A59" s="17"/>
      <c r="B59" s="103" t="s">
        <v>156</v>
      </c>
      <c r="C59" s="89" t="s">
        <v>157</v>
      </c>
      <c r="D59" s="142"/>
      <c r="E59" s="142"/>
      <c r="F59" s="142"/>
      <c r="G59" s="142"/>
      <c r="H59" s="142"/>
      <c r="I59" s="142"/>
      <c r="J59" s="142"/>
      <c r="K59" s="142"/>
      <c r="L59" s="142"/>
      <c r="M59" s="142"/>
      <c r="N59" s="142"/>
      <c r="O59" s="113"/>
    </row>
    <row r="60" spans="1:15" ht="12.75" customHeight="1">
      <c r="A60" s="17"/>
      <c r="B60" s="81"/>
      <c r="C60" s="142"/>
      <c r="D60" s="142"/>
      <c r="E60" s="142"/>
      <c r="F60" s="142"/>
      <c r="G60" s="142"/>
      <c r="H60" s="142"/>
      <c r="I60" s="142"/>
      <c r="J60" s="142"/>
      <c r="K60" s="142"/>
      <c r="L60" s="142"/>
      <c r="M60" s="142"/>
      <c r="N60" s="142"/>
      <c r="O60" s="113"/>
    </row>
    <row r="61" spans="1:14" ht="12.75" customHeight="1">
      <c r="A61" s="17"/>
      <c r="B61" s="86"/>
      <c r="C61" s="81"/>
      <c r="D61" s="81"/>
      <c r="E61" s="81"/>
      <c r="F61" s="81"/>
      <c r="G61" s="81"/>
      <c r="H61" s="81"/>
      <c r="I61" s="81"/>
      <c r="J61" s="86"/>
      <c r="N61" s="114"/>
    </row>
    <row r="62" spans="1:14" ht="12.75" customHeight="1">
      <c r="A62" s="17" t="s">
        <v>93</v>
      </c>
      <c r="B62" s="83" t="s">
        <v>158</v>
      </c>
      <c r="C62" s="81"/>
      <c r="D62" s="81"/>
      <c r="E62" s="81"/>
      <c r="F62" s="81"/>
      <c r="G62" s="81"/>
      <c r="H62" s="81"/>
      <c r="I62" s="81"/>
      <c r="J62" s="86"/>
      <c r="N62" s="87"/>
    </row>
    <row r="63" spans="1:10" s="105" customFormat="1" ht="12.75" customHeight="1">
      <c r="A63" s="115"/>
      <c r="B63" s="103" t="s">
        <v>159</v>
      </c>
      <c r="C63" s="103"/>
      <c r="D63" s="103"/>
      <c r="E63" s="103"/>
      <c r="F63" s="103"/>
      <c r="G63" s="103"/>
      <c r="H63" s="103"/>
      <c r="I63" s="103"/>
      <c r="J63" s="103"/>
    </row>
    <row r="64" spans="1:10" s="105" customFormat="1" ht="12.75" customHeight="1">
      <c r="A64" s="115"/>
      <c r="B64" s="103"/>
      <c r="C64" s="103"/>
      <c r="D64" s="103"/>
      <c r="E64" s="103"/>
      <c r="F64" s="103"/>
      <c r="G64" s="103"/>
      <c r="H64" s="103"/>
      <c r="I64" s="103"/>
      <c r="J64" s="103"/>
    </row>
    <row r="65" spans="1:10" s="105" customFormat="1" ht="12.75" customHeight="1">
      <c r="A65" s="115" t="s">
        <v>101</v>
      </c>
      <c r="B65" s="116" t="s">
        <v>160</v>
      </c>
      <c r="C65" s="103"/>
      <c r="D65" s="103"/>
      <c r="E65" s="103"/>
      <c r="F65" s="103"/>
      <c r="G65" s="103"/>
      <c r="H65" s="103"/>
      <c r="I65" s="103"/>
      <c r="J65" s="117"/>
    </row>
    <row r="66" spans="1:15" s="105" customFormat="1" ht="12.75" customHeight="1">
      <c r="A66" s="115"/>
      <c r="B66" s="141" t="s">
        <v>211</v>
      </c>
      <c r="C66" s="142"/>
      <c r="D66" s="142"/>
      <c r="E66" s="142"/>
      <c r="F66" s="142"/>
      <c r="G66" s="142"/>
      <c r="H66" s="142"/>
      <c r="I66" s="142"/>
      <c r="J66" s="142"/>
      <c r="K66" s="142"/>
      <c r="L66" s="142"/>
      <c r="M66" s="142"/>
      <c r="N66" s="142"/>
      <c r="O66" s="142"/>
    </row>
    <row r="67" spans="1:15" s="105" customFormat="1" ht="12.75" customHeight="1">
      <c r="A67" s="115"/>
      <c r="B67" s="141"/>
      <c r="C67" s="142"/>
      <c r="D67" s="142"/>
      <c r="E67" s="142"/>
      <c r="F67" s="142"/>
      <c r="G67" s="142"/>
      <c r="H67" s="142"/>
      <c r="I67" s="142"/>
      <c r="J67" s="142"/>
      <c r="K67" s="142"/>
      <c r="L67" s="142"/>
      <c r="M67" s="142"/>
      <c r="N67" s="142"/>
      <c r="O67" s="142"/>
    </row>
    <row r="68" spans="1:15" s="105" customFormat="1" ht="12.75" customHeight="1">
      <c r="A68" s="115"/>
      <c r="B68" s="142"/>
      <c r="C68" s="142"/>
      <c r="D68" s="142"/>
      <c r="E68" s="142"/>
      <c r="F68" s="142"/>
      <c r="G68" s="142"/>
      <c r="H68" s="142"/>
      <c r="I68" s="142"/>
      <c r="J68" s="142"/>
      <c r="K68" s="142"/>
      <c r="L68" s="142"/>
      <c r="M68" s="142"/>
      <c r="N68" s="142"/>
      <c r="O68" s="142"/>
    </row>
    <row r="69" spans="1:15" s="105" customFormat="1" ht="12.75" customHeight="1">
      <c r="A69" s="115"/>
      <c r="B69" s="142"/>
      <c r="C69" s="142"/>
      <c r="D69" s="142"/>
      <c r="E69" s="142"/>
      <c r="F69" s="142"/>
      <c r="G69" s="142"/>
      <c r="H69" s="142"/>
      <c r="I69" s="142"/>
      <c r="J69" s="142"/>
      <c r="K69" s="142"/>
      <c r="L69" s="142"/>
      <c r="M69" s="142"/>
      <c r="N69" s="142"/>
      <c r="O69" s="142"/>
    </row>
    <row r="70" spans="1:15" s="105" customFormat="1" ht="12.75" customHeight="1">
      <c r="A70" s="115"/>
      <c r="B70" s="94"/>
      <c r="C70" s="94"/>
      <c r="D70" s="94"/>
      <c r="E70" s="94"/>
      <c r="F70" s="94"/>
      <c r="G70" s="94"/>
      <c r="H70" s="94"/>
      <c r="I70" s="94"/>
      <c r="J70" s="94"/>
      <c r="K70" s="94"/>
      <c r="L70" s="94"/>
      <c r="M70" s="94"/>
      <c r="N70" s="94"/>
      <c r="O70" s="94"/>
    </row>
    <row r="71" spans="1:10" s="105" customFormat="1" ht="12.75" customHeight="1">
      <c r="A71" s="115" t="s">
        <v>107</v>
      </c>
      <c r="B71" s="116" t="s">
        <v>161</v>
      </c>
      <c r="C71" s="103"/>
      <c r="D71" s="103"/>
      <c r="E71" s="103"/>
      <c r="F71" s="103"/>
      <c r="G71" s="103"/>
      <c r="H71" s="103"/>
      <c r="I71" s="103"/>
      <c r="J71" s="103"/>
    </row>
    <row r="72" spans="1:10" ht="12.75" customHeight="1">
      <c r="A72" s="17"/>
      <c r="B72" s="81" t="s">
        <v>162</v>
      </c>
      <c r="C72" s="81"/>
      <c r="D72" s="81"/>
      <c r="E72" s="81"/>
      <c r="F72" s="81"/>
      <c r="G72" s="81"/>
      <c r="H72" s="81"/>
      <c r="I72" s="81"/>
      <c r="J72" s="81"/>
    </row>
    <row r="73" spans="1:10" ht="12.75" customHeight="1">
      <c r="A73" s="82"/>
      <c r="B73" s="81"/>
      <c r="C73" s="81"/>
      <c r="D73" s="81"/>
      <c r="E73" s="81"/>
      <c r="F73" s="81"/>
      <c r="G73" s="81"/>
      <c r="H73" s="81"/>
      <c r="I73" s="81"/>
      <c r="J73" s="81"/>
    </row>
    <row r="74" spans="1:10" ht="12.75" customHeight="1">
      <c r="A74" s="17" t="s">
        <v>109</v>
      </c>
      <c r="B74" s="83" t="s">
        <v>163</v>
      </c>
      <c r="C74" s="81"/>
      <c r="D74" s="81"/>
      <c r="E74" s="81"/>
      <c r="F74" s="81"/>
      <c r="G74" s="81"/>
      <c r="H74" s="81"/>
      <c r="I74" s="81"/>
      <c r="J74" s="81"/>
    </row>
    <row r="75" spans="1:15" ht="12.75" customHeight="1">
      <c r="A75" s="17"/>
      <c r="B75" s="143" t="s">
        <v>164</v>
      </c>
      <c r="C75" s="144"/>
      <c r="D75" s="144"/>
      <c r="E75" s="144"/>
      <c r="F75" s="144"/>
      <c r="G75" s="144"/>
      <c r="H75" s="144"/>
      <c r="I75" s="144"/>
      <c r="J75" s="144"/>
      <c r="K75" s="144"/>
      <c r="L75" s="144"/>
      <c r="M75" s="144"/>
      <c r="N75" s="144"/>
      <c r="O75" s="144"/>
    </row>
    <row r="76" spans="1:15" ht="12.75" customHeight="1">
      <c r="A76" s="82"/>
      <c r="B76" s="144"/>
      <c r="C76" s="144"/>
      <c r="D76" s="144"/>
      <c r="E76" s="144"/>
      <c r="F76" s="144"/>
      <c r="G76" s="144"/>
      <c r="H76" s="144"/>
      <c r="I76" s="144"/>
      <c r="J76" s="144"/>
      <c r="K76" s="144"/>
      <c r="L76" s="144"/>
      <c r="M76" s="144"/>
      <c r="N76" s="144"/>
      <c r="O76" s="144"/>
    </row>
    <row r="77" spans="1:10" ht="12.75" customHeight="1">
      <c r="A77" s="17"/>
      <c r="B77" s="81"/>
      <c r="C77" s="81"/>
      <c r="D77" s="81"/>
      <c r="E77" s="81"/>
      <c r="F77" s="81"/>
      <c r="G77" s="81"/>
      <c r="H77" s="81"/>
      <c r="I77" s="81"/>
      <c r="J77" s="81"/>
    </row>
    <row r="78" spans="1:10" ht="12.75" customHeight="1">
      <c r="A78" s="17" t="s">
        <v>115</v>
      </c>
      <c r="B78" s="83" t="s">
        <v>165</v>
      </c>
      <c r="C78" s="81"/>
      <c r="D78" s="81"/>
      <c r="E78" s="81"/>
      <c r="F78" s="81"/>
      <c r="G78" s="81"/>
      <c r="H78" s="81"/>
      <c r="I78" s="81"/>
      <c r="J78" s="81"/>
    </row>
    <row r="79" spans="1:10" ht="12.75" customHeight="1">
      <c r="A79" s="17"/>
      <c r="B79" s="81" t="s">
        <v>166</v>
      </c>
      <c r="C79" s="81"/>
      <c r="D79" s="81"/>
      <c r="E79" s="81"/>
      <c r="F79" s="81"/>
      <c r="G79" s="81"/>
      <c r="H79" s="81"/>
      <c r="I79" s="81"/>
      <c r="J79" s="81"/>
    </row>
    <row r="80" spans="1:10" ht="7.5" customHeight="1">
      <c r="A80" s="17"/>
      <c r="B80" s="81"/>
      <c r="C80" s="81"/>
      <c r="D80" s="81"/>
      <c r="E80" s="81"/>
      <c r="F80" s="81"/>
      <c r="G80" s="81"/>
      <c r="H80" s="81"/>
      <c r="I80" s="81"/>
      <c r="J80" s="81"/>
    </row>
    <row r="81" spans="1:14" s="87" customFormat="1" ht="12.75" customHeight="1">
      <c r="A81" s="17"/>
      <c r="B81" s="86"/>
      <c r="C81" s="86"/>
      <c r="D81" s="86"/>
      <c r="E81" s="86"/>
      <c r="F81" s="86"/>
      <c r="G81" s="86"/>
      <c r="H81" s="86"/>
      <c r="I81" s="86"/>
      <c r="J81" s="86" t="s">
        <v>167</v>
      </c>
      <c r="L81" s="87" t="s">
        <v>168</v>
      </c>
      <c r="N81" s="87" t="s">
        <v>169</v>
      </c>
    </row>
    <row r="82" spans="1:14" s="87" customFormat="1" ht="12.75" customHeight="1">
      <c r="A82" s="17"/>
      <c r="B82" s="86"/>
      <c r="C82" s="81" t="s">
        <v>170</v>
      </c>
      <c r="D82" s="81"/>
      <c r="E82" s="86"/>
      <c r="F82" s="86"/>
      <c r="G82" s="86"/>
      <c r="H82" s="86"/>
      <c r="I82" s="86"/>
      <c r="J82" s="86" t="str">
        <f>H23</f>
        <v>RM ' 000</v>
      </c>
      <c r="L82" s="87" t="str">
        <f>J82</f>
        <v>RM ' 000</v>
      </c>
      <c r="N82" s="87" t="str">
        <f>J82</f>
        <v>RM ' 000</v>
      </c>
    </row>
    <row r="83" spans="1:14" ht="7.5" customHeight="1">
      <c r="A83" s="82"/>
      <c r="B83" s="81"/>
      <c r="C83" s="81"/>
      <c r="D83" s="81"/>
      <c r="E83" s="81"/>
      <c r="F83" s="81"/>
      <c r="G83" s="81"/>
      <c r="H83" s="119"/>
      <c r="I83" s="81"/>
      <c r="J83" s="90"/>
      <c r="K83" s="20"/>
      <c r="L83" s="20"/>
      <c r="M83" s="20"/>
      <c r="N83" s="20"/>
    </row>
    <row r="84" spans="1:14" ht="12.75" customHeight="1">
      <c r="A84" s="82"/>
      <c r="B84" s="103"/>
      <c r="C84" s="103" t="s">
        <v>171</v>
      </c>
      <c r="D84" s="103"/>
      <c r="E84" s="103" t="s">
        <v>118</v>
      </c>
      <c r="F84" s="103"/>
      <c r="G84" s="104"/>
      <c r="H84" s="117"/>
      <c r="I84" s="117"/>
      <c r="J84" s="26">
        <v>0</v>
      </c>
      <c r="K84" s="20"/>
      <c r="L84" s="20">
        <f>'[1]OIBGp'!N21</f>
        <v>0</v>
      </c>
      <c r="M84" s="20"/>
      <c r="N84" s="20">
        <f>SUM(J84:M84)</f>
        <v>0</v>
      </c>
    </row>
    <row r="85" spans="1:14" ht="7.5" customHeight="1">
      <c r="A85" s="82"/>
      <c r="B85" s="103"/>
      <c r="C85" s="103"/>
      <c r="D85" s="103"/>
      <c r="E85" s="103"/>
      <c r="F85" s="103"/>
      <c r="G85" s="104"/>
      <c r="H85" s="117"/>
      <c r="I85" s="117"/>
      <c r="J85" s="26"/>
      <c r="K85" s="20"/>
      <c r="L85" s="20"/>
      <c r="M85" s="20"/>
      <c r="N85" s="20"/>
    </row>
    <row r="86" spans="1:14" ht="12.75" customHeight="1">
      <c r="A86" s="82"/>
      <c r="B86" s="81"/>
      <c r="C86" s="81" t="s">
        <v>172</v>
      </c>
      <c r="D86" s="81"/>
      <c r="E86" s="81" t="s">
        <v>173</v>
      </c>
      <c r="F86" s="81"/>
      <c r="G86" s="81"/>
      <c r="H86" s="81"/>
      <c r="I86" s="81"/>
      <c r="J86" s="90">
        <v>0</v>
      </c>
      <c r="K86" s="20"/>
      <c r="L86" s="20">
        <f>'[1]OIBGp'!N68</f>
        <v>33474.87</v>
      </c>
      <c r="M86" s="20"/>
      <c r="N86" s="20">
        <f>SUM(J86:M86)</f>
        <v>33474.87</v>
      </c>
    </row>
    <row r="87" spans="1:14" ht="12.75" customHeight="1">
      <c r="A87" s="82"/>
      <c r="B87" s="81"/>
      <c r="C87" s="81"/>
      <c r="D87" s="81"/>
      <c r="E87" s="81" t="s">
        <v>174</v>
      </c>
      <c r="F87" s="81"/>
      <c r="G87" s="81"/>
      <c r="H87" s="81"/>
      <c r="I87" s="81"/>
      <c r="J87" s="90">
        <v>0</v>
      </c>
      <c r="K87" s="20"/>
      <c r="L87" s="20">
        <f>'[1]OIBGp'!N76+'[1]OIBGp'!N79</f>
        <v>29379996.240000002</v>
      </c>
      <c r="M87" s="20"/>
      <c r="N87" s="20">
        <f>SUM(J87:M87)</f>
        <v>29379996.240000002</v>
      </c>
    </row>
    <row r="88" spans="1:14" ht="7.5" customHeight="1">
      <c r="A88" s="82"/>
      <c r="B88" s="103"/>
      <c r="C88" s="103"/>
      <c r="D88" s="103"/>
      <c r="E88" s="103"/>
      <c r="F88" s="103"/>
      <c r="G88" s="104"/>
      <c r="H88" s="117"/>
      <c r="I88" s="117"/>
      <c r="J88" s="26"/>
      <c r="K88" s="20"/>
      <c r="L88" s="20"/>
      <c r="M88" s="20"/>
      <c r="N88" s="20"/>
    </row>
    <row r="89" spans="1:14" ht="12.75" customHeight="1" thickBot="1">
      <c r="A89" s="82"/>
      <c r="B89" s="103"/>
      <c r="C89" s="103"/>
      <c r="D89" s="103"/>
      <c r="E89" s="103"/>
      <c r="F89" s="103"/>
      <c r="G89" s="103"/>
      <c r="H89" s="120"/>
      <c r="I89" s="120"/>
      <c r="J89" s="121">
        <f>SUM(J84:J88)</f>
        <v>0</v>
      </c>
      <c r="K89" s="20"/>
      <c r="L89" s="121">
        <f>SUM(L84:L88)</f>
        <v>29413471.110000003</v>
      </c>
      <c r="M89" s="20"/>
      <c r="N89" s="121">
        <f>SUM(N84:N88)</f>
        <v>29413471.110000003</v>
      </c>
    </row>
    <row r="90" spans="1:10" ht="12.75" customHeight="1" thickTop="1">
      <c r="A90" s="82"/>
      <c r="B90" s="103"/>
      <c r="C90" s="103"/>
      <c r="D90" s="103"/>
      <c r="E90" s="103"/>
      <c r="F90" s="103"/>
      <c r="G90" s="104"/>
      <c r="H90" s="120"/>
      <c r="I90" s="120"/>
      <c r="J90" s="120"/>
    </row>
    <row r="91" spans="1:10" ht="12.75" customHeight="1">
      <c r="A91" s="17" t="s">
        <v>116</v>
      </c>
      <c r="B91" s="116" t="s">
        <v>175</v>
      </c>
      <c r="C91" s="103"/>
      <c r="D91" s="103"/>
      <c r="E91" s="103"/>
      <c r="F91" s="103"/>
      <c r="G91" s="104"/>
      <c r="H91" s="120"/>
      <c r="I91" s="120"/>
      <c r="J91" s="120"/>
    </row>
    <row r="92" spans="1:15" ht="12.75" customHeight="1">
      <c r="A92" s="82"/>
      <c r="B92" s="141" t="s">
        <v>205</v>
      </c>
      <c r="C92" s="141"/>
      <c r="D92" s="141"/>
      <c r="E92" s="141"/>
      <c r="F92" s="141"/>
      <c r="G92" s="141"/>
      <c r="H92" s="141"/>
      <c r="I92" s="141"/>
      <c r="J92" s="141"/>
      <c r="K92" s="141"/>
      <c r="L92" s="141"/>
      <c r="M92" s="141"/>
      <c r="N92" s="141"/>
      <c r="O92" s="141"/>
    </row>
    <row r="93" spans="1:15" ht="12.75" customHeight="1">
      <c r="A93" s="82"/>
      <c r="B93" s="141"/>
      <c r="C93" s="141"/>
      <c r="D93" s="141"/>
      <c r="E93" s="141"/>
      <c r="F93" s="141"/>
      <c r="G93" s="141"/>
      <c r="H93" s="141"/>
      <c r="I93" s="141"/>
      <c r="J93" s="141"/>
      <c r="K93" s="141"/>
      <c r="L93" s="141"/>
      <c r="M93" s="141"/>
      <c r="N93" s="141"/>
      <c r="O93" s="141"/>
    </row>
    <row r="94" spans="1:15" ht="12.75" customHeight="1">
      <c r="A94" s="82"/>
      <c r="B94" s="141"/>
      <c r="C94" s="141"/>
      <c r="D94" s="141"/>
      <c r="E94" s="141"/>
      <c r="F94" s="141"/>
      <c r="G94" s="141"/>
      <c r="H94" s="141"/>
      <c r="I94" s="141"/>
      <c r="J94" s="141"/>
      <c r="K94" s="141"/>
      <c r="L94" s="141"/>
      <c r="M94" s="141"/>
      <c r="N94" s="141"/>
      <c r="O94" s="141"/>
    </row>
    <row r="95" spans="1:10" ht="12.75" customHeight="1">
      <c r="A95" s="82"/>
      <c r="B95" s="103"/>
      <c r="C95" s="103"/>
      <c r="D95" s="103"/>
      <c r="E95" s="103"/>
      <c r="F95" s="103"/>
      <c r="G95" s="104"/>
      <c r="H95" s="120"/>
      <c r="I95" s="120"/>
      <c r="J95" s="120"/>
    </row>
    <row r="96" spans="1:10" ht="12.75" customHeight="1">
      <c r="A96" s="17" t="s">
        <v>119</v>
      </c>
      <c r="B96" s="83" t="s">
        <v>176</v>
      </c>
      <c r="C96" s="81"/>
      <c r="D96" s="81"/>
      <c r="E96" s="81"/>
      <c r="F96" s="81"/>
      <c r="G96" s="81"/>
      <c r="H96" s="81"/>
      <c r="I96" s="81"/>
      <c r="J96" s="81"/>
    </row>
    <row r="97" spans="1:15" ht="12.75" customHeight="1">
      <c r="A97" s="82"/>
      <c r="B97" s="143" t="s">
        <v>177</v>
      </c>
      <c r="C97" s="144"/>
      <c r="D97" s="144"/>
      <c r="E97" s="144"/>
      <c r="F97" s="144"/>
      <c r="G97" s="144"/>
      <c r="H97" s="144"/>
      <c r="I97" s="144"/>
      <c r="J97" s="144"/>
      <c r="K97" s="144"/>
      <c r="L97" s="144"/>
      <c r="M97" s="144"/>
      <c r="N97" s="144"/>
      <c r="O97" s="144"/>
    </row>
    <row r="98" spans="1:15" ht="12.75" customHeight="1">
      <c r="A98" s="82"/>
      <c r="B98" s="144"/>
      <c r="C98" s="144"/>
      <c r="D98" s="144"/>
      <c r="E98" s="144"/>
      <c r="F98" s="144"/>
      <c r="G98" s="144"/>
      <c r="H98" s="144"/>
      <c r="I98" s="144"/>
      <c r="J98" s="144"/>
      <c r="K98" s="144"/>
      <c r="L98" s="144"/>
      <c r="M98" s="144"/>
      <c r="N98" s="144"/>
      <c r="O98" s="144"/>
    </row>
    <row r="99" spans="1:10" ht="12.75" customHeight="1">
      <c r="A99" s="17"/>
      <c r="B99" s="81"/>
      <c r="C99" s="81"/>
      <c r="D99" s="81"/>
      <c r="E99" s="81"/>
      <c r="F99" s="81"/>
      <c r="G99" s="81"/>
      <c r="H99" s="81"/>
      <c r="I99" s="81"/>
      <c r="J99" s="81"/>
    </row>
    <row r="100" spans="1:10" ht="12.75" customHeight="1">
      <c r="A100" s="17" t="s">
        <v>121</v>
      </c>
      <c r="B100" s="122" t="s">
        <v>178</v>
      </c>
      <c r="C100" s="81"/>
      <c r="D100" s="81"/>
      <c r="E100" s="81"/>
      <c r="F100" s="81"/>
      <c r="G100" s="81"/>
      <c r="H100" s="81"/>
      <c r="I100" s="81"/>
      <c r="J100" s="81"/>
    </row>
    <row r="101" spans="1:15" ht="12.75" customHeight="1">
      <c r="A101" s="17"/>
      <c r="B101" s="143" t="s">
        <v>179</v>
      </c>
      <c r="C101" s="144"/>
      <c r="D101" s="144"/>
      <c r="E101" s="144"/>
      <c r="F101" s="144"/>
      <c r="G101" s="144"/>
      <c r="H101" s="144"/>
      <c r="I101" s="144"/>
      <c r="J101" s="144"/>
      <c r="K101" s="144"/>
      <c r="L101" s="144"/>
      <c r="M101" s="144"/>
      <c r="N101" s="144"/>
      <c r="O101" s="144"/>
    </row>
    <row r="102" spans="1:15" ht="12.75" customHeight="1">
      <c r="A102" s="17"/>
      <c r="B102" s="144"/>
      <c r="C102" s="144"/>
      <c r="D102" s="144"/>
      <c r="E102" s="144"/>
      <c r="F102" s="144"/>
      <c r="G102" s="144"/>
      <c r="H102" s="144"/>
      <c r="I102" s="144"/>
      <c r="J102" s="144"/>
      <c r="K102" s="144"/>
      <c r="L102" s="144"/>
      <c r="M102" s="144"/>
      <c r="N102" s="144"/>
      <c r="O102" s="144"/>
    </row>
    <row r="103" spans="1:10" ht="12.75" customHeight="1">
      <c r="A103" s="17"/>
      <c r="B103" s="81"/>
      <c r="C103" s="81"/>
      <c r="D103" s="81"/>
      <c r="E103" s="81"/>
      <c r="F103" s="81"/>
      <c r="G103" s="81"/>
      <c r="H103" s="81"/>
      <c r="I103" s="81"/>
      <c r="J103" s="81"/>
    </row>
    <row r="104" spans="1:10" ht="12.75" customHeight="1">
      <c r="A104" s="17" t="s">
        <v>123</v>
      </c>
      <c r="B104" s="83" t="s">
        <v>180</v>
      </c>
      <c r="C104" s="81"/>
      <c r="D104" s="81"/>
      <c r="E104" s="81"/>
      <c r="F104" s="81"/>
      <c r="G104" s="81"/>
      <c r="H104" s="81"/>
      <c r="I104" s="81"/>
      <c r="J104" s="81"/>
    </row>
    <row r="105" spans="1:10" ht="7.5" customHeight="1">
      <c r="A105" s="17"/>
      <c r="B105" s="83"/>
      <c r="C105" s="81"/>
      <c r="D105" s="81"/>
      <c r="E105" s="81"/>
      <c r="F105" s="81"/>
      <c r="G105" s="81"/>
      <c r="H105" s="81"/>
      <c r="I105" s="81"/>
      <c r="J105" s="81"/>
    </row>
    <row r="106" spans="1:14" ht="12.75" customHeight="1">
      <c r="A106" s="17"/>
      <c r="B106" s="83"/>
      <c r="C106" s="81"/>
      <c r="D106" s="81"/>
      <c r="E106" s="81"/>
      <c r="F106" s="81"/>
      <c r="G106" s="81"/>
      <c r="H106" s="81"/>
      <c r="I106" s="81"/>
      <c r="J106" s="86"/>
      <c r="K106" s="87"/>
      <c r="L106" s="87" t="s">
        <v>181</v>
      </c>
      <c r="M106" s="87"/>
      <c r="N106" s="87"/>
    </row>
    <row r="107" spans="1:14" ht="12.75" customHeight="1">
      <c r="A107" s="17"/>
      <c r="B107" s="83"/>
      <c r="C107" s="81"/>
      <c r="D107" s="81"/>
      <c r="E107" s="81"/>
      <c r="F107" s="81"/>
      <c r="G107" s="81"/>
      <c r="H107" s="81"/>
      <c r="I107" s="81"/>
      <c r="J107" s="86"/>
      <c r="K107" s="87"/>
      <c r="L107" s="87" t="s">
        <v>182</v>
      </c>
      <c r="M107" s="87"/>
      <c r="N107" s="87" t="s">
        <v>183</v>
      </c>
    </row>
    <row r="108" spans="1:14" ht="12.75" customHeight="1">
      <c r="A108" s="17"/>
      <c r="B108" s="83"/>
      <c r="C108" s="81"/>
      <c r="D108" s="81"/>
      <c r="E108" s="81"/>
      <c r="F108" s="81"/>
      <c r="G108" s="81"/>
      <c r="H108" s="81"/>
      <c r="I108" s="81"/>
      <c r="J108" s="86" t="str">
        <f>'[1]IncSt'!C20</f>
        <v>Revenue</v>
      </c>
      <c r="K108" s="87"/>
      <c r="L108" s="87" t="s">
        <v>133</v>
      </c>
      <c r="M108" s="87"/>
      <c r="N108" s="87" t="s">
        <v>184</v>
      </c>
    </row>
    <row r="109" spans="1:14" ht="12.75" customHeight="1">
      <c r="A109" s="17"/>
      <c r="B109" s="83"/>
      <c r="C109" s="81"/>
      <c r="D109" s="81"/>
      <c r="E109" s="81"/>
      <c r="F109" s="81"/>
      <c r="G109" s="81"/>
      <c r="H109" s="81"/>
      <c r="I109" s="81"/>
      <c r="J109" s="86" t="str">
        <f>H23</f>
        <v>RM ' 000</v>
      </c>
      <c r="K109" s="87"/>
      <c r="L109" s="87" t="str">
        <f>J109</f>
        <v>RM ' 000</v>
      </c>
      <c r="M109" s="87"/>
      <c r="N109" s="87" t="str">
        <f>J109</f>
        <v>RM ' 000</v>
      </c>
    </row>
    <row r="110" spans="1:14" ht="7.5" customHeight="1">
      <c r="A110" s="17"/>
      <c r="B110" s="83"/>
      <c r="C110" s="81"/>
      <c r="D110" s="81"/>
      <c r="E110" s="81"/>
      <c r="F110" s="81"/>
      <c r="G110" s="81"/>
      <c r="H110" s="81"/>
      <c r="I110" s="81"/>
      <c r="J110" s="123"/>
      <c r="K110" s="124"/>
      <c r="L110" s="124"/>
      <c r="M110" s="124"/>
      <c r="N110" s="124"/>
    </row>
    <row r="111" spans="1:14" ht="12.75" customHeight="1">
      <c r="A111" s="17"/>
      <c r="B111" s="88" t="s">
        <v>185</v>
      </c>
      <c r="C111" s="81"/>
      <c r="D111" s="81"/>
      <c r="E111" s="81"/>
      <c r="F111" s="81"/>
      <c r="G111" s="81"/>
      <c r="H111" s="81"/>
      <c r="I111" s="81"/>
      <c r="J111" s="90">
        <f>J121-SUM(J113:J115)</f>
        <v>24826755.869999994</v>
      </c>
      <c r="K111" s="20"/>
      <c r="L111" s="20">
        <f>'[1]OIB '!N27-('[1]OIB '!B23+'[1]OIB '!B57-'[1]OIB '!B73-('[1]OIB '!B72-'[1]OIB '!N72)-('[1]OIB '!N70+'[1]OIB '!N71))-'[1]OIB '!E27-'[1]OIB '!F27-('[1]OIB '!G27-'[1]AC'!D27)-('[1]OIB '!H27-'[1]BAll'!C27)-'[1]OIB '!N25</f>
        <v>2253459.7100000004</v>
      </c>
      <c r="M111" s="20"/>
      <c r="N111" s="90">
        <f>'[1]OIBGp'!C92+'[1]OIBGp'!D92+'[1]ACGp'!D93+'[1]BAllGp'!C93</f>
        <v>206077047.84881973</v>
      </c>
    </row>
    <row r="112" spans="1:14" ht="7.5" customHeight="1">
      <c r="A112" s="17"/>
      <c r="B112" s="88"/>
      <c r="C112" s="81"/>
      <c r="D112" s="81"/>
      <c r="E112" s="81"/>
      <c r="F112" s="81"/>
      <c r="G112" s="81"/>
      <c r="H112" s="81"/>
      <c r="I112" s="81"/>
      <c r="J112" s="90"/>
      <c r="K112" s="20"/>
      <c r="L112" s="20"/>
      <c r="M112" s="20"/>
      <c r="N112" s="20"/>
    </row>
    <row r="113" spans="1:14" ht="12.75" customHeight="1">
      <c r="A113" s="17"/>
      <c r="B113" s="88" t="s">
        <v>186</v>
      </c>
      <c r="C113" s="81"/>
      <c r="D113" s="81"/>
      <c r="E113" s="81"/>
      <c r="F113" s="81"/>
      <c r="G113" s="81"/>
      <c r="H113" s="81"/>
      <c r="I113" s="81"/>
      <c r="J113" s="90">
        <f>'[1]OIB '!F8-'[1]OIB '!F73</f>
        <v>5749689.27</v>
      </c>
      <c r="K113" s="20"/>
      <c r="L113" s="20">
        <f>'[1]OIB '!F27</f>
        <v>671002.2199999999</v>
      </c>
      <c r="M113" s="20"/>
      <c r="N113" s="20">
        <f>'[1]OIBGp'!F92</f>
        <v>22888892.6</v>
      </c>
    </row>
    <row r="114" spans="1:14" ht="7.5" customHeight="1">
      <c r="A114" s="17"/>
      <c r="B114" s="88"/>
      <c r="C114" s="81"/>
      <c r="D114" s="81"/>
      <c r="E114" s="81"/>
      <c r="F114" s="81"/>
      <c r="G114" s="81"/>
      <c r="H114" s="81"/>
      <c r="I114" s="81"/>
      <c r="J114" s="90"/>
      <c r="K114" s="20"/>
      <c r="L114" s="20"/>
      <c r="M114" s="20"/>
      <c r="N114" s="20"/>
    </row>
    <row r="115" spans="1:14" ht="12.75" customHeight="1">
      <c r="A115" s="17"/>
      <c r="B115" s="88" t="s">
        <v>187</v>
      </c>
      <c r="C115" s="81"/>
      <c r="D115" s="81"/>
      <c r="E115" s="81"/>
      <c r="F115" s="81"/>
      <c r="G115" s="81"/>
      <c r="H115" s="81"/>
      <c r="I115" s="81"/>
      <c r="J115" s="125">
        <f>'[1]OIB '!N70+'[1]OIB '!N72</f>
        <v>42307.55</v>
      </c>
      <c r="K115" s="20"/>
      <c r="L115" s="20">
        <f>L117-SUM(L111:L113)</f>
        <v>17074.891368606593</v>
      </c>
      <c r="M115" s="20"/>
      <c r="N115" s="20">
        <f>N117-SUM(N111:N113)</f>
        <v>-657653.7986314595</v>
      </c>
    </row>
    <row r="116" spans="1:14" ht="7.5" customHeight="1">
      <c r="A116" s="17"/>
      <c r="B116" s="88"/>
      <c r="C116" s="81"/>
      <c r="D116" s="81"/>
      <c r="E116" s="81"/>
      <c r="F116" s="81"/>
      <c r="G116" s="81"/>
      <c r="H116" s="81"/>
      <c r="I116" s="81"/>
      <c r="J116" s="92"/>
      <c r="K116" s="20"/>
      <c r="L116" s="31"/>
      <c r="M116" s="20"/>
      <c r="N116" s="31"/>
    </row>
    <row r="117" spans="1:14" ht="12.75" customHeight="1">
      <c r="A117" s="17"/>
      <c r="B117" s="88"/>
      <c r="C117" s="81"/>
      <c r="D117" s="81"/>
      <c r="E117" s="81"/>
      <c r="F117" s="81"/>
      <c r="G117" s="81"/>
      <c r="H117" s="81"/>
      <c r="I117" s="81"/>
      <c r="J117" s="20">
        <f>J121-J119</f>
        <v>30618752.689999994</v>
      </c>
      <c r="K117" s="20"/>
      <c r="L117" s="20">
        <f>L121-L119</f>
        <v>2941536.8213686068</v>
      </c>
      <c r="M117" s="20"/>
      <c r="N117" s="20">
        <f>N121-N119</f>
        <v>228308286.65018827</v>
      </c>
    </row>
    <row r="118" spans="1:14" ht="7.5" customHeight="1">
      <c r="A118" s="17"/>
      <c r="B118" s="88"/>
      <c r="C118" s="81"/>
      <c r="D118" s="81"/>
      <c r="E118" s="81"/>
      <c r="F118" s="81"/>
      <c r="G118" s="81"/>
      <c r="H118" s="81"/>
      <c r="I118" s="81"/>
      <c r="J118" s="90"/>
      <c r="K118" s="20"/>
      <c r="L118" s="20"/>
      <c r="M118" s="20"/>
      <c r="N118" s="20"/>
    </row>
    <row r="119" spans="1:14" ht="12.75" customHeight="1">
      <c r="A119" s="17"/>
      <c r="B119" s="88" t="s">
        <v>188</v>
      </c>
      <c r="C119" s="81"/>
      <c r="D119" s="81"/>
      <c r="E119" s="81"/>
      <c r="F119" s="81"/>
      <c r="G119" s="81"/>
      <c r="H119" s="81"/>
      <c r="I119" s="81"/>
      <c r="J119" s="90">
        <v>0</v>
      </c>
      <c r="K119" s="20"/>
      <c r="L119" s="20">
        <f>'[1]OIB '!N25</f>
        <v>46948.23478260869</v>
      </c>
      <c r="M119" s="20"/>
      <c r="N119" s="20">
        <f>'[1]OIBGp'!N39+'[1]OIBGp'!N41</f>
        <v>10775678.377913043</v>
      </c>
    </row>
    <row r="120" spans="1:14" ht="7.5" customHeight="1">
      <c r="A120" s="17"/>
      <c r="B120" s="83"/>
      <c r="C120" s="81"/>
      <c r="D120" s="81"/>
      <c r="E120" s="81"/>
      <c r="F120" s="81"/>
      <c r="G120" s="81"/>
      <c r="H120" s="81"/>
      <c r="I120" s="81"/>
      <c r="J120" s="90"/>
      <c r="K120" s="20"/>
      <c r="L120" s="20"/>
      <c r="M120" s="20"/>
      <c r="N120" s="20"/>
    </row>
    <row r="121" spans="1:14" ht="12.75" customHeight="1" thickBot="1">
      <c r="A121" s="17"/>
      <c r="B121" s="83"/>
      <c r="C121" s="81"/>
      <c r="D121" s="81"/>
      <c r="E121" s="81"/>
      <c r="F121" s="81"/>
      <c r="G121" s="81"/>
      <c r="H121" s="81"/>
      <c r="I121" s="81"/>
      <c r="J121" s="121">
        <f>'[1]IncSt'!M20</f>
        <v>30618752.689999994</v>
      </c>
      <c r="K121" s="20"/>
      <c r="L121" s="126">
        <f>'[1]IncSt'!M44</f>
        <v>2988485.0561512155</v>
      </c>
      <c r="M121" s="20"/>
      <c r="N121" s="126">
        <f>'[1]BS'!H39+'[1]BS'!H36</f>
        <v>239083965.02810133</v>
      </c>
    </row>
    <row r="122" spans="1:14" ht="12.75" customHeight="1" thickTop="1">
      <c r="A122" s="17"/>
      <c r="B122" s="81"/>
      <c r="C122" s="81"/>
      <c r="D122" s="81"/>
      <c r="E122" s="81"/>
      <c r="F122" s="81"/>
      <c r="G122" s="81"/>
      <c r="H122" s="81"/>
      <c r="I122" s="81"/>
      <c r="J122" s="90"/>
      <c r="K122" s="20"/>
      <c r="L122" s="20"/>
      <c r="M122" s="20"/>
      <c r="N122" s="20"/>
    </row>
    <row r="123" spans="1:10" ht="12.75" customHeight="1">
      <c r="A123" s="17" t="s">
        <v>189</v>
      </c>
      <c r="B123" s="83" t="s">
        <v>190</v>
      </c>
      <c r="C123" s="81"/>
      <c r="D123" s="81"/>
      <c r="E123" s="81"/>
      <c r="F123" s="81"/>
      <c r="G123" s="81"/>
      <c r="H123" s="81"/>
      <c r="I123" s="81"/>
      <c r="J123" s="81"/>
    </row>
    <row r="124" spans="1:15" ht="12.75" customHeight="1">
      <c r="A124" s="17"/>
      <c r="B124" s="145" t="s">
        <v>206</v>
      </c>
      <c r="C124" s="142"/>
      <c r="D124" s="142"/>
      <c r="E124" s="142"/>
      <c r="F124" s="142"/>
      <c r="G124" s="142"/>
      <c r="H124" s="142"/>
      <c r="I124" s="142"/>
      <c r="J124" s="142"/>
      <c r="K124" s="142"/>
      <c r="L124" s="142"/>
      <c r="M124" s="142"/>
      <c r="N124" s="142"/>
      <c r="O124" s="142"/>
    </row>
    <row r="125" spans="1:15" ht="12.75" customHeight="1">
      <c r="A125" s="17"/>
      <c r="B125" s="142"/>
      <c r="C125" s="142"/>
      <c r="D125" s="142"/>
      <c r="E125" s="142"/>
      <c r="F125" s="142"/>
      <c r="G125" s="142"/>
      <c r="H125" s="142"/>
      <c r="I125" s="142"/>
      <c r="J125" s="142"/>
      <c r="K125" s="142"/>
      <c r="L125" s="142"/>
      <c r="M125" s="142"/>
      <c r="N125" s="142"/>
      <c r="O125" s="142"/>
    </row>
    <row r="126" spans="1:15" ht="12.75" customHeight="1">
      <c r="A126" s="17"/>
      <c r="B126" s="142"/>
      <c r="C126" s="142"/>
      <c r="D126" s="142"/>
      <c r="E126" s="142"/>
      <c r="F126" s="142"/>
      <c r="G126" s="142"/>
      <c r="H126" s="142"/>
      <c r="I126" s="142"/>
      <c r="J126" s="142"/>
      <c r="K126" s="142"/>
      <c r="L126" s="142"/>
      <c r="M126" s="142"/>
      <c r="N126" s="142"/>
      <c r="O126" s="142"/>
    </row>
    <row r="127" spans="1:15" ht="12.75" customHeight="1">
      <c r="A127" s="17"/>
      <c r="B127" s="142"/>
      <c r="C127" s="142"/>
      <c r="D127" s="142"/>
      <c r="E127" s="142"/>
      <c r="F127" s="142"/>
      <c r="G127" s="142"/>
      <c r="H127" s="142"/>
      <c r="I127" s="142"/>
      <c r="J127" s="142"/>
      <c r="K127" s="142"/>
      <c r="L127" s="142"/>
      <c r="M127" s="142"/>
      <c r="N127" s="142"/>
      <c r="O127" s="142"/>
    </row>
    <row r="128" spans="1:15" ht="12.75" customHeight="1">
      <c r="A128" s="17"/>
      <c r="B128" s="142"/>
      <c r="C128" s="142"/>
      <c r="D128" s="142"/>
      <c r="E128" s="142"/>
      <c r="F128" s="142"/>
      <c r="G128" s="142"/>
      <c r="H128" s="142"/>
      <c r="I128" s="142"/>
      <c r="J128" s="142"/>
      <c r="K128" s="142"/>
      <c r="L128" s="142"/>
      <c r="M128" s="142"/>
      <c r="N128" s="142"/>
      <c r="O128" s="142"/>
    </row>
    <row r="129" spans="1:15" ht="12.75" customHeight="1">
      <c r="A129" s="17"/>
      <c r="B129" s="142"/>
      <c r="C129" s="142"/>
      <c r="D129" s="142"/>
      <c r="E129" s="142"/>
      <c r="F129" s="142"/>
      <c r="G129" s="142"/>
      <c r="H129" s="142"/>
      <c r="I129" s="142"/>
      <c r="J129" s="142"/>
      <c r="K129" s="142"/>
      <c r="L129" s="142"/>
      <c r="M129" s="142"/>
      <c r="N129" s="142"/>
      <c r="O129" s="142"/>
    </row>
    <row r="130" spans="1:15" ht="12.75" customHeight="1">
      <c r="A130" s="17"/>
      <c r="B130" s="112"/>
      <c r="C130" s="112"/>
      <c r="D130" s="112"/>
      <c r="E130" s="112"/>
      <c r="F130" s="112"/>
      <c r="G130" s="112"/>
      <c r="H130" s="112"/>
      <c r="I130" s="112"/>
      <c r="J130" s="112"/>
      <c r="K130" s="112"/>
      <c r="L130" s="112"/>
      <c r="M130" s="112"/>
      <c r="N130" s="112"/>
      <c r="O130" s="112"/>
    </row>
    <row r="131" spans="1:10" ht="12.75" customHeight="1">
      <c r="A131" s="17" t="s">
        <v>191</v>
      </c>
      <c r="B131" s="83" t="s">
        <v>192</v>
      </c>
      <c r="C131" s="81"/>
      <c r="D131" s="81"/>
      <c r="E131" s="81"/>
      <c r="F131" s="81"/>
      <c r="G131" s="81"/>
      <c r="H131" s="81"/>
      <c r="I131" s="81"/>
      <c r="J131" s="81"/>
    </row>
    <row r="132" spans="1:15" ht="12.75" customHeight="1">
      <c r="A132" s="82"/>
      <c r="B132" s="145" t="s">
        <v>207</v>
      </c>
      <c r="C132" s="146"/>
      <c r="D132" s="146"/>
      <c r="E132" s="146"/>
      <c r="F132" s="146"/>
      <c r="G132" s="146"/>
      <c r="H132" s="146"/>
      <c r="I132" s="146"/>
      <c r="J132" s="146"/>
      <c r="K132" s="146"/>
      <c r="L132" s="146"/>
      <c r="M132" s="146"/>
      <c r="N132" s="146"/>
      <c r="O132" s="146"/>
    </row>
    <row r="133" spans="1:15" ht="12.75" customHeight="1">
      <c r="A133" s="82"/>
      <c r="B133" s="146"/>
      <c r="C133" s="146"/>
      <c r="D133" s="146"/>
      <c r="E133" s="146"/>
      <c r="F133" s="146"/>
      <c r="G133" s="146"/>
      <c r="H133" s="146"/>
      <c r="I133" s="146"/>
      <c r="J133" s="146"/>
      <c r="K133" s="146"/>
      <c r="L133" s="146"/>
      <c r="M133" s="146"/>
      <c r="N133" s="146"/>
      <c r="O133" s="146"/>
    </row>
    <row r="134" spans="1:15" ht="12.75" customHeight="1">
      <c r="A134" s="82"/>
      <c r="B134" s="146"/>
      <c r="C134" s="146"/>
      <c r="D134" s="146"/>
      <c r="E134" s="146"/>
      <c r="F134" s="146"/>
      <c r="G134" s="146"/>
      <c r="H134" s="146"/>
      <c r="I134" s="146"/>
      <c r="J134" s="146"/>
      <c r="K134" s="146"/>
      <c r="L134" s="146"/>
      <c r="M134" s="146"/>
      <c r="N134" s="146"/>
      <c r="O134" s="146"/>
    </row>
    <row r="135" spans="1:15" ht="12.75" customHeight="1">
      <c r="A135" s="82"/>
      <c r="B135" s="142"/>
      <c r="C135" s="142"/>
      <c r="D135" s="142"/>
      <c r="E135" s="142"/>
      <c r="F135" s="142"/>
      <c r="G135" s="142"/>
      <c r="H135" s="142"/>
      <c r="I135" s="142"/>
      <c r="J135" s="142"/>
      <c r="K135" s="142"/>
      <c r="L135" s="142"/>
      <c r="M135" s="142"/>
      <c r="N135" s="142"/>
      <c r="O135" s="142"/>
    </row>
    <row r="136" spans="1:15" ht="12.75" customHeight="1">
      <c r="A136" s="82"/>
      <c r="B136" s="142"/>
      <c r="C136" s="142"/>
      <c r="D136" s="142"/>
      <c r="E136" s="142"/>
      <c r="F136" s="142"/>
      <c r="G136" s="142"/>
      <c r="H136" s="142"/>
      <c r="I136" s="142"/>
      <c r="J136" s="142"/>
      <c r="K136" s="142"/>
      <c r="L136" s="142"/>
      <c r="M136" s="142"/>
      <c r="N136" s="142"/>
      <c r="O136" s="142"/>
    </row>
    <row r="137" spans="1:15" ht="12.75" customHeight="1">
      <c r="A137" s="82"/>
      <c r="B137" s="142"/>
      <c r="C137" s="142"/>
      <c r="D137" s="142"/>
      <c r="E137" s="142"/>
      <c r="F137" s="142"/>
      <c r="G137" s="142"/>
      <c r="H137" s="142"/>
      <c r="I137" s="142"/>
      <c r="J137" s="142"/>
      <c r="K137" s="142"/>
      <c r="L137" s="142"/>
      <c r="M137" s="142"/>
      <c r="N137" s="142"/>
      <c r="O137" s="142"/>
    </row>
    <row r="138" spans="1:15" ht="12.75" customHeight="1">
      <c r="A138" s="82"/>
      <c r="B138" s="142"/>
      <c r="C138" s="142"/>
      <c r="D138" s="142"/>
      <c r="E138" s="142"/>
      <c r="F138" s="142"/>
      <c r="G138" s="142"/>
      <c r="H138" s="142"/>
      <c r="I138" s="142"/>
      <c r="J138" s="142"/>
      <c r="K138" s="142"/>
      <c r="L138" s="142"/>
      <c r="M138" s="142"/>
      <c r="N138" s="142"/>
      <c r="O138" s="142"/>
    </row>
    <row r="139" spans="1:15" ht="12.75" customHeight="1">
      <c r="A139" s="82"/>
      <c r="B139" s="127"/>
      <c r="C139" s="127"/>
      <c r="D139" s="127"/>
      <c r="E139" s="127"/>
      <c r="F139" s="127"/>
      <c r="G139" s="127"/>
      <c r="H139" s="127"/>
      <c r="I139" s="127"/>
      <c r="J139" s="127"/>
      <c r="K139" s="127"/>
      <c r="L139" s="127"/>
      <c r="M139" s="127"/>
      <c r="N139" s="127"/>
      <c r="O139" s="127"/>
    </row>
    <row r="140" spans="1:15" ht="12.75" customHeight="1">
      <c r="A140" s="17"/>
      <c r="B140" s="145" t="s">
        <v>208</v>
      </c>
      <c r="C140" s="142"/>
      <c r="D140" s="142"/>
      <c r="E140" s="142"/>
      <c r="F140" s="142"/>
      <c r="G140" s="142"/>
      <c r="H140" s="142"/>
      <c r="I140" s="142"/>
      <c r="J140" s="142"/>
      <c r="K140" s="142"/>
      <c r="L140" s="142"/>
      <c r="M140" s="142"/>
      <c r="N140" s="142"/>
      <c r="O140" s="142"/>
    </row>
    <row r="141" spans="1:15" ht="12.75" customHeight="1">
      <c r="A141" s="17"/>
      <c r="B141" s="145"/>
      <c r="C141" s="142"/>
      <c r="D141" s="142"/>
      <c r="E141" s="142"/>
      <c r="F141" s="142"/>
      <c r="G141" s="142"/>
      <c r="H141" s="142"/>
      <c r="I141" s="142"/>
      <c r="J141" s="142"/>
      <c r="K141" s="142"/>
      <c r="L141" s="142"/>
      <c r="M141" s="142"/>
      <c r="N141" s="142"/>
      <c r="O141" s="142"/>
    </row>
    <row r="142" spans="1:15" ht="12.75" customHeight="1">
      <c r="A142" s="17"/>
      <c r="B142" s="142"/>
      <c r="C142" s="142"/>
      <c r="D142" s="142"/>
      <c r="E142" s="142"/>
      <c r="F142" s="142"/>
      <c r="G142" s="142"/>
      <c r="H142" s="142"/>
      <c r="I142" s="142"/>
      <c r="J142" s="142"/>
      <c r="K142" s="142"/>
      <c r="L142" s="142"/>
      <c r="M142" s="142"/>
      <c r="N142" s="142"/>
      <c r="O142" s="142"/>
    </row>
    <row r="143" spans="1:15" ht="12.75" customHeight="1">
      <c r="A143" s="17"/>
      <c r="B143" s="142"/>
      <c r="C143" s="142"/>
      <c r="D143" s="142"/>
      <c r="E143" s="142"/>
      <c r="F143" s="142"/>
      <c r="G143" s="142"/>
      <c r="H143" s="142"/>
      <c r="I143" s="142"/>
      <c r="J143" s="142"/>
      <c r="K143" s="142"/>
      <c r="L143" s="142"/>
      <c r="M143" s="142"/>
      <c r="N143" s="142"/>
      <c r="O143" s="142"/>
    </row>
    <row r="144" spans="1:15" ht="12.75" customHeight="1">
      <c r="A144" s="17"/>
      <c r="B144" s="142"/>
      <c r="C144" s="142"/>
      <c r="D144" s="142"/>
      <c r="E144" s="142"/>
      <c r="F144" s="142"/>
      <c r="G144" s="142"/>
      <c r="H144" s="142"/>
      <c r="I144" s="142"/>
      <c r="J144" s="142"/>
      <c r="K144" s="142"/>
      <c r="L144" s="142"/>
      <c r="M144" s="142"/>
      <c r="N144" s="142"/>
      <c r="O144" s="142"/>
    </row>
    <row r="145" spans="1:15" ht="12.75" customHeight="1">
      <c r="A145" s="17"/>
      <c r="B145" s="112"/>
      <c r="C145" s="112"/>
      <c r="D145" s="112"/>
      <c r="E145" s="112"/>
      <c r="F145" s="112"/>
      <c r="G145" s="112"/>
      <c r="H145" s="112"/>
      <c r="I145" s="112"/>
      <c r="J145" s="112"/>
      <c r="K145" s="112"/>
      <c r="L145" s="112"/>
      <c r="M145" s="112"/>
      <c r="N145" s="112"/>
      <c r="O145" s="112"/>
    </row>
    <row r="146" spans="1:15" ht="12.75" customHeight="1">
      <c r="A146" s="17"/>
      <c r="B146" s="145" t="s">
        <v>209</v>
      </c>
      <c r="C146" s="142"/>
      <c r="D146" s="142"/>
      <c r="E146" s="142"/>
      <c r="F146" s="142"/>
      <c r="G146" s="142"/>
      <c r="H146" s="142"/>
      <c r="I146" s="142"/>
      <c r="J146" s="142"/>
      <c r="K146" s="142"/>
      <c r="L146" s="142"/>
      <c r="M146" s="142"/>
      <c r="N146" s="142"/>
      <c r="O146" s="142"/>
    </row>
    <row r="147" spans="1:15" ht="12.75" customHeight="1">
      <c r="A147" s="17"/>
      <c r="B147" s="142"/>
      <c r="C147" s="142"/>
      <c r="D147" s="142"/>
      <c r="E147" s="142"/>
      <c r="F147" s="142"/>
      <c r="G147" s="142"/>
      <c r="H147" s="142"/>
      <c r="I147" s="142"/>
      <c r="J147" s="142"/>
      <c r="K147" s="142"/>
      <c r="L147" s="142"/>
      <c r="M147" s="142"/>
      <c r="N147" s="142"/>
      <c r="O147" s="142"/>
    </row>
    <row r="148" spans="1:15" ht="12.75" customHeight="1">
      <c r="A148" s="17"/>
      <c r="B148" s="142"/>
      <c r="C148" s="142"/>
      <c r="D148" s="142"/>
      <c r="E148" s="142"/>
      <c r="F148" s="142"/>
      <c r="G148" s="142"/>
      <c r="H148" s="142"/>
      <c r="I148" s="142"/>
      <c r="J148" s="142"/>
      <c r="K148" s="142"/>
      <c r="L148" s="142"/>
      <c r="M148" s="142"/>
      <c r="N148" s="142"/>
      <c r="O148" s="142"/>
    </row>
    <row r="149" spans="1:15" ht="12.75" customHeight="1">
      <c r="A149" s="17"/>
      <c r="B149" s="142"/>
      <c r="C149" s="142"/>
      <c r="D149" s="142"/>
      <c r="E149" s="142"/>
      <c r="F149" s="142"/>
      <c r="G149" s="142"/>
      <c r="H149" s="142"/>
      <c r="I149" s="142"/>
      <c r="J149" s="142"/>
      <c r="K149" s="142"/>
      <c r="L149" s="142"/>
      <c r="M149" s="142"/>
      <c r="N149" s="142"/>
      <c r="O149" s="142"/>
    </row>
    <row r="150" spans="1:10" ht="12.75" customHeight="1">
      <c r="A150" s="17"/>
      <c r="B150" s="81"/>
      <c r="C150" s="81"/>
      <c r="D150" s="81"/>
      <c r="E150" s="81"/>
      <c r="F150" s="81"/>
      <c r="G150" s="81"/>
      <c r="H150" s="81"/>
      <c r="I150" s="81"/>
      <c r="J150" s="81"/>
    </row>
    <row r="151" spans="1:10" ht="12.75" customHeight="1">
      <c r="A151" s="17" t="s">
        <v>193</v>
      </c>
      <c r="B151" s="83" t="s">
        <v>194</v>
      </c>
      <c r="C151" s="81"/>
      <c r="D151" s="81"/>
      <c r="E151" s="81"/>
      <c r="F151" s="81"/>
      <c r="G151" s="81"/>
      <c r="H151" s="81"/>
      <c r="I151" s="81"/>
      <c r="J151" s="81"/>
    </row>
    <row r="152" spans="1:15" ht="12.75" customHeight="1">
      <c r="A152" s="82"/>
      <c r="B152" s="145" t="s">
        <v>210</v>
      </c>
      <c r="C152" s="142"/>
      <c r="D152" s="142"/>
      <c r="E152" s="142"/>
      <c r="F152" s="142"/>
      <c r="G152" s="142"/>
      <c r="H152" s="142"/>
      <c r="I152" s="142"/>
      <c r="J152" s="142"/>
      <c r="K152" s="142"/>
      <c r="L152" s="142"/>
      <c r="M152" s="142"/>
      <c r="N152" s="142"/>
      <c r="O152" s="142"/>
    </row>
    <row r="153" spans="1:15" ht="12.75" customHeight="1">
      <c r="A153" s="17"/>
      <c r="B153" s="142"/>
      <c r="C153" s="142"/>
      <c r="D153" s="142"/>
      <c r="E153" s="142"/>
      <c r="F153" s="142"/>
      <c r="G153" s="142"/>
      <c r="H153" s="142"/>
      <c r="I153" s="142"/>
      <c r="J153" s="142"/>
      <c r="K153" s="142"/>
      <c r="L153" s="142"/>
      <c r="M153" s="142"/>
      <c r="N153" s="142"/>
      <c r="O153" s="142"/>
    </row>
    <row r="154" spans="1:15" ht="12.75" customHeight="1">
      <c r="A154" s="17"/>
      <c r="B154" s="142"/>
      <c r="C154" s="142"/>
      <c r="D154" s="142"/>
      <c r="E154" s="142"/>
      <c r="F154" s="142"/>
      <c r="G154" s="142"/>
      <c r="H154" s="142"/>
      <c r="I154" s="142"/>
      <c r="J154" s="142"/>
      <c r="K154" s="142"/>
      <c r="L154" s="142"/>
      <c r="M154" s="142"/>
      <c r="N154" s="142"/>
      <c r="O154" s="142"/>
    </row>
    <row r="155" spans="1:15" ht="12.75" customHeight="1">
      <c r="A155" s="17"/>
      <c r="B155" s="142"/>
      <c r="C155" s="142"/>
      <c r="D155" s="142"/>
      <c r="E155" s="142"/>
      <c r="F155" s="142"/>
      <c r="G155" s="142"/>
      <c r="H155" s="142"/>
      <c r="I155" s="142"/>
      <c r="J155" s="142"/>
      <c r="K155" s="142"/>
      <c r="L155" s="142"/>
      <c r="M155" s="142"/>
      <c r="N155" s="142"/>
      <c r="O155" s="142"/>
    </row>
    <row r="156" spans="1:15" ht="12.75" customHeight="1">
      <c r="A156" s="17"/>
      <c r="B156" s="142"/>
      <c r="C156" s="142"/>
      <c r="D156" s="142"/>
      <c r="E156" s="142"/>
      <c r="F156" s="142"/>
      <c r="G156" s="142"/>
      <c r="H156" s="142"/>
      <c r="I156" s="142"/>
      <c r="J156" s="142"/>
      <c r="K156" s="142"/>
      <c r="L156" s="142"/>
      <c r="M156" s="142"/>
      <c r="N156" s="142"/>
      <c r="O156" s="142"/>
    </row>
    <row r="157" spans="1:15" ht="12.75" customHeight="1">
      <c r="A157" s="17"/>
      <c r="B157" s="142"/>
      <c r="C157" s="142"/>
      <c r="D157" s="142"/>
      <c r="E157" s="142"/>
      <c r="F157" s="142"/>
      <c r="G157" s="142"/>
      <c r="H157" s="142"/>
      <c r="I157" s="142"/>
      <c r="J157" s="142"/>
      <c r="K157" s="142"/>
      <c r="L157" s="142"/>
      <c r="M157" s="142"/>
      <c r="N157" s="142"/>
      <c r="O157" s="142"/>
    </row>
    <row r="158" spans="1:15" ht="12.75" customHeight="1">
      <c r="A158" s="17"/>
      <c r="B158" s="142"/>
      <c r="C158" s="142"/>
      <c r="D158" s="142"/>
      <c r="E158" s="142"/>
      <c r="F158" s="142"/>
      <c r="G158" s="142"/>
      <c r="H158" s="142"/>
      <c r="I158" s="142"/>
      <c r="J158" s="142"/>
      <c r="K158" s="142"/>
      <c r="L158" s="142"/>
      <c r="M158" s="142"/>
      <c r="N158" s="142"/>
      <c r="O158" s="142"/>
    </row>
    <row r="159" spans="1:15" ht="12.75" customHeight="1">
      <c r="A159" s="17"/>
      <c r="B159" s="142"/>
      <c r="C159" s="142"/>
      <c r="D159" s="142"/>
      <c r="E159" s="142"/>
      <c r="F159" s="142"/>
      <c r="G159" s="142"/>
      <c r="H159" s="142"/>
      <c r="I159" s="142"/>
      <c r="J159" s="142"/>
      <c r="K159" s="142"/>
      <c r="L159" s="142"/>
      <c r="M159" s="142"/>
      <c r="N159" s="142"/>
      <c r="O159" s="142"/>
    </row>
    <row r="160" spans="1:15" ht="12.75" customHeight="1">
      <c r="A160" s="17"/>
      <c r="B160" s="142"/>
      <c r="C160" s="142"/>
      <c r="D160" s="142"/>
      <c r="E160" s="142"/>
      <c r="F160" s="142"/>
      <c r="G160" s="142"/>
      <c r="H160" s="142"/>
      <c r="I160" s="142"/>
      <c r="J160" s="142"/>
      <c r="K160" s="142"/>
      <c r="L160" s="142"/>
      <c r="M160" s="142"/>
      <c r="N160" s="142"/>
      <c r="O160" s="142"/>
    </row>
    <row r="161" spans="1:15" ht="12.75" customHeight="1">
      <c r="A161" s="17"/>
      <c r="B161" s="112"/>
      <c r="C161" s="112"/>
      <c r="D161" s="112"/>
      <c r="E161" s="112"/>
      <c r="F161" s="112"/>
      <c r="G161" s="112"/>
      <c r="H161" s="112"/>
      <c r="I161" s="112"/>
      <c r="J161" s="112"/>
      <c r="K161" s="112"/>
      <c r="L161" s="112"/>
      <c r="M161" s="112"/>
      <c r="N161" s="112"/>
      <c r="O161" s="112"/>
    </row>
    <row r="162" spans="1:10" ht="12.75" customHeight="1">
      <c r="A162" s="82" t="s">
        <v>195</v>
      </c>
      <c r="B162" s="83" t="s">
        <v>196</v>
      </c>
      <c r="C162" s="81"/>
      <c r="D162" s="81"/>
      <c r="E162" s="81"/>
      <c r="F162" s="81"/>
      <c r="G162" s="81"/>
      <c r="H162" s="81"/>
      <c r="I162" s="81"/>
      <c r="J162" s="81"/>
    </row>
    <row r="163" spans="1:15" ht="12.75" customHeight="1">
      <c r="A163" s="17"/>
      <c r="B163" s="143" t="s">
        <v>197</v>
      </c>
      <c r="C163" s="144"/>
      <c r="D163" s="144"/>
      <c r="E163" s="144"/>
      <c r="F163" s="144"/>
      <c r="G163" s="144"/>
      <c r="H163" s="144"/>
      <c r="I163" s="144"/>
      <c r="J163" s="144"/>
      <c r="K163" s="144"/>
      <c r="L163" s="144"/>
      <c r="M163" s="144"/>
      <c r="N163" s="144"/>
      <c r="O163" s="144"/>
    </row>
    <row r="164" spans="1:15" ht="12.75" customHeight="1">
      <c r="A164" s="17"/>
      <c r="B164" s="144"/>
      <c r="C164" s="144"/>
      <c r="D164" s="144"/>
      <c r="E164" s="144"/>
      <c r="F164" s="144"/>
      <c r="G164" s="144"/>
      <c r="H164" s="144"/>
      <c r="I164" s="144"/>
      <c r="J164" s="144"/>
      <c r="K164" s="144"/>
      <c r="L164" s="144"/>
      <c r="M164" s="144"/>
      <c r="N164" s="144"/>
      <c r="O164" s="144"/>
    </row>
    <row r="165" spans="1:10" ht="12.75" customHeight="1">
      <c r="A165" s="17"/>
      <c r="B165" s="81"/>
      <c r="C165" s="81"/>
      <c r="D165" s="81"/>
      <c r="E165" s="81"/>
      <c r="F165" s="81"/>
      <c r="G165" s="81"/>
      <c r="H165" s="81"/>
      <c r="I165" s="81"/>
      <c r="J165" s="81"/>
    </row>
    <row r="166" spans="1:10" ht="12.75" customHeight="1">
      <c r="A166" s="82" t="s">
        <v>198</v>
      </c>
      <c r="B166" s="83" t="s">
        <v>199</v>
      </c>
      <c r="C166" s="81"/>
      <c r="D166" s="81"/>
      <c r="E166" s="81"/>
      <c r="F166" s="81"/>
      <c r="G166" s="81"/>
      <c r="H166" s="81"/>
      <c r="I166" s="81"/>
      <c r="J166" s="81"/>
    </row>
    <row r="167" spans="1:15" ht="12.75" customHeight="1">
      <c r="A167" s="82"/>
      <c r="B167" s="143" t="s">
        <v>200</v>
      </c>
      <c r="C167" s="148"/>
      <c r="D167" s="148"/>
      <c r="E167" s="148"/>
      <c r="F167" s="148"/>
      <c r="G167" s="148"/>
      <c r="H167" s="148"/>
      <c r="I167" s="148"/>
      <c r="J167" s="148"/>
      <c r="K167" s="148"/>
      <c r="L167" s="148"/>
      <c r="M167" s="148"/>
      <c r="N167" s="148"/>
      <c r="O167" s="148"/>
    </row>
    <row r="168" spans="1:15" ht="12.75" customHeight="1">
      <c r="A168" s="82"/>
      <c r="B168" s="148"/>
      <c r="C168" s="148"/>
      <c r="D168" s="148"/>
      <c r="E168" s="148"/>
      <c r="F168" s="148"/>
      <c r="G168" s="148"/>
      <c r="H168" s="148"/>
      <c r="I168" s="148"/>
      <c r="J168" s="148"/>
      <c r="K168" s="148"/>
      <c r="L168" s="148"/>
      <c r="M168" s="148"/>
      <c r="N168" s="148"/>
      <c r="O168" s="148"/>
    </row>
    <row r="169" spans="1:15" ht="12.75" customHeight="1">
      <c r="A169" s="17"/>
      <c r="B169" s="94"/>
      <c r="C169" s="94"/>
      <c r="D169" s="94"/>
      <c r="E169" s="94"/>
      <c r="F169" s="94"/>
      <c r="G169" s="94"/>
      <c r="H169" s="94"/>
      <c r="I169" s="94"/>
      <c r="J169" s="94"/>
      <c r="K169" s="94"/>
      <c r="L169" s="94"/>
      <c r="M169" s="94"/>
      <c r="N169" s="94"/>
      <c r="O169" s="94"/>
    </row>
    <row r="170" spans="1:15" ht="12.75" customHeight="1">
      <c r="A170" s="82"/>
      <c r="B170" s="112"/>
      <c r="C170" s="112"/>
      <c r="D170" s="112"/>
      <c r="E170" s="112"/>
      <c r="F170" s="112"/>
      <c r="G170" s="112"/>
      <c r="H170" s="112"/>
      <c r="I170" s="112"/>
      <c r="J170" s="112"/>
      <c r="K170" s="112"/>
      <c r="L170" s="112"/>
      <c r="M170" s="112"/>
      <c r="N170" s="112"/>
      <c r="O170" s="112"/>
    </row>
    <row r="171" spans="1:15" ht="12.75" customHeight="1">
      <c r="A171" s="82"/>
      <c r="B171" s="113"/>
      <c r="C171" s="113"/>
      <c r="D171" s="113"/>
      <c r="E171" s="113"/>
      <c r="F171" s="113"/>
      <c r="G171" s="113"/>
      <c r="H171" s="113"/>
      <c r="I171" s="113"/>
      <c r="J171" s="113"/>
      <c r="K171" s="113"/>
      <c r="L171" s="113"/>
      <c r="M171" s="113"/>
      <c r="N171" s="113"/>
      <c r="O171" s="113"/>
    </row>
    <row r="172" spans="1:10" ht="12.75" customHeight="1">
      <c r="A172" s="83" t="s">
        <v>201</v>
      </c>
      <c r="C172" s="81"/>
      <c r="D172" s="81"/>
      <c r="E172" s="81"/>
      <c r="F172" s="81"/>
      <c r="G172" s="81"/>
      <c r="H172" s="81"/>
      <c r="I172" s="81"/>
      <c r="J172" s="81"/>
    </row>
    <row r="173" spans="1:10" ht="12.75" customHeight="1">
      <c r="A173" s="83"/>
      <c r="C173" s="81"/>
      <c r="D173" s="81"/>
      <c r="E173" s="81"/>
      <c r="F173" s="81"/>
      <c r="G173" s="81"/>
      <c r="H173" s="81"/>
      <c r="I173" s="81"/>
      <c r="J173" s="81"/>
    </row>
    <row r="174" spans="1:10" ht="12.75" customHeight="1">
      <c r="A174" s="83"/>
      <c r="C174" s="81"/>
      <c r="D174" s="81"/>
      <c r="E174" s="81"/>
      <c r="F174" s="81"/>
      <c r="G174" s="81"/>
      <c r="H174" s="81"/>
      <c r="I174" s="81"/>
      <c r="J174" s="81"/>
    </row>
    <row r="175" spans="1:10" ht="12.75" customHeight="1">
      <c r="A175" s="8" t="s">
        <v>202</v>
      </c>
      <c r="B175" s="81"/>
      <c r="C175" s="81"/>
      <c r="D175" s="81"/>
      <c r="E175" s="81"/>
      <c r="F175" s="81"/>
      <c r="G175" s="81"/>
      <c r="H175" s="81"/>
      <c r="I175" s="81"/>
      <c r="J175" s="81"/>
    </row>
    <row r="176" spans="1:10" ht="12.75" customHeight="1">
      <c r="A176" s="14" t="s">
        <v>203</v>
      </c>
      <c r="B176" s="81"/>
      <c r="C176" s="81"/>
      <c r="D176" s="81"/>
      <c r="E176" s="81"/>
      <c r="F176" s="81"/>
      <c r="G176" s="81"/>
      <c r="H176" s="81"/>
      <c r="I176" s="81"/>
      <c r="J176" s="81"/>
    </row>
    <row r="177" spans="1:10" ht="12" customHeight="1">
      <c r="A177" s="14"/>
      <c r="B177" s="81"/>
      <c r="C177" s="81"/>
      <c r="D177" s="81"/>
      <c r="E177" s="81"/>
      <c r="F177" s="81"/>
      <c r="G177" s="81"/>
      <c r="H177" s="81"/>
      <c r="I177" s="81"/>
      <c r="J177" s="81"/>
    </row>
    <row r="178" spans="1:10" ht="12.75" customHeight="1">
      <c r="A178" s="79" t="s">
        <v>204</v>
      </c>
      <c r="B178" s="81"/>
      <c r="C178" s="81"/>
      <c r="D178" s="81"/>
      <c r="E178" s="81"/>
      <c r="F178" s="81"/>
      <c r="G178" s="81"/>
      <c r="H178" s="81"/>
      <c r="I178" s="81"/>
      <c r="J178" s="81"/>
    </row>
    <row r="179" spans="1:10" ht="12.75" customHeight="1">
      <c r="A179" s="14"/>
      <c r="B179" s="81"/>
      <c r="C179" s="81"/>
      <c r="D179" s="81"/>
      <c r="E179" s="81"/>
      <c r="F179" s="81"/>
      <c r="G179" s="81"/>
      <c r="H179" s="81"/>
      <c r="I179" s="81"/>
      <c r="J179" s="81"/>
    </row>
    <row r="180" spans="1:10" ht="12.75" customHeight="1">
      <c r="A180" s="17"/>
      <c r="B180" s="81"/>
      <c r="C180" s="81"/>
      <c r="D180" s="81"/>
      <c r="E180" s="81"/>
      <c r="F180" s="81"/>
      <c r="G180" s="81"/>
      <c r="H180" s="81"/>
      <c r="I180" s="81"/>
      <c r="J180" s="81"/>
    </row>
    <row r="181" spans="1:10" ht="12.75" customHeight="1">
      <c r="A181" s="17"/>
      <c r="B181" s="81"/>
      <c r="C181" s="81"/>
      <c r="D181" s="81"/>
      <c r="E181" s="81"/>
      <c r="F181" s="81"/>
      <c r="G181" s="81"/>
      <c r="H181" s="81"/>
      <c r="I181" s="81"/>
      <c r="J181" s="81"/>
    </row>
    <row r="182" spans="1:10" ht="12.75" customHeight="1">
      <c r="A182" s="17"/>
      <c r="B182" s="81"/>
      <c r="C182" s="81"/>
      <c r="D182" s="81"/>
      <c r="E182" s="81"/>
      <c r="F182" s="81"/>
      <c r="G182" s="81"/>
      <c r="H182" s="81"/>
      <c r="I182" s="81"/>
      <c r="J182" s="81"/>
    </row>
    <row r="183" spans="1:10" ht="12.75" customHeight="1">
      <c r="A183" s="17"/>
      <c r="B183" s="81"/>
      <c r="C183" s="81"/>
      <c r="D183" s="81"/>
      <c r="E183" s="81"/>
      <c r="F183" s="81"/>
      <c r="G183" s="81"/>
      <c r="H183" s="81"/>
      <c r="I183" s="81"/>
      <c r="J183" s="81"/>
    </row>
    <row r="184" spans="1:10" ht="12.75" customHeight="1">
      <c r="A184" s="17"/>
      <c r="B184" s="81"/>
      <c r="C184" s="81"/>
      <c r="D184" s="81"/>
      <c r="E184" s="81"/>
      <c r="F184" s="81"/>
      <c r="G184" s="81"/>
      <c r="H184" s="81"/>
      <c r="I184" s="81"/>
      <c r="J184" s="81"/>
    </row>
    <row r="185" spans="1:10" ht="12.75" customHeight="1">
      <c r="A185" s="17"/>
      <c r="B185" s="81"/>
      <c r="C185" s="81"/>
      <c r="D185" s="81"/>
      <c r="E185" s="81"/>
      <c r="F185" s="81"/>
      <c r="G185" s="81"/>
      <c r="H185" s="81"/>
      <c r="I185" s="81"/>
      <c r="J185" s="81"/>
    </row>
  </sheetData>
  <mergeCells count="16">
    <mergeCell ref="B146:O149"/>
    <mergeCell ref="B8:O9"/>
    <mergeCell ref="B167:O168"/>
    <mergeCell ref="A5:O5"/>
    <mergeCell ref="C59:N60"/>
    <mergeCell ref="B152:O160"/>
    <mergeCell ref="B41:O42"/>
    <mergeCell ref="B163:O164"/>
    <mergeCell ref="B75:O76"/>
    <mergeCell ref="B92:O94"/>
    <mergeCell ref="B66:O69"/>
    <mergeCell ref="B97:O98"/>
    <mergeCell ref="B140:O144"/>
    <mergeCell ref="B124:O129"/>
    <mergeCell ref="B101:O102"/>
    <mergeCell ref="B132:O138"/>
  </mergeCells>
  <printOptions/>
  <pageMargins left="0.7874015748031497" right="0.3937007874015748" top="1.3779527559055118" bottom="0.5905511811023623" header="1.1811023622047245" footer="0.1968503937007874"/>
  <pageSetup horizontalDpi="600" verticalDpi="600" orientation="portrait" paperSize="9" r:id="rId1"/>
  <headerFooter alignWithMargins="0">
    <oddHeader>&amp;R&amp;"Times New Roman,Bold"Page &amp;P+3 of 7</oddHeader>
  </headerFooter>
  <rowBreaks count="3" manualBreakCount="3">
    <brk id="51" max="255" man="1"/>
    <brk id="99" max="255" man="1"/>
    <brk id="1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Semua Jadi Sdn.Bhd. Semua Jad</dc:creator>
  <cp:keywords/>
  <dc:description/>
  <cp:lastModifiedBy>Semua Jadi Sdn.Bhd. Semua Jad</cp:lastModifiedBy>
  <cp:lastPrinted>2001-11-26T04:10:27Z</cp:lastPrinted>
  <dcterms:created xsi:type="dcterms:W3CDTF">2001-11-26T02:33:23Z</dcterms:created>
  <dcterms:modified xsi:type="dcterms:W3CDTF">2001-11-26T04:11:47Z</dcterms:modified>
  <cp:category/>
  <cp:version/>
  <cp:contentType/>
  <cp:contentStatus/>
</cp:coreProperties>
</file>