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30" windowWidth="4815" windowHeight="5145" activeTab="2"/>
  </bookViews>
  <sheets>
    <sheet name="P&amp;L" sheetId="1" r:id="rId1"/>
    <sheet name="BS" sheetId="2" r:id="rId2"/>
    <sheet name="Notes" sheetId="3" r:id="rId3"/>
  </sheets>
  <externalReferences>
    <externalReference r:id="rId6"/>
  </externalReferences>
  <definedNames>
    <definedName name="_xlnm.Print_Area" localSheetId="1">'BS'!$A$1:$L$52</definedName>
    <definedName name="_xlnm.Print_Area" localSheetId="2">'Notes'!$A$1:$O$172</definedName>
    <definedName name="_xlnm.Print_Titles" localSheetId="2">'Notes'!$1:$6</definedName>
    <definedName name="_xlnm.Print_Titles" localSheetId="0">'P&amp;L'!$13:$19</definedName>
  </definedNames>
  <calcPr fullCalcOnLoad="1"/>
</workbook>
</file>

<file path=xl/sharedStrings.xml><?xml version="1.0" encoding="utf-8"?>
<sst xmlns="http://schemas.openxmlformats.org/spreadsheetml/2006/main" count="282" uniqueCount="208">
  <si>
    <t>ORIENTAL INTEREST BERHAD</t>
  </si>
  <si>
    <t>(Company No. 272144-M)</t>
  </si>
  <si>
    <t>(Incorporated in Malaysia)</t>
  </si>
  <si>
    <t>QUARTERLY REPORT</t>
  </si>
  <si>
    <t>The Board of Directors is pleased to announce the quarterly report on consolidated results for the fourth financial quarter ended 30th June 2000.</t>
  </si>
  <si>
    <t>[The figures have not been audited.]</t>
  </si>
  <si>
    <t>CONSOLIDATED INCOME STATEMENT</t>
  </si>
  <si>
    <t>Individual Quarter</t>
  </si>
  <si>
    <t>Cumulative Quarter</t>
  </si>
  <si>
    <t>Current</t>
  </si>
  <si>
    <t>Preceding Year</t>
  </si>
  <si>
    <t>Year</t>
  </si>
  <si>
    <t>Corresponding</t>
  </si>
  <si>
    <t>Quarter</t>
  </si>
  <si>
    <t>To Date</t>
  </si>
  <si>
    <t>Period</t>
  </si>
  <si>
    <t>30/06/2000</t>
  </si>
  <si>
    <t>30/06/1999</t>
  </si>
  <si>
    <t>RM ' 000</t>
  </si>
  <si>
    <t>1.</t>
  </si>
  <si>
    <t>(a)</t>
  </si>
  <si>
    <t>Turnover</t>
  </si>
  <si>
    <t>N/A</t>
  </si>
  <si>
    <t>(b)</t>
  </si>
  <si>
    <t>Investment income</t>
  </si>
  <si>
    <t>(c)</t>
  </si>
  <si>
    <t>Other income including interest income</t>
  </si>
  <si>
    <t>2.</t>
  </si>
  <si>
    <t>Operating profit before interest on</t>
  </si>
  <si>
    <t>borrowings, depreciation and</t>
  </si>
  <si>
    <t>amortisation, exceptional items, income tax,</t>
  </si>
  <si>
    <t>minority interests and extraordinary items</t>
  </si>
  <si>
    <t>Interest on borrowings</t>
  </si>
  <si>
    <t>Depreciation and amortisation</t>
  </si>
  <si>
    <t>(d)</t>
  </si>
  <si>
    <t>Exceptional items</t>
  </si>
  <si>
    <t>(e)</t>
  </si>
  <si>
    <t>Operating profit after interest on</t>
  </si>
  <si>
    <t>amortisation and exceptional items but</t>
  </si>
  <si>
    <t>before income tax, minority interests and</t>
  </si>
  <si>
    <t>extraordinary items</t>
  </si>
  <si>
    <t>(f)</t>
  </si>
  <si>
    <t>Share in the results of associated</t>
  </si>
  <si>
    <t>companies</t>
  </si>
  <si>
    <t>(g)</t>
  </si>
  <si>
    <t>Profit before taxation, minority interests</t>
  </si>
  <si>
    <t>and extraordinary items</t>
  </si>
  <si>
    <t>(h)</t>
  </si>
  <si>
    <t>Taxation</t>
  </si>
  <si>
    <t>(i)</t>
  </si>
  <si>
    <t>Profit after taxation before</t>
  </si>
  <si>
    <t>deducting minority interests</t>
  </si>
  <si>
    <t>(ii)</t>
  </si>
  <si>
    <t>Less minority interests</t>
  </si>
  <si>
    <t>(j)</t>
  </si>
  <si>
    <t>Profit after taxation attributable</t>
  </si>
  <si>
    <t>to members of the company</t>
  </si>
  <si>
    <t>(k)</t>
  </si>
  <si>
    <t>Extraordinary items</t>
  </si>
  <si>
    <t>(iii)</t>
  </si>
  <si>
    <t>Extraordinary items attributable to</t>
  </si>
  <si>
    <t>members of the company</t>
  </si>
  <si>
    <t>(l)</t>
  </si>
  <si>
    <t>Profit after taxation and extraordinary items</t>
  </si>
  <si>
    <t>attributable to members of the company</t>
  </si>
  <si>
    <t>3.</t>
  </si>
  <si>
    <t>Earnings per share based on 2(j) above</t>
  </si>
  <si>
    <t>after deducting any provision for</t>
  </si>
  <si>
    <t>preference dividends, if any :-</t>
  </si>
  <si>
    <t>Basic [based on</t>
  </si>
  <si>
    <t>ordinary shares] (sen)</t>
  </si>
  <si>
    <t>Fully diluted [based on</t>
  </si>
  <si>
    <t>ordinary shares (1998 :</t>
  </si>
  <si>
    <t>)]</t>
  </si>
  <si>
    <t>(sen)</t>
  </si>
  <si>
    <t>-</t>
  </si>
  <si>
    <t>Not available.</t>
  </si>
  <si>
    <t>CONSOLIDATED BALANCE SHEET</t>
  </si>
  <si>
    <t>AS AT</t>
  </si>
  <si>
    <t xml:space="preserve">END OF </t>
  </si>
  <si>
    <t>PRECEDING</t>
  </si>
  <si>
    <t>CURRENT</t>
  </si>
  <si>
    <t>FINANCIAL</t>
  </si>
  <si>
    <t>QUARTER</t>
  </si>
  <si>
    <t>YEAR END</t>
  </si>
  <si>
    <t>Fixed Assets</t>
  </si>
  <si>
    <t>Investment in Associated Companies</t>
  </si>
  <si>
    <t>Long Term Investments</t>
  </si>
  <si>
    <t>4.</t>
  </si>
  <si>
    <t>Intangible Assets</t>
  </si>
  <si>
    <t>5.</t>
  </si>
  <si>
    <t>Real Property Assets</t>
  </si>
  <si>
    <t>6.</t>
  </si>
  <si>
    <t>Current Assets</t>
  </si>
  <si>
    <t>Development Properties</t>
  </si>
  <si>
    <t>Stocks</t>
  </si>
  <si>
    <t>Trade Debtors</t>
  </si>
  <si>
    <t>Other Debtors, Deposits &amp; Prepayments</t>
  </si>
  <si>
    <t>Fixed Deposits with Licensed Banks</t>
  </si>
  <si>
    <t>Cash &amp; Bank Balances</t>
  </si>
  <si>
    <t>7.</t>
  </si>
  <si>
    <t>Current Liabilities</t>
  </si>
  <si>
    <t>Short Term Borrowings</t>
  </si>
  <si>
    <t>Trade Creditors</t>
  </si>
  <si>
    <t>Other Creditors &amp; Accrued Liabilities</t>
  </si>
  <si>
    <t>Provision for Taxation</t>
  </si>
  <si>
    <t>Proposed Dividends</t>
  </si>
  <si>
    <t>8.</t>
  </si>
  <si>
    <t>Net Current Assets</t>
  </si>
  <si>
    <t>9.</t>
  </si>
  <si>
    <t>Shareholders' Funds</t>
  </si>
  <si>
    <t>Share Capital</t>
  </si>
  <si>
    <t>Reserves</t>
  </si>
  <si>
    <t>Share Premium</t>
  </si>
  <si>
    <t>Retained Profit</t>
  </si>
  <si>
    <t>10.</t>
  </si>
  <si>
    <t>Minority Interests</t>
  </si>
  <si>
    <t>11.</t>
  </si>
  <si>
    <t>Term Loans</t>
  </si>
  <si>
    <t>12.</t>
  </si>
  <si>
    <t>Hire-purchase Creditors</t>
  </si>
  <si>
    <t>13.</t>
  </si>
  <si>
    <t>Deferred Taxation</t>
  </si>
  <si>
    <t>14.</t>
  </si>
  <si>
    <t>Net tangible assets per share (sen)</t>
  </si>
  <si>
    <t>check: -</t>
  </si>
  <si>
    <t>NOTES TO THE QUARTERLY REPORT FOR THE FINANCIAL PERIOD ENDED 30 JUNE 2000</t>
  </si>
  <si>
    <t>Accounting Policies</t>
  </si>
  <si>
    <t>Exceptional Items</t>
  </si>
  <si>
    <t>There were no exceptional items for the financial period under review.</t>
  </si>
  <si>
    <t>Extraordinary Items</t>
  </si>
  <si>
    <t>There were no extraordinary items for the financial periods under review.</t>
  </si>
  <si>
    <t>Taxation based on the profit for the period:</t>
  </si>
  <si>
    <t>Malaysian income tax</t>
  </si>
  <si>
    <t>Transfer to/(from) deferred taxation</t>
  </si>
  <si>
    <t>Share of taxation in associated companies</t>
  </si>
  <si>
    <t>Taxation (over)/underprovided in</t>
  </si>
  <si>
    <t>respect of prior financial periods</t>
  </si>
  <si>
    <t>Real property gains tax on disposal</t>
  </si>
  <si>
    <t>of landed property</t>
  </si>
  <si>
    <t>Pre-Acquisition Profits</t>
  </si>
  <si>
    <t>There were no pre-acquisition profits for the current financial year to date.</t>
  </si>
  <si>
    <t>Profits on Sale of Investments and/or Properties</t>
  </si>
  <si>
    <t>There were no disposals of investments and/or properties outside the ordinary course of business of the Group for the current financial year to date.</t>
  </si>
  <si>
    <t>Quoted Securities</t>
  </si>
  <si>
    <t>There were no purchases or disposals of quoted securities for the current financial year to date.</t>
  </si>
  <si>
    <t>There were no investments in quoted securities as at the end of the reporting period.</t>
  </si>
  <si>
    <t>Changes in the Composition of the Group</t>
  </si>
  <si>
    <t>There were no changes in the composition of the Group during the current financial year to date.</t>
  </si>
  <si>
    <t>Status of Corporate Proposals</t>
  </si>
  <si>
    <t>There are no corporate proposals that have been announced but not completed as at 15th August 2000, the latest practicable date which is not earlier than 7 days from the date of issue of this quarterly report.</t>
  </si>
  <si>
    <t>Seasonal or Cyclical Factors</t>
  </si>
  <si>
    <t>Seasonal or cyclical factors do not have any material impact on the Group's business operations.</t>
  </si>
  <si>
    <t>Debt and Equity Securities</t>
  </si>
  <si>
    <t>There were no issuance and/or repayment of debt and equity securities, share buy-backs, share cancellations, shares held as treasury shares and resale of treasury shares for the current financial year to date.</t>
  </si>
  <si>
    <t>Group Borrowings and Debt Securities</t>
  </si>
  <si>
    <t>The Group's borrowings as at the end of the reporting period are as follows:</t>
  </si>
  <si>
    <t>Secured</t>
  </si>
  <si>
    <t>Unsecured</t>
  </si>
  <si>
    <t>Total</t>
  </si>
  <si>
    <t>[All denominated in Ringgit Malaysia]</t>
  </si>
  <si>
    <t>Long Term: -</t>
  </si>
  <si>
    <t>Term loans</t>
  </si>
  <si>
    <t>Short Term: -</t>
  </si>
  <si>
    <t>Current portion of term loans</t>
  </si>
  <si>
    <t>Other borrowings</t>
  </si>
  <si>
    <t>Contingent Liabilities</t>
  </si>
  <si>
    <t>Off Balance Sheet Financial Instruments</t>
  </si>
  <si>
    <t>There were no financial instruments with off balance sheet risk as at 15th August 2000, the latest practicable date which is not earlier than 7 days from the date of issue of this quarterly report.</t>
  </si>
  <si>
    <t>15.</t>
  </si>
  <si>
    <t>Material Litigation</t>
  </si>
  <si>
    <t>There were no pending material litigation as at 15th August 2000, the latest practicable date which is not earlier than 7 days from the date of issue of this quarterly report.</t>
  </si>
  <si>
    <t>16.</t>
  </si>
  <si>
    <t>Segmental Reporting - Current Financial Year to Date</t>
  </si>
  <si>
    <t>Profit/(Loss)</t>
  </si>
  <si>
    <t>Before</t>
  </si>
  <si>
    <t>Assets</t>
  </si>
  <si>
    <t>Employed</t>
  </si>
  <si>
    <t>Property Development &amp; General Construction</t>
  </si>
  <si>
    <t>Manufacturing</t>
  </si>
  <si>
    <t>Investment Holdings</t>
  </si>
  <si>
    <t>17.</t>
  </si>
  <si>
    <t>Material Changes in the Quarterly Results as compared with the Preceding Quarter</t>
  </si>
  <si>
    <t>18.</t>
  </si>
  <si>
    <t>Review of Performance of the Company and its Principal Subsidiaries</t>
  </si>
  <si>
    <t>19.</t>
  </si>
  <si>
    <t>Current Year Prospects</t>
  </si>
  <si>
    <t>20.</t>
  </si>
  <si>
    <t>Variance of Actual Profit from Forecast Profit</t>
  </si>
  <si>
    <t>Not applicable. The Group has not given any profit forecast nor profit guarantee in respect of any corporate proposals.</t>
  </si>
  <si>
    <t>21.</t>
  </si>
  <si>
    <t>Dividend</t>
  </si>
  <si>
    <t>The recommended gross amount per share is 7 sen, less 28% income tax (5.04 sen per share net);</t>
  </si>
  <si>
    <t>For the previous corresponding period, the gross amount per share of the first and final ordinary dividend paid was 7 sen, less 28% income tax (5.04 sen per share net);</t>
  </si>
  <si>
    <t>Total gross dividend per share for financial year ended 30th June 2000 is 7 sen , less 28% income tax (5.04 sen per share net);</t>
  </si>
  <si>
    <t>The dividend, if approved, will be payable on 15th November 2000; and</t>
  </si>
  <si>
    <t>In respect of deposited securities, entitlement to the first and final dividend will be determined on the basis of the record of depositors as at 27th October 2000.</t>
  </si>
  <si>
    <t>By order of the Board</t>
  </si>
  <si>
    <t>Lam Voon Kean (MIA 4793)</t>
  </si>
  <si>
    <t>[Company Secretary]</t>
  </si>
  <si>
    <t>17th August 2000</t>
  </si>
  <si>
    <t>The quarterly financial statements have been prepared in accordance with the same accounting policies and methods of computation adopted by the Group in the preparation of its most recent annual financial statements except for the non-provision of proposed first and final dividend, in compliance with the applicable approved accounting standard, and the inclusion of carrying value of Contract Work In Progress into Development Properties, where construction costs incurred by one of the subsidiary companies, acting as contractor to other developer companies within the Group, had been erroneously presented as Contract Work In Progress in prior years.</t>
  </si>
  <si>
    <t>Contingent liabilities of the Group as at 15th August 2000, the latest practicable date which is not earlier than 7 days from the date of issue of this quarterly report, comprise of banker's guarantees amounting to RM2.612million provided by various financial institutions for operations purposes only.</t>
  </si>
  <si>
    <t>As the property market only set on the recovery path at the turn of this new millenium, the Group's performance for the current financial year was considered to be satisfactory. Turnover and pre-tax profit were lower by RM27.557million and RM13.782million respectively from previous year's RM113.962million and RM26.496million, these are mainly due to significant drop in progress billings from Property Division for FY 2000 as well as profit arising from disposal of real property assets of RM4.527million in FY 1999. For Property Division, operating profit before taxation RM9,190million was recorded at the back of RM53.090million in turnover. The Manufacturing Division, on the other hand, is benefiting from the favourable condition for export market. It achieved record sales of RM33.315million and contributing RM5.218million to the Group's pre-tax profit for the current financial year.</t>
  </si>
  <si>
    <t>In the opinion of the Directors, there has not arisen in the interval between the end of the reporting period and 15th August 2000, the latest practicable date which is not earlier than 7 days from the date of issuance of this quarterly report, any item, transaction or event of a material and unusual nature that would substantially affect the results of the operations of the Group for the current financial year.</t>
  </si>
  <si>
    <t>The Board of Directors is pleased to recommend the payment of a first and final ordinary dividend of 7% per share, less 28% income tax, in respect of financial year ended 30th June 2000 which is subject to the approval of members at the forthcoming Annual General Meeting of the Company.</t>
  </si>
  <si>
    <t>Although the turnover increases substantially by RM6.037million (39%) for the current reporting quarter, operating profit of the Group has dropped by RM1.144million (48%) compared with that of the preceding quarter. Higher turnover is resulted from increase in billings by property Division (RM7.294million or 99%), while sales in Manufacturing Division falls by RM1.257million (16%). The lower operating profit is mainly attributable to cost adjustment made to those completed schemes for the Property Division coupled with drop in profit for the Manufacturing Division.</t>
  </si>
  <si>
    <t>Upon increasing the deposit rate recently, Bank Negara Malaysia reiterated its commitment to maintain borrowing interest rate at a level that is conducive to the recovery of nation's economy. This announcement has indicated interest rate on housing loan would continue to be affordable in the foreseeable future. Therefore, the property market would inevitably benefit from the measures adopted by the Government. Sales of the Group’s latest housing schemes in Selangor and Kedah have been well received by house buyers. All these projects are at early billing stages, hence, they would be contributing to the Group's results for the current financial year. Therefore, barring any unforeseen circumstances, the Board expects the Group's operating results for the current financial year ending 30th June 2001 to remain profitable.</t>
  </si>
</sst>
</file>

<file path=xl/styles.xml><?xml version="1.0" encoding="utf-8"?>
<styleSheet xmlns="http://schemas.openxmlformats.org/spreadsheetml/2006/main">
  <numFmts count="9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_);[Red]\(#,##0.0\)"/>
    <numFmt numFmtId="179" formatCode="#,##0.000_);[Red]\(#,##0.000\)"/>
    <numFmt numFmtId="180" formatCode="#,##0.0000_);[Red]\(#,##0.0000\)"/>
    <numFmt numFmtId="181" formatCode="#,##0.0_);\(#,##0.0\)"/>
    <numFmt numFmtId="182" formatCode="#,##0.000_);\(#,##0.000\)"/>
    <numFmt numFmtId="183" formatCode="#,##0.0000_);\(#,##0.0000\)"/>
    <numFmt numFmtId="184" formatCode="#,##0.00000_);\(#,##0.00000\)"/>
    <numFmt numFmtId="185" formatCode="#,##0.00000_);[Red]\(#,##0.00000\)"/>
    <numFmt numFmtId="186" formatCode="#,##0.000000_);[Red]\(#,##0.000000\)"/>
    <numFmt numFmtId="187" formatCode="#,##0.0000000_);[Red]\(#,##0.0000000\)"/>
    <numFmt numFmtId="188" formatCode="#,##0.00000000_);[Red]\(#,##0.00000000\)"/>
    <numFmt numFmtId="189" formatCode="#,##0.000000000_);[Red]\(#,##0.000000000\)"/>
    <numFmt numFmtId="190" formatCode="#,##0.0000000000_);[Red]\(#,##0.0000000000\)"/>
    <numFmt numFmtId="191" formatCode="#,##0.00000000000_);[Red]\(#,##0.00000000000\)"/>
    <numFmt numFmtId="192" formatCode="0.00_);[Red]\(0.00\)"/>
    <numFmt numFmtId="193" formatCode="0.0%"/>
    <numFmt numFmtId="194" formatCode="#,##0.00_ ;[Red]\-#,##0.00\ "/>
    <numFmt numFmtId="195" formatCode="_(* #,##0_);_(* \(#,##0\);_(* &quot;-&quot;??_);_(@_)"/>
    <numFmt numFmtId="196" formatCode="_(* #,##0.0_);_(* \(#,##0.0\);_(* &quot;-&quot;??_);_(@_)"/>
    <numFmt numFmtId="197" formatCode="_(* #,##0,_);_(* \(#,##0,\);_(* &quot;-&quot;??_);_(@_)"/>
    <numFmt numFmtId="198" formatCode="#,##0_ ;[Red]\-#,##0\ "/>
    <numFmt numFmtId="199" formatCode="00000"/>
    <numFmt numFmtId="200" formatCode="#,##0.000000_);\(#,##0.000000\)"/>
    <numFmt numFmtId="201" formatCode="#,##0.0000000_);\(#,##0.0000000\)"/>
    <numFmt numFmtId="202" formatCode="#,##0.00000000_);\(#,##0.00000000\)"/>
    <numFmt numFmtId="203" formatCode="#,##0.000000000_);\(#,##0.000000000\)"/>
    <numFmt numFmtId="204" formatCode="#,##0.0000000000_);\(#,##0.0000000000\)"/>
    <numFmt numFmtId="205" formatCode="#,##0.00000000000000000000_);\(#,##0.00000000000000000000\)"/>
    <numFmt numFmtId="206" formatCode="#,##0.0000000000000000000000000000_);\(#,##0.0000000000000000000000000000\)"/>
    <numFmt numFmtId="207" formatCode="#,##0.000000000000000000000_);[Red]\(#,##0.000000000000000000000\)"/>
    <numFmt numFmtId="208" formatCode="#,##0.0000000000000000000000_);[Red]\(#,##0.0000000000000000000000\)"/>
    <numFmt numFmtId="209" formatCode="#,##0.00000000000000000000000_);[Red]\(#,##0.00000000000000000000000\)"/>
    <numFmt numFmtId="210" formatCode="#,##0.000000000000000000000000_);[Red]\(#,##0.000000000000000000000000\)"/>
    <numFmt numFmtId="211" formatCode="#,##0.0000000000000000000000000_);[Red]\(#,##0.0000000000000000000000000\)"/>
    <numFmt numFmtId="212" formatCode="#,##0.00000000000000000000000000_);[Red]\(#,##0.00000000000000000000000000\)"/>
    <numFmt numFmtId="213" formatCode="#,##0.000000000000000000000000000_);[Red]\(#,##0.000000000000000000000000000\)"/>
    <numFmt numFmtId="214" formatCode="#,##0.0000000000000000000000000000_);[Red]\(#,##0.0000000000000000000000000000\)"/>
    <numFmt numFmtId="215" formatCode="#,##0.00000000000000000000000000000_);[Red]\(#,##0.00000000000000000000000000000\)"/>
    <numFmt numFmtId="216" formatCode="#,##0.000000000000000000000000000000_);[Red]\(#,##0.000000000000000000000000000000\)"/>
    <numFmt numFmtId="217" formatCode="#,##0.0000000000000000000000000000000_);[Red]\(#,##0.0000000000000000000000000000000\)"/>
    <numFmt numFmtId="218" formatCode="#,##0.00000000000000000000000000000000_);[Red]\(#,##0.00000000000000000000000000000000\)"/>
    <numFmt numFmtId="219" formatCode="#,##0.000000000000000000000000000000000_);[Red]\(#,##0.000000000000000000000000000000000\)"/>
    <numFmt numFmtId="220" formatCode="#,##0.0000000000000000000000000000000000_);[Red]\(#,##0.0000000000000000000000000000000000\)"/>
    <numFmt numFmtId="221" formatCode="#,##0.00000000000000000000000000000000000_);[Red]\(#,##0.00000000000000000000000000000000000\)"/>
    <numFmt numFmtId="222" formatCode="#,##0.000000000000000000000000000000000000_);[Red]\(#,##0.000000000000000000000000000000000000\)"/>
    <numFmt numFmtId="223" formatCode="#,##0.0000000000000000000000000000000000000_);[Red]\(#,##0.0000000000000000000000000000000000000\)"/>
    <numFmt numFmtId="224" formatCode="#,##0.00000000000000000000000000000000000000_);[Red]\(#,##0.00000000000000000000000000000000000000\)"/>
    <numFmt numFmtId="225" formatCode="#,##0.000000000000000000000000000000000000000_);[Red]\(#,##0.000000000000000000000000000000000000000\)"/>
    <numFmt numFmtId="226" formatCode="#,##0.0000000000000000000000000000000000000000_);[Red]\(#,##0.0000000000000000000000000000000000000000\)"/>
    <numFmt numFmtId="227" formatCode="#,##0.00000000000000000000000000000000000000000_);[Red]\(#,##0.00000000000000000000000000000000000000000\)"/>
    <numFmt numFmtId="228" formatCode="#,##0.000000000000000000000000000000000000000000_);[Red]\(#,##0.000000000000000000000000000000000000000000\)"/>
    <numFmt numFmtId="229" formatCode="#,##0.0000000000000000000000000000000000000000000_);[Red]\(#,##0.0000000000000000000000000000000000000000000\)"/>
    <numFmt numFmtId="230" formatCode="#,##0.00000000000000000000000000000000000000000000_);[Red]\(#,##0.00000000000000000000000000000000000000000000\)"/>
    <numFmt numFmtId="231" formatCode="#,##0.000000000000000000000000000000000000000000000_);[Red]\(#,##0.000000000000000000000000000000000000000000000\)"/>
    <numFmt numFmtId="232" formatCode="#,##0.0000000000000000000000000000000000000000000000_);[Red]\(#,##0.0000000000000000000000000000000000000000000000\)"/>
    <numFmt numFmtId="233" formatCode="_(* #,##0.000_);_(* \(#,##0.000\);_(* &quot;-&quot;??_);_(@_)"/>
    <numFmt numFmtId="234" formatCode="_(* #,##0.0000_);_(* \(#,##0.0000\);_(* &quot;-&quot;??_);_(@_)"/>
    <numFmt numFmtId="235" formatCode="_(* #,##0.00000_);_(* \(#,##0.00000\);_(* &quot;-&quot;??_);_(@_)"/>
    <numFmt numFmtId="236" formatCode="_(* #,##0.000000_);_(* \(#,##0.000000\);_(* &quot;-&quot;??_);_(@_)"/>
    <numFmt numFmtId="237" formatCode="_(* #,##0.0000000_);_(* \(#,##0.0000000\);_(* &quot;-&quot;??_);_(@_)"/>
    <numFmt numFmtId="238" formatCode="_(* #,##0.00000000_);_(* \(#,##0.00000000\);_(* &quot;-&quot;??_);_(@_)"/>
    <numFmt numFmtId="239" formatCode="_(* #,##0.0,_);_(* \(#,##0.0,\);_(* &quot;-&quot;??_);_(@_)"/>
    <numFmt numFmtId="240" formatCode="_(* #,##0.00,_);_(* \(#,##0.00,\);_(* &quot;-&quot;??_);_(@_)"/>
    <numFmt numFmtId="241" formatCode="_(* #,##0.000,_);_(* \(#,##0.000,\);_(* &quot;-&quot;??_);_(@_)"/>
    <numFmt numFmtId="242" formatCode="_(* #,##0.0000,_);_(* \(#,##0.0000,\);_(* &quot;-&quot;??_);_(@_)"/>
    <numFmt numFmtId="243" formatCode="_(* #,##0.00000,_);_(* \(#,##0.00000,\);_(* &quot;-&quot;??_);_(@_)"/>
    <numFmt numFmtId="244" formatCode="_(* #,##0.000000,_);_(* \(#,##0.000000,\);_(* &quot;-&quot;??_);_(@_)"/>
    <numFmt numFmtId="245" formatCode="_(* #,##0.0000000,_);_(* \(#,##0.0000000,\);_(* &quot;-&quot;??_);_(@_)"/>
    <numFmt numFmtId="246" formatCode="0.0000"/>
    <numFmt numFmtId="247" formatCode="#,##0.0000"/>
    <numFmt numFmtId="248" formatCode="_(* #,##0.00000000,_);_(* \(#,##0.00000000,\);_(* &quot;-&quot;??_);_(@_)"/>
    <numFmt numFmtId="249" formatCode="_(* #,##0.000000000,_);_(* \(#,##0.000000000,\);_(* &quot;-&quot;??_);_(@_)"/>
  </numFmts>
  <fonts count="7">
    <font>
      <sz val="10"/>
      <name val="Times New Roman"/>
      <family val="0"/>
    </font>
    <font>
      <sz val="10"/>
      <name val="Arial"/>
      <family val="0"/>
    </font>
    <font>
      <sz val="12"/>
      <name val="Times New Roman"/>
      <family val="0"/>
    </font>
    <font>
      <u val="single"/>
      <sz val="10"/>
      <color indexed="36"/>
      <name val="Arial"/>
      <family val="0"/>
    </font>
    <font>
      <u val="single"/>
      <sz val="10"/>
      <color indexed="12"/>
      <name val="Arial"/>
      <family val="0"/>
    </font>
    <font>
      <b/>
      <sz val="12"/>
      <name val="Times New Roman"/>
      <family val="1"/>
    </font>
    <font>
      <b/>
      <sz val="10"/>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color indexed="63"/>
      </right>
      <top style="thin"/>
      <bottom>
        <color indexed="63"/>
      </botto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6"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6"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7"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7"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0" fontId="0" fillId="0" borderId="0">
      <alignment vertical="center"/>
      <protection/>
    </xf>
    <xf numFmtId="0" fontId="1" fillId="0" borderId="0">
      <alignment/>
      <protection/>
    </xf>
    <xf numFmtId="38" fontId="1"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133">
    <xf numFmtId="0" fontId="0" fillId="0" borderId="0" xfId="0" applyAlignment="1">
      <alignment/>
    </xf>
    <xf numFmtId="0" fontId="5" fillId="0" borderId="0" xfId="44" applyNumberFormat="1" applyFont="1" applyFill="1" applyAlignment="1">
      <alignment vertical="center"/>
      <protection/>
    </xf>
    <xf numFmtId="49" fontId="5" fillId="0" borderId="0" xfId="44" applyNumberFormat="1" applyFont="1" applyFill="1" applyAlignment="1">
      <alignment horizontal="center" vertical="center"/>
      <protection/>
    </xf>
    <xf numFmtId="37" fontId="5" fillId="0" borderId="0" xfId="44" applyNumberFormat="1" applyFont="1" applyFill="1" applyAlignment="1">
      <alignment horizontal="center" vertical="center"/>
      <protection/>
    </xf>
    <xf numFmtId="0" fontId="0" fillId="0" borderId="0" xfId="0" applyFont="1" applyFill="1" applyAlignment="1">
      <alignment vertical="center"/>
    </xf>
    <xf numFmtId="0" fontId="6" fillId="0" borderId="0" xfId="44" applyNumberFormat="1" applyFont="1" applyFill="1" applyAlignment="1">
      <alignment vertical="center"/>
      <protection/>
    </xf>
    <xf numFmtId="49" fontId="6" fillId="0" borderId="0" xfId="44" applyNumberFormat="1" applyFont="1" applyFill="1" applyAlignment="1">
      <alignment horizontal="center" vertical="center"/>
      <protection/>
    </xf>
    <xf numFmtId="37" fontId="6" fillId="0" borderId="0" xfId="44" applyNumberFormat="1" applyFont="1" applyFill="1" applyAlignment="1">
      <alignment horizontal="center" vertical="center"/>
      <protection/>
    </xf>
    <xf numFmtId="49" fontId="6" fillId="0" borderId="0" xfId="44" applyNumberFormat="1" applyFont="1" applyFill="1" applyAlignment="1">
      <alignment vertical="center"/>
      <protection/>
    </xf>
    <xf numFmtId="38" fontId="6" fillId="0" borderId="0" xfId="44" applyFont="1" applyFill="1" applyAlignment="1">
      <alignment horizontal="center" vertical="center"/>
      <protection/>
    </xf>
    <xf numFmtId="38" fontId="6" fillId="0" borderId="0" xfId="44" applyFont="1" applyFill="1" applyAlignment="1">
      <alignment vertical="center"/>
      <protection/>
    </xf>
    <xf numFmtId="38" fontId="0" fillId="0" borderId="0" xfId="44" applyFont="1" applyFill="1" applyAlignment="1">
      <alignment vertical="center"/>
      <protection/>
    </xf>
    <xf numFmtId="37" fontId="0" fillId="0" borderId="0" xfId="44" applyNumberFormat="1" applyFont="1" applyFill="1" applyAlignment="1">
      <alignment vertical="center"/>
      <protection/>
    </xf>
    <xf numFmtId="37" fontId="0" fillId="0" borderId="0" xfId="0" applyNumberFormat="1" applyFont="1" applyFill="1" applyAlignment="1">
      <alignment vertical="center"/>
    </xf>
    <xf numFmtId="0" fontId="0" fillId="0" borderId="0" xfId="0" applyFill="1" applyAlignment="1">
      <alignment horizontal="justify" vertical="center" wrapText="1"/>
    </xf>
    <xf numFmtId="49" fontId="0" fillId="0" borderId="0" xfId="44" applyNumberFormat="1" applyFont="1" applyFill="1" applyAlignment="1">
      <alignment vertical="center"/>
      <protection/>
    </xf>
    <xf numFmtId="38" fontId="0" fillId="0" borderId="0" xfId="44" applyFont="1" applyFill="1" applyAlignment="1">
      <alignment horizontal="center" vertical="center"/>
      <protection/>
    </xf>
    <xf numFmtId="37" fontId="0" fillId="0" borderId="0" xfId="21" applyNumberFormat="1" applyFont="1" applyFill="1" applyBorder="1" applyAlignment="1">
      <alignment vertical="center"/>
    </xf>
    <xf numFmtId="49" fontId="0" fillId="0" borderId="0" xfId="44" applyNumberFormat="1" applyFont="1" applyFill="1" applyAlignment="1">
      <alignment horizontal="center" vertical="center"/>
      <protection/>
    </xf>
    <xf numFmtId="37" fontId="6" fillId="0" borderId="0" xfId="21" applyNumberFormat="1" applyFont="1" applyFill="1" applyBorder="1" applyAlignment="1">
      <alignment horizontal="center" vertical="center"/>
    </xf>
    <xf numFmtId="197" fontId="0" fillId="0" borderId="0" xfId="44" applyNumberFormat="1" applyFont="1" applyFill="1" applyBorder="1" applyAlignment="1">
      <alignment vertical="center"/>
      <protection/>
    </xf>
    <xf numFmtId="197" fontId="0" fillId="0" borderId="0" xfId="0" applyNumberFormat="1" applyFont="1" applyFill="1" applyAlignment="1">
      <alignment vertical="center"/>
    </xf>
    <xf numFmtId="197" fontId="0" fillId="0" borderId="1" xfId="21" applyNumberFormat="1" applyFont="1" applyFill="1" applyBorder="1" applyAlignment="1">
      <alignment vertical="center"/>
    </xf>
    <xf numFmtId="197" fontId="0" fillId="0" borderId="1" xfId="21" applyNumberFormat="1" applyFont="1" applyFill="1" applyBorder="1" applyAlignment="1">
      <alignment horizontal="right" vertical="center"/>
    </xf>
    <xf numFmtId="197" fontId="0" fillId="0" borderId="0" xfId="21" applyNumberFormat="1" applyFont="1" applyFill="1" applyBorder="1" applyAlignment="1">
      <alignment vertical="center"/>
    </xf>
    <xf numFmtId="197" fontId="0" fillId="0" borderId="1" xfId="0" applyNumberFormat="1" applyFont="1" applyFill="1" applyBorder="1" applyAlignment="1">
      <alignment vertical="center"/>
    </xf>
    <xf numFmtId="38" fontId="0" fillId="0" borderId="0" xfId="44" applyFont="1" applyFill="1" applyBorder="1" applyAlignment="1">
      <alignment vertical="center"/>
      <protection/>
    </xf>
    <xf numFmtId="197" fontId="0" fillId="0" borderId="0" xfId="21" applyNumberFormat="1" applyFont="1" applyFill="1" applyBorder="1" applyAlignment="1">
      <alignment horizontal="right"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197" fontId="0" fillId="0" borderId="2" xfId="21" applyNumberFormat="1" applyFont="1" applyFill="1" applyBorder="1" applyAlignment="1">
      <alignment vertical="center"/>
    </xf>
    <xf numFmtId="197" fontId="0" fillId="0" borderId="2" xfId="21" applyNumberFormat="1" applyFont="1" applyFill="1" applyBorder="1" applyAlignment="1">
      <alignment horizontal="right" vertical="center"/>
    </xf>
    <xf numFmtId="197" fontId="0" fillId="0" borderId="2" xfId="0" applyNumberFormat="1" applyFont="1" applyFill="1" applyBorder="1" applyAlignment="1">
      <alignment vertical="center"/>
    </xf>
    <xf numFmtId="38" fontId="0" fillId="0" borderId="0" xfId="44" applyFont="1" applyFill="1" applyBorder="1" applyAlignment="1">
      <alignment horizontal="center" vertical="center"/>
      <protection/>
    </xf>
    <xf numFmtId="197" fontId="0" fillId="0" borderId="0" xfId="21" applyNumberFormat="1" applyFont="1" applyFill="1" applyBorder="1" applyAlignment="1" quotePrefix="1">
      <alignment vertical="center"/>
    </xf>
    <xf numFmtId="197" fontId="0" fillId="0" borderId="1" xfId="44" applyNumberFormat="1" applyFont="1" applyFill="1" applyBorder="1" applyAlignment="1">
      <alignment vertical="center"/>
      <protection/>
    </xf>
    <xf numFmtId="37" fontId="0" fillId="0" borderId="0" xfId="44" applyNumberFormat="1" applyFont="1" applyFill="1" applyBorder="1" applyAlignment="1">
      <alignment vertical="center"/>
      <protection/>
    </xf>
    <xf numFmtId="37" fontId="0" fillId="0" borderId="0" xfId="21" applyNumberFormat="1" applyFont="1" applyFill="1" applyAlignment="1">
      <alignment vertical="center"/>
    </xf>
    <xf numFmtId="38" fontId="0" fillId="0" borderId="0" xfId="44" applyFont="1" applyFill="1" applyAlignment="1">
      <alignment horizontal="left" vertical="center"/>
      <protection/>
    </xf>
    <xf numFmtId="39" fontId="0" fillId="0" borderId="0" xfId="21" applyNumberFormat="1" applyFont="1" applyFill="1" applyBorder="1" applyAlignment="1">
      <alignment vertical="center"/>
    </xf>
    <xf numFmtId="37" fontId="0" fillId="0" borderId="0" xfId="21" applyNumberFormat="1" applyFont="1" applyFill="1" applyBorder="1" applyAlignment="1">
      <alignment horizontal="right" vertical="center"/>
    </xf>
    <xf numFmtId="39" fontId="0" fillId="0" borderId="0" xfId="21" applyNumberFormat="1" applyFont="1" applyFill="1" applyBorder="1" applyAlignment="1">
      <alignment horizontal="right" vertical="center"/>
    </xf>
    <xf numFmtId="39" fontId="0" fillId="0" borderId="0" xfId="21" applyNumberFormat="1" applyFont="1" applyFill="1" applyAlignment="1">
      <alignment vertical="center"/>
    </xf>
    <xf numFmtId="39" fontId="0" fillId="0" borderId="0" xfId="44" applyNumberFormat="1" applyFont="1" applyFill="1" applyAlignment="1">
      <alignment vertical="center"/>
      <protection/>
    </xf>
    <xf numFmtId="39" fontId="0" fillId="0" borderId="0" xfId="21" applyNumberFormat="1" applyFont="1" applyFill="1" applyAlignment="1">
      <alignment horizontal="right" vertical="center"/>
    </xf>
    <xf numFmtId="37" fontId="0" fillId="0" borderId="0" xfId="21" applyNumberFormat="1" applyFont="1" applyFill="1" applyAlignment="1">
      <alignment horizontal="right" vertical="center"/>
    </xf>
    <xf numFmtId="171" fontId="0" fillId="0" borderId="0" xfId="21" applyNumberFormat="1" applyFont="1" applyFill="1" applyBorder="1" applyAlignment="1">
      <alignment horizontal="right" vertical="center"/>
    </xf>
    <xf numFmtId="38" fontId="0" fillId="0" borderId="0" xfId="44" applyFont="1" applyFill="1" applyAlignment="1">
      <alignment horizontal="right" vertical="center"/>
      <protection/>
    </xf>
    <xf numFmtId="38" fontId="0" fillId="0" borderId="0" xfId="44" applyFont="1" applyFill="1" applyAlignment="1" quotePrefix="1">
      <alignment horizontal="center" vertical="center"/>
      <protection/>
    </xf>
    <xf numFmtId="0" fontId="2" fillId="0" borderId="0" xfId="0" applyFont="1" applyAlignment="1">
      <alignment vertical="center"/>
    </xf>
    <xf numFmtId="0" fontId="0" fillId="0" borderId="0" xfId="0" applyFont="1" applyAlignment="1">
      <alignment vertical="center"/>
    </xf>
    <xf numFmtId="49" fontId="0" fillId="0" borderId="0" xfId="44" applyNumberFormat="1" applyFont="1" applyAlignment="1">
      <alignment vertical="center"/>
      <protection/>
    </xf>
    <xf numFmtId="49" fontId="6" fillId="0" borderId="0" xfId="44" applyNumberFormat="1" applyFont="1" applyAlignment="1">
      <alignment vertical="center"/>
      <protection/>
    </xf>
    <xf numFmtId="38" fontId="0" fillId="0" borderId="0" xfId="44" applyFont="1" applyAlignment="1">
      <alignment vertical="center"/>
      <protection/>
    </xf>
    <xf numFmtId="38" fontId="0" fillId="0" borderId="0" xfId="44" applyNumberFormat="1" applyFont="1" applyAlignment="1">
      <alignment vertical="center"/>
      <protection/>
    </xf>
    <xf numFmtId="49" fontId="0" fillId="0" borderId="0" xfId="44" applyNumberFormat="1" applyFont="1" applyAlignment="1">
      <alignment horizontal="center" vertical="center"/>
      <protection/>
    </xf>
    <xf numFmtId="38" fontId="0" fillId="0" borderId="0" xfId="44" applyFont="1" applyAlignment="1">
      <alignment horizontal="center" vertical="center"/>
      <protection/>
    </xf>
    <xf numFmtId="38" fontId="0" fillId="0" borderId="0" xfId="44" applyNumberFormat="1" applyFont="1" applyAlignment="1">
      <alignment horizontal="center" vertical="center"/>
      <protection/>
    </xf>
    <xf numFmtId="0" fontId="0" fillId="0" borderId="0" xfId="0" applyFont="1" applyAlignment="1">
      <alignment horizontal="center" vertical="center"/>
    </xf>
    <xf numFmtId="197" fontId="0" fillId="0" borderId="0" xfId="21" applyNumberFormat="1" applyFont="1" applyAlignment="1">
      <alignment vertical="center"/>
    </xf>
    <xf numFmtId="197" fontId="0" fillId="0" borderId="0" xfId="21" applyNumberFormat="1" applyFont="1" applyAlignment="1" quotePrefix="1">
      <alignment vertical="center"/>
    </xf>
    <xf numFmtId="197" fontId="0" fillId="0" borderId="0" xfId="21" applyNumberFormat="1" applyFont="1" applyAlignment="1" quotePrefix="1">
      <alignment horizontal="center" vertical="center"/>
    </xf>
    <xf numFmtId="38" fontId="6" fillId="0" borderId="0" xfId="44" applyFont="1" applyAlignment="1">
      <alignment vertical="center"/>
      <protection/>
    </xf>
    <xf numFmtId="197" fontId="0" fillId="0" borderId="3" xfId="21" applyNumberFormat="1" applyFont="1" applyBorder="1" applyAlignment="1">
      <alignment vertical="center"/>
    </xf>
    <xf numFmtId="197" fontId="0" fillId="0" borderId="4" xfId="21" applyNumberFormat="1" applyFont="1" applyBorder="1" applyAlignment="1">
      <alignment vertical="center"/>
    </xf>
    <xf numFmtId="49" fontId="0" fillId="0" borderId="0" xfId="44" applyNumberFormat="1" applyFont="1" applyAlignment="1" quotePrefix="1">
      <alignment horizontal="center" vertical="center"/>
      <protection/>
    </xf>
    <xf numFmtId="197" fontId="0" fillId="0" borderId="5" xfId="21" applyNumberFormat="1" applyFont="1" applyBorder="1" applyAlignment="1">
      <alignment vertical="center"/>
    </xf>
    <xf numFmtId="197" fontId="0" fillId="0" borderId="6" xfId="21" applyNumberFormat="1" applyFont="1" applyBorder="1" applyAlignment="1">
      <alignment vertical="center"/>
    </xf>
    <xf numFmtId="197" fontId="0" fillId="0" borderId="7" xfId="21" applyNumberFormat="1" applyFont="1" applyBorder="1" applyAlignment="1">
      <alignment vertical="center"/>
    </xf>
    <xf numFmtId="197" fontId="0" fillId="0" borderId="8" xfId="21" applyNumberFormat="1" applyFont="1" applyBorder="1" applyAlignment="1">
      <alignment vertical="center"/>
    </xf>
    <xf numFmtId="197" fontId="0" fillId="0" borderId="5" xfId="21" applyNumberFormat="1" applyFont="1" applyBorder="1" applyAlignment="1" quotePrefix="1">
      <alignment vertical="center"/>
    </xf>
    <xf numFmtId="197" fontId="0" fillId="0" borderId="9" xfId="21" applyNumberFormat="1" applyFont="1" applyBorder="1" applyAlignment="1">
      <alignment vertical="center"/>
    </xf>
    <xf numFmtId="197" fontId="0" fillId="0" borderId="2" xfId="21" applyNumberFormat="1" applyFont="1" applyBorder="1" applyAlignment="1">
      <alignment vertical="center"/>
    </xf>
    <xf numFmtId="197" fontId="0" fillId="0" borderId="10" xfId="21" applyNumberFormat="1" applyFont="1" applyBorder="1" applyAlignment="1">
      <alignment vertical="center"/>
    </xf>
    <xf numFmtId="197" fontId="0" fillId="0" borderId="0" xfId="21" applyNumberFormat="1" applyFont="1" applyBorder="1" applyAlignment="1">
      <alignment vertical="center"/>
    </xf>
    <xf numFmtId="40" fontId="0" fillId="0" borderId="0" xfId="44" applyNumberFormat="1" applyFont="1" applyAlignment="1">
      <alignment vertical="center"/>
      <protection/>
    </xf>
    <xf numFmtId="197" fontId="0" fillId="0" borderId="0" xfId="44" applyNumberFormat="1" applyFont="1" applyAlignment="1">
      <alignment vertical="center"/>
      <protection/>
    </xf>
    <xf numFmtId="49" fontId="0" fillId="0" borderId="0" xfId="0" applyNumberFormat="1" applyFont="1" applyAlignment="1">
      <alignment horizontal="center" vertical="center"/>
    </xf>
    <xf numFmtId="38" fontId="0" fillId="0" borderId="0" xfId="0" applyNumberFormat="1" applyFont="1" applyAlignment="1">
      <alignment vertical="center"/>
    </xf>
    <xf numFmtId="38" fontId="6" fillId="0" borderId="0" xfId="44" applyNumberFormat="1" applyFont="1" applyFill="1" applyAlignment="1">
      <alignment horizontal="center" vertical="center"/>
      <protection/>
    </xf>
    <xf numFmtId="38" fontId="0" fillId="0" borderId="0" xfId="0" applyNumberFormat="1" applyFont="1" applyFill="1" applyAlignment="1">
      <alignment vertical="center"/>
    </xf>
    <xf numFmtId="0" fontId="0" fillId="0" borderId="0" xfId="44" applyNumberFormat="1" applyFont="1" applyFill="1" applyAlignment="1">
      <alignment horizontal="center" vertical="center"/>
      <protection/>
    </xf>
    <xf numFmtId="38" fontId="0" fillId="0" borderId="0" xfId="44" applyNumberFormat="1" applyFont="1" applyFill="1" applyAlignment="1">
      <alignment vertical="center"/>
      <protection/>
    </xf>
    <xf numFmtId="49" fontId="0" fillId="0" borderId="0" xfId="44" applyNumberFormat="1" applyFont="1" applyFill="1" applyAlignment="1" quotePrefix="1">
      <alignment horizontal="center" vertical="center"/>
      <protection/>
    </xf>
    <xf numFmtId="38" fontId="6" fillId="0" borderId="0" xfId="44" applyNumberFormat="1" applyFont="1" applyFill="1" applyAlignment="1">
      <alignment vertical="center"/>
      <protection/>
    </xf>
    <xf numFmtId="38" fontId="0" fillId="0" borderId="0" xfId="44" applyNumberFormat="1" applyFont="1" applyFill="1" applyAlignment="1">
      <alignment horizontal="justify" vertical="top" wrapText="1"/>
      <protection/>
    </xf>
    <xf numFmtId="0" fontId="0" fillId="0" borderId="0" xfId="0" applyFill="1" applyAlignment="1">
      <alignment horizontal="justify" vertical="top" wrapText="1"/>
    </xf>
    <xf numFmtId="0" fontId="0" fillId="0" borderId="0" xfId="0" applyFill="1" applyAlignment="1">
      <alignment horizontal="justify" vertical="top"/>
    </xf>
    <xf numFmtId="49" fontId="0" fillId="0" borderId="0" xfId="0" applyNumberFormat="1" applyFont="1" applyFill="1" applyAlignment="1">
      <alignment vertical="center"/>
    </xf>
    <xf numFmtId="38" fontId="0" fillId="0" borderId="0" xfId="44" applyNumberFormat="1" applyFont="1" applyFill="1" applyAlignment="1">
      <alignment horizontal="center" vertical="center"/>
      <protection/>
    </xf>
    <xf numFmtId="38" fontId="0" fillId="0" borderId="0" xfId="0" applyNumberFormat="1" applyFont="1" applyFill="1" applyAlignment="1">
      <alignment horizontal="center" vertical="center"/>
    </xf>
    <xf numFmtId="38" fontId="0" fillId="0" borderId="0" xfId="44" applyNumberFormat="1" applyFont="1" applyFill="1" applyAlignment="1">
      <alignment horizontal="left" vertical="center" indent="1"/>
      <protection/>
    </xf>
    <xf numFmtId="197" fontId="0" fillId="0" borderId="0" xfId="44" applyNumberFormat="1" applyFont="1" applyFill="1" applyAlignment="1">
      <alignment vertical="center"/>
      <protection/>
    </xf>
    <xf numFmtId="197" fontId="0" fillId="0" borderId="0" xfId="44" applyNumberFormat="1" applyFont="1" applyFill="1" applyAlignment="1">
      <alignment horizontal="center" vertical="center"/>
      <protection/>
    </xf>
    <xf numFmtId="197" fontId="0" fillId="0" borderId="0" xfId="0" applyNumberFormat="1" applyFont="1" applyFill="1" applyBorder="1" applyAlignment="1">
      <alignment vertical="center"/>
    </xf>
    <xf numFmtId="197" fontId="0" fillId="0" borderId="2" xfId="44" applyNumberFormat="1" applyFont="1" applyFill="1" applyBorder="1" applyAlignment="1">
      <alignment vertical="center"/>
      <protection/>
    </xf>
    <xf numFmtId="197" fontId="0" fillId="0" borderId="9" xfId="44" applyNumberFormat="1" applyFont="1" applyFill="1" applyBorder="1" applyAlignment="1">
      <alignment vertical="center"/>
      <protection/>
    </xf>
    <xf numFmtId="197" fontId="0" fillId="0" borderId="9" xfId="44" applyNumberFormat="1" applyFont="1" applyFill="1" applyBorder="1" applyAlignment="1">
      <alignment horizontal="center" vertical="center"/>
      <protection/>
    </xf>
    <xf numFmtId="49" fontId="0" fillId="0" borderId="0" xfId="44" applyNumberFormat="1" applyFont="1" applyFill="1" applyBorder="1" applyAlignment="1">
      <alignment horizontal="center" vertical="center"/>
      <protection/>
    </xf>
    <xf numFmtId="38" fontId="0" fillId="0" borderId="0" xfId="44" applyNumberFormat="1" applyFont="1" applyFill="1" applyBorder="1" applyAlignment="1">
      <alignment vertical="center"/>
      <protection/>
    </xf>
    <xf numFmtId="38" fontId="0" fillId="0" borderId="0" xfId="0" applyNumberFormat="1" applyFont="1" applyFill="1" applyBorder="1" applyAlignment="1">
      <alignment vertical="center"/>
    </xf>
    <xf numFmtId="38" fontId="6" fillId="0" borderId="0" xfId="44" applyNumberFormat="1" applyFont="1" applyFill="1" applyBorder="1" applyAlignment="1">
      <alignment vertical="center"/>
      <protection/>
    </xf>
    <xf numFmtId="38" fontId="0" fillId="0" borderId="0" xfId="21" applyNumberFormat="1" applyFont="1" applyFill="1" applyBorder="1" applyAlignment="1">
      <alignment horizontal="right" vertical="center"/>
    </xf>
    <xf numFmtId="38" fontId="1" fillId="0" borderId="0" xfId="44" applyFill="1">
      <alignment/>
      <protection/>
    </xf>
    <xf numFmtId="38" fontId="0" fillId="0" borderId="0" xfId="44" applyNumberFormat="1" applyFont="1" applyFill="1" applyBorder="1" applyAlignment="1">
      <alignment horizontal="center" vertical="center"/>
      <protection/>
    </xf>
    <xf numFmtId="38" fontId="0" fillId="0" borderId="0" xfId="21" applyNumberFormat="1" applyFont="1" applyFill="1" applyBorder="1" applyAlignment="1">
      <alignment vertical="center"/>
    </xf>
    <xf numFmtId="197" fontId="0" fillId="0" borderId="9" xfId="21" applyNumberFormat="1" applyFont="1" applyFill="1" applyBorder="1" applyAlignment="1">
      <alignment vertical="center"/>
    </xf>
    <xf numFmtId="38" fontId="6" fillId="0" borderId="0" xfId="0" applyNumberFormat="1" applyFont="1" applyFill="1" applyAlignment="1">
      <alignment vertical="center"/>
    </xf>
    <xf numFmtId="197" fontId="0" fillId="0" borderId="0" xfId="0" applyNumberFormat="1" applyFont="1" applyFill="1" applyAlignment="1">
      <alignment horizontal="center" vertical="center"/>
    </xf>
    <xf numFmtId="197" fontId="0" fillId="0" borderId="0" xfId="44" applyNumberFormat="1" applyFont="1" applyFill="1" applyAlignment="1" quotePrefix="1">
      <alignment horizontal="center" vertical="center"/>
      <protection/>
    </xf>
    <xf numFmtId="197" fontId="0" fillId="0" borderId="9" xfId="0" applyNumberFormat="1" applyFont="1" applyFill="1" applyBorder="1" applyAlignment="1">
      <alignment vertical="center"/>
    </xf>
    <xf numFmtId="0" fontId="0" fillId="0" borderId="0" xfId="0" applyFill="1" applyAlignment="1">
      <alignment vertical="center"/>
    </xf>
    <xf numFmtId="0" fontId="0" fillId="0" borderId="0" xfId="0" applyFill="1" applyAlignment="1">
      <alignment vertical="top"/>
    </xf>
    <xf numFmtId="49" fontId="6" fillId="0" borderId="0" xfId="44" applyNumberFormat="1" applyFont="1" applyFill="1" applyAlignment="1">
      <alignment horizontal="justify" vertical="center" wrapText="1"/>
      <protection/>
    </xf>
    <xf numFmtId="0" fontId="0" fillId="0" borderId="0" xfId="0" applyFill="1" applyAlignment="1">
      <alignment horizontal="justify" vertical="center" wrapText="1"/>
    </xf>
    <xf numFmtId="37" fontId="6" fillId="0" borderId="2" xfId="21" applyNumberFormat="1" applyFont="1" applyFill="1" applyBorder="1" applyAlignment="1">
      <alignment horizontal="center" vertical="center"/>
    </xf>
    <xf numFmtId="37" fontId="6" fillId="0" borderId="0" xfId="21" applyNumberFormat="1" applyFont="1" applyFill="1" applyBorder="1" applyAlignment="1">
      <alignment horizontal="center" vertical="center"/>
    </xf>
    <xf numFmtId="37" fontId="6" fillId="0" borderId="0" xfId="21" applyNumberFormat="1" applyFont="1" applyFill="1" applyBorder="1" applyAlignment="1" quotePrefix="1">
      <alignment horizontal="center" vertical="center"/>
    </xf>
    <xf numFmtId="38" fontId="0" fillId="0" borderId="0" xfId="44" applyFont="1" applyFill="1" applyAlignment="1">
      <alignment horizontal="left" vertical="center"/>
      <protection/>
    </xf>
    <xf numFmtId="0" fontId="5" fillId="0" borderId="0" xfId="44" applyNumberFormat="1" applyFont="1" applyAlignment="1">
      <alignment horizontal="center" vertical="center"/>
      <protection/>
    </xf>
    <xf numFmtId="0" fontId="6" fillId="0" borderId="0" xfId="44" applyNumberFormat="1" applyFont="1" applyAlignment="1">
      <alignment horizontal="center" vertical="center"/>
      <protection/>
    </xf>
    <xf numFmtId="38" fontId="6" fillId="0" borderId="0" xfId="44" applyNumberFormat="1" applyFont="1" applyAlignment="1">
      <alignment horizontal="center" vertical="center"/>
      <protection/>
    </xf>
    <xf numFmtId="38" fontId="6" fillId="0" borderId="0" xfId="21" applyNumberFormat="1" applyFont="1" applyAlignment="1">
      <alignment horizontal="center" vertical="center"/>
    </xf>
    <xf numFmtId="38" fontId="0" fillId="0" borderId="0" xfId="21" applyNumberFormat="1" applyFont="1" applyAlignment="1">
      <alignment horizontal="center" vertical="center"/>
    </xf>
    <xf numFmtId="38" fontId="6" fillId="0" borderId="0" xfId="21" applyNumberFormat="1" applyFont="1" applyAlignment="1" quotePrefix="1">
      <alignment horizontal="center" vertical="center"/>
    </xf>
    <xf numFmtId="38" fontId="0" fillId="0" borderId="0" xfId="44" applyNumberFormat="1" applyFont="1" applyFill="1" applyBorder="1" applyAlignment="1">
      <alignment horizontal="justify" vertical="center" wrapText="1"/>
      <protection/>
    </xf>
    <xf numFmtId="38" fontId="0" fillId="0" borderId="0" xfId="44" applyNumberFormat="1" applyFont="1" applyFill="1" applyAlignment="1">
      <alignment horizontal="justify" vertical="top" wrapText="1"/>
      <protection/>
    </xf>
    <xf numFmtId="0" fontId="0" fillId="0" borderId="0" xfId="0" applyFill="1" applyAlignment="1">
      <alignment horizontal="justify" vertical="top" wrapText="1"/>
    </xf>
    <xf numFmtId="38" fontId="0" fillId="0" borderId="0" xfId="44" applyNumberFormat="1" applyFont="1" applyFill="1" applyAlignment="1">
      <alignment horizontal="justify" vertical="center" wrapText="1"/>
      <protection/>
    </xf>
    <xf numFmtId="38" fontId="0" fillId="0" borderId="0" xfId="44" applyNumberFormat="1" applyFont="1" applyFill="1" applyAlignment="1" quotePrefix="1">
      <alignment horizontal="left" vertical="top" wrapText="1"/>
      <protection/>
    </xf>
    <xf numFmtId="0" fontId="0" fillId="0" borderId="0" xfId="0" applyAlignment="1">
      <alignment horizontal="justify" vertical="top" wrapText="1"/>
    </xf>
    <xf numFmtId="38" fontId="0" fillId="0" borderId="0" xfId="0" applyNumberFormat="1" applyFont="1" applyFill="1" applyAlignment="1">
      <alignment horizontal="justify" vertical="center" wrapText="1"/>
    </xf>
    <xf numFmtId="0" fontId="0" fillId="0" borderId="0" xfId="0" applyAlignment="1">
      <alignment/>
    </xf>
  </cellXfs>
  <cellStyles count="34">
    <cellStyle name="Normal" xfId="0"/>
    <cellStyle name="Comma" xfId="15"/>
    <cellStyle name="Comma [0]" xfId="16"/>
    <cellStyle name="Comma [0]_Sheet1" xfId="17"/>
    <cellStyle name="Comma [0]_Sheet2" xfId="18"/>
    <cellStyle name="Comma [0]_Sheet3" xfId="19"/>
    <cellStyle name="Comma [0]_Y2K1stQtr-Draft" xfId="20"/>
    <cellStyle name="Comma_Sheet1" xfId="21"/>
    <cellStyle name="Comma_Sheet2" xfId="22"/>
    <cellStyle name="Comma_Sheet3" xfId="23"/>
    <cellStyle name="Comma_Y2K1stQtr-Draft" xfId="24"/>
    <cellStyle name="Currency" xfId="25"/>
    <cellStyle name="Currency [0]" xfId="26"/>
    <cellStyle name="Currency [0]_Sheet1" xfId="27"/>
    <cellStyle name="Currency [0]_Sheet2" xfId="28"/>
    <cellStyle name="Currency [0]_Sheet3" xfId="29"/>
    <cellStyle name="Currency [0]_Y2K1stQtr-Draft" xfId="30"/>
    <cellStyle name="Currency [0]_Y2K3rdQtrBoardReview" xfId="31"/>
    <cellStyle name="Currency [0]_Y2K3rdQtrConsol.xls Chart 1" xfId="32"/>
    <cellStyle name="Currency_Sheet1" xfId="33"/>
    <cellStyle name="Currency_Sheet2" xfId="34"/>
    <cellStyle name="Currency_Sheet3" xfId="35"/>
    <cellStyle name="Currency_Y2K1stQtr-Draft" xfId="36"/>
    <cellStyle name="Currency_Y2K3rdQtrBoardReview" xfId="37"/>
    <cellStyle name="Currency_Y2K3rdQtrConsol.xls Chart 1" xfId="38"/>
    <cellStyle name="Followed Hyperlink" xfId="39"/>
    <cellStyle name="Hyperlink" xfId="40"/>
    <cellStyle name="Normal_99JunePwCConsolP&amp;L" xfId="41"/>
    <cellStyle name="Normal_CashFlowStInfo" xfId="42"/>
    <cellStyle name="Normal_LitigationStatus" xfId="43"/>
    <cellStyle name="Normal_Sheet1" xfId="44"/>
    <cellStyle name="Normal_Sheet2" xfId="45"/>
    <cellStyle name="Normal_Sheet3" xfId="46"/>
    <cellStyle name="Percent"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Y2K4thQtr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DEPS"/>
      <sheetName val="P&amp;L"/>
      <sheetName val="BS"/>
      <sheetName val="Notes"/>
      <sheetName val="Analysis"/>
      <sheetName val="Litigation"/>
      <sheetName val="OIB-BS"/>
      <sheetName val="OIB "/>
      <sheetName val="OIBGp"/>
      <sheetName val="SJ"/>
      <sheetName val="SJGp"/>
      <sheetName val="BDev"/>
      <sheetName val="BDevGp"/>
      <sheetName val="CTI"/>
      <sheetName val="CTIGp"/>
      <sheetName val="AC"/>
      <sheetName val="ACGp"/>
      <sheetName val="BAll"/>
      <sheetName val="BAllGp"/>
    </sheetNames>
    <sheetDataSet>
      <sheetData sheetId="0">
        <row r="9">
          <cell r="N9">
            <v>0.6374937352026678</v>
          </cell>
          <cell r="S9">
            <v>10.480030108903321</v>
          </cell>
        </row>
        <row r="10">
          <cell r="Q10">
            <v>90005002</v>
          </cell>
        </row>
        <row r="19">
          <cell r="N19">
            <v>0.904582747565364</v>
          </cell>
          <cell r="S19">
            <v>10.788473754358732</v>
          </cell>
        </row>
        <row r="20">
          <cell r="Q20">
            <v>96354002</v>
          </cell>
        </row>
        <row r="29">
          <cell r="V29">
            <v>6959000</v>
          </cell>
        </row>
        <row r="66">
          <cell r="X66">
            <v>25940650.60542</v>
          </cell>
        </row>
      </sheetData>
      <sheetData sheetId="1">
        <row r="1">
          <cell r="A1" t="str">
            <v>ORIENTAL INTEREST BERHAD</v>
          </cell>
        </row>
        <row r="2">
          <cell r="A2" t="str">
            <v>(Company No. 272144-M)</v>
          </cell>
        </row>
        <row r="3">
          <cell r="A3" t="str">
            <v>(Incorporated in Malaysia)</v>
          </cell>
        </row>
        <row r="13">
          <cell r="H13" t="str">
            <v>Individual Quarter</v>
          </cell>
          <cell r="M13" t="str">
            <v>Cumulative Quarter</v>
          </cell>
        </row>
        <row r="14">
          <cell r="H14" t="str">
            <v>Current</v>
          </cell>
          <cell r="J14" t="str">
            <v>Preceding Year</v>
          </cell>
          <cell r="M14" t="str">
            <v>Current</v>
          </cell>
          <cell r="O14" t="str">
            <v>Preceding Year</v>
          </cell>
        </row>
        <row r="15">
          <cell r="H15" t="str">
            <v>Year</v>
          </cell>
          <cell r="J15" t="str">
            <v>Corresponding</v>
          </cell>
          <cell r="M15" t="str">
            <v>Year</v>
          </cell>
          <cell r="O15" t="str">
            <v>Corresponding</v>
          </cell>
        </row>
        <row r="16">
          <cell r="H16" t="str">
            <v>Quarter</v>
          </cell>
          <cell r="J16" t="str">
            <v>Quarter</v>
          </cell>
          <cell r="M16" t="str">
            <v>To Date</v>
          </cell>
          <cell r="O16" t="str">
            <v>Period</v>
          </cell>
        </row>
        <row r="17">
          <cell r="H17" t="str">
            <v>30/06/2000</v>
          </cell>
          <cell r="J17" t="str">
            <v>30/06/1999</v>
          </cell>
          <cell r="M17" t="str">
            <v>30/06/2000</v>
          </cell>
          <cell r="O17" t="str">
            <v>30/06/1999</v>
          </cell>
        </row>
        <row r="18">
          <cell r="H18" t="str">
            <v>RM ' 000</v>
          </cell>
          <cell r="J18" t="str">
            <v>RM ' 000</v>
          </cell>
          <cell r="M18" t="str">
            <v>RM ' 000</v>
          </cell>
          <cell r="O18" t="str">
            <v>RM ' 000</v>
          </cell>
        </row>
        <row r="20">
          <cell r="M20">
            <v>86404953.78999999</v>
          </cell>
        </row>
        <row r="46">
          <cell r="M46">
            <v>12713740.473020274</v>
          </cell>
        </row>
      </sheetData>
      <sheetData sheetId="2">
        <row r="34">
          <cell r="H34">
            <v>47179651.09</v>
          </cell>
        </row>
        <row r="37">
          <cell r="H37">
            <v>184977576.88432366</v>
          </cell>
        </row>
      </sheetData>
      <sheetData sheetId="3">
        <row r="40">
          <cell r="H40">
            <v>544352.8937823672</v>
          </cell>
          <cell r="J40" t="str">
            <v>N/A</v>
          </cell>
          <cell r="L40">
            <v>2422870.593782367</v>
          </cell>
        </row>
        <row r="73">
          <cell r="N73">
            <v>50118.61</v>
          </cell>
        </row>
        <row r="75">
          <cell r="N75">
            <v>112797.05</v>
          </cell>
        </row>
        <row r="76">
          <cell r="N76">
            <v>34413785.43</v>
          </cell>
        </row>
      </sheetData>
      <sheetData sheetId="6">
        <row r="8">
          <cell r="E8">
            <v>90005002</v>
          </cell>
        </row>
        <row r="10">
          <cell r="E10">
            <v>79475334</v>
          </cell>
        </row>
        <row r="11">
          <cell r="E11">
            <v>13550</v>
          </cell>
        </row>
        <row r="14">
          <cell r="E14">
            <v>1298711</v>
          </cell>
        </row>
        <row r="16">
          <cell r="E16">
            <v>176395</v>
          </cell>
        </row>
        <row r="17">
          <cell r="E17">
            <v>39819</v>
          </cell>
        </row>
        <row r="18">
          <cell r="E18">
            <v>54000</v>
          </cell>
        </row>
        <row r="27">
          <cell r="E27">
            <v>26146382</v>
          </cell>
        </row>
        <row r="33">
          <cell r="E33">
            <v>10000001</v>
          </cell>
        </row>
        <row r="34">
          <cell r="E34">
            <v>0</v>
          </cell>
        </row>
        <row r="35">
          <cell r="E35">
            <v>194000</v>
          </cell>
        </row>
        <row r="38">
          <cell r="E38">
            <v>38594207</v>
          </cell>
        </row>
        <row r="41">
          <cell r="E41">
            <v>99328305</v>
          </cell>
        </row>
        <row r="42">
          <cell r="E42">
            <v>6350291</v>
          </cell>
        </row>
        <row r="43">
          <cell r="E43">
            <v>10647796</v>
          </cell>
        </row>
        <row r="44">
          <cell r="E44">
            <v>36352100</v>
          </cell>
        </row>
        <row r="45">
          <cell r="E45">
            <v>8480683</v>
          </cell>
        </row>
        <row r="46">
          <cell r="E46">
            <v>155203</v>
          </cell>
        </row>
        <row r="47">
          <cell r="E47">
            <v>200630</v>
          </cell>
        </row>
        <row r="48">
          <cell r="E48">
            <v>1939351</v>
          </cell>
        </row>
        <row r="51">
          <cell r="E51">
            <v>3008826</v>
          </cell>
        </row>
        <row r="52">
          <cell r="E52">
            <v>2061376</v>
          </cell>
        </row>
        <row r="53">
          <cell r="E53">
            <v>277861</v>
          </cell>
        </row>
        <row r="54">
          <cell r="E54">
            <v>9220594</v>
          </cell>
        </row>
        <row r="55">
          <cell r="E55">
            <v>16012853</v>
          </cell>
        </row>
        <row r="56">
          <cell r="E56">
            <v>7810688</v>
          </cell>
        </row>
        <row r="57">
          <cell r="E57">
            <v>4536252</v>
          </cell>
        </row>
        <row r="58">
          <cell r="E58">
            <v>24397688</v>
          </cell>
        </row>
      </sheetData>
      <sheetData sheetId="7">
        <row r="9">
          <cell r="F9">
            <v>33315751.41</v>
          </cell>
          <cell r="N9">
            <v>86404953.78999999</v>
          </cell>
          <cell r="Q9">
            <v>64877041.41</v>
          </cell>
        </row>
        <row r="15">
          <cell r="N15">
            <v>0</v>
          </cell>
          <cell r="Q15">
            <v>0</v>
          </cell>
        </row>
        <row r="17">
          <cell r="N17">
            <v>677331.11</v>
          </cell>
          <cell r="Q17">
            <v>519282.56</v>
          </cell>
        </row>
        <row r="20">
          <cell r="N20">
            <v>11958543.459976796</v>
          </cell>
          <cell r="Q20">
            <v>10765452.26</v>
          </cell>
        </row>
        <row r="22">
          <cell r="N22">
            <v>755197.0130434782</v>
          </cell>
          <cell r="Q22">
            <v>724955.87</v>
          </cell>
        </row>
        <row r="25">
          <cell r="B25">
            <v>26015555.5</v>
          </cell>
          <cell r="E25">
            <v>-13839.86</v>
          </cell>
          <cell r="F25">
            <v>5218250.68</v>
          </cell>
          <cell r="G25">
            <v>2028826.4800000002</v>
          </cell>
          <cell r="H25">
            <v>-17995</v>
          </cell>
          <cell r="N25">
            <v>12713740.473020274</v>
          </cell>
        </row>
        <row r="32">
          <cell r="N32">
            <v>-858318.5701188686</v>
          </cell>
          <cell r="Q32">
            <v>-753115.37</v>
          </cell>
        </row>
        <row r="38">
          <cell r="N38">
            <v>0</v>
          </cell>
          <cell r="Q38">
            <v>0</v>
          </cell>
        </row>
        <row r="62">
          <cell r="N62">
            <v>2451842.6300000004</v>
          </cell>
          <cell r="Q62">
            <v>1826721.83</v>
          </cell>
        </row>
        <row r="63">
          <cell r="N63">
            <v>1896527.4700000002</v>
          </cell>
          <cell r="Q63">
            <v>1412768.24</v>
          </cell>
        </row>
        <row r="67">
          <cell r="N67">
            <v>-2295092.244738889</v>
          </cell>
          <cell r="Q67">
            <v>-1778783.48</v>
          </cell>
        </row>
        <row r="68">
          <cell r="N68">
            <v>-4794</v>
          </cell>
          <cell r="Q68">
            <v>0</v>
          </cell>
        </row>
        <row r="69">
          <cell r="N69">
            <v>-45912.949043478235</v>
          </cell>
          <cell r="Q69">
            <v>-22662.82</v>
          </cell>
        </row>
        <row r="71">
          <cell r="N71">
            <v>-77071.40000000001</v>
          </cell>
          <cell r="Q71">
            <v>-77071.4</v>
          </cell>
        </row>
        <row r="72">
          <cell r="N72">
            <v>0</v>
          </cell>
          <cell r="Q72">
            <v>0</v>
          </cell>
        </row>
        <row r="80">
          <cell r="F80">
            <v>0</v>
          </cell>
        </row>
        <row r="83">
          <cell r="K83">
            <v>25434952.70013889</v>
          </cell>
        </row>
        <row r="84">
          <cell r="K84">
            <v>2993031.079861112</v>
          </cell>
        </row>
      </sheetData>
      <sheetData sheetId="8">
        <row r="8">
          <cell r="N8">
            <v>90005002</v>
          </cell>
        </row>
        <row r="9">
          <cell r="N9">
            <v>88906086.61596061</v>
          </cell>
        </row>
        <row r="15">
          <cell r="N15">
            <v>13550</v>
          </cell>
        </row>
        <row r="18">
          <cell r="N18">
            <v>5944025.658363056</v>
          </cell>
        </row>
        <row r="21">
          <cell r="N21">
            <v>50118.61</v>
          </cell>
        </row>
        <row r="22">
          <cell r="N22">
            <v>0</v>
          </cell>
        </row>
        <row r="23">
          <cell r="N23">
            <v>58794</v>
          </cell>
        </row>
        <row r="32">
          <cell r="N32">
            <v>26161337.089999996</v>
          </cell>
        </row>
        <row r="40">
          <cell r="N40">
            <v>10000001</v>
          </cell>
        </row>
        <row r="42">
          <cell r="N42">
            <v>699284.064</v>
          </cell>
        </row>
        <row r="43">
          <cell r="N43">
            <v>10000</v>
          </cell>
        </row>
        <row r="45">
          <cell r="N45">
            <v>33349398.5</v>
          </cell>
        </row>
        <row r="48">
          <cell r="N48">
            <v>93271260.99032366</v>
          </cell>
        </row>
        <row r="49">
          <cell r="N49">
            <v>18779936.66</v>
          </cell>
        </row>
        <row r="50">
          <cell r="N50">
            <v>7458057.1</v>
          </cell>
        </row>
        <row r="51">
          <cell r="N51">
            <v>12591852.06</v>
          </cell>
        </row>
        <row r="52">
          <cell r="N52">
            <v>23439474.73</v>
          </cell>
        </row>
        <row r="57">
          <cell r="N57">
            <v>2274993.27</v>
          </cell>
        </row>
        <row r="58">
          <cell r="N58">
            <v>98124.68</v>
          </cell>
        </row>
        <row r="60">
          <cell r="N60">
            <v>220630</v>
          </cell>
        </row>
        <row r="61">
          <cell r="N61">
            <v>3802877.8299999996</v>
          </cell>
        </row>
        <row r="64">
          <cell r="N64">
            <v>4816252.92</v>
          </cell>
        </row>
        <row r="65">
          <cell r="N65">
            <v>112797.05</v>
          </cell>
        </row>
        <row r="69">
          <cell r="N69">
            <v>37692</v>
          </cell>
        </row>
        <row r="71">
          <cell r="N71">
            <v>5281843.95</v>
          </cell>
        </row>
        <row r="72">
          <cell r="N72">
            <v>30738930.689999998</v>
          </cell>
        </row>
        <row r="73">
          <cell r="N73">
            <v>2517279.74</v>
          </cell>
        </row>
        <row r="74">
          <cell r="N74">
            <v>0</v>
          </cell>
        </row>
        <row r="75">
          <cell r="N75">
            <v>3674854.74</v>
          </cell>
        </row>
        <row r="88">
          <cell r="C88">
            <v>40572104.07</v>
          </cell>
          <cell r="D88">
            <v>111031492.79032367</v>
          </cell>
          <cell r="F88">
            <v>26499011.069999997</v>
          </cell>
        </row>
      </sheetData>
      <sheetData sheetId="15">
        <row r="25">
          <cell r="D25">
            <v>2042034.07</v>
          </cell>
        </row>
      </sheetData>
      <sheetData sheetId="16">
        <row r="89">
          <cell r="D89">
            <v>29174803.14</v>
          </cell>
        </row>
      </sheetData>
      <sheetData sheetId="17">
        <row r="25">
          <cell r="C25">
            <v>-7479</v>
          </cell>
        </row>
      </sheetData>
      <sheetData sheetId="18">
        <row r="89">
          <cell r="C89">
            <v>14088853.46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06"/>
  <sheetViews>
    <sheetView workbookViewId="0" topLeftCell="D5">
      <selection activeCell="Q20" sqref="Q20"/>
    </sheetView>
  </sheetViews>
  <sheetFormatPr defaultColWidth="9.33203125" defaultRowHeight="12.75"/>
  <cols>
    <col min="1" max="1" width="3.33203125" style="28" customWidth="1"/>
    <col min="2" max="2" width="3.33203125" style="29" customWidth="1"/>
    <col min="3" max="3" width="3.33203125" style="4" customWidth="1"/>
    <col min="4" max="4" width="14.83203125" style="4" customWidth="1"/>
    <col min="5" max="5" width="5.83203125" style="4" customWidth="1"/>
    <col min="6" max="6" width="10.83203125" style="4" customWidth="1"/>
    <col min="7" max="7" width="3.83203125" style="4" customWidth="1"/>
    <col min="8" max="8" width="10.33203125" style="13" customWidth="1"/>
    <col min="9" max="9" width="2.33203125" style="13" customWidth="1"/>
    <col min="10" max="10" width="11.33203125" style="13" customWidth="1"/>
    <col min="11" max="11" width="2.83203125" style="13" customWidth="1"/>
    <col min="12" max="12" width="2.33203125" style="13" customWidth="1"/>
    <col min="13" max="13" width="10.33203125" style="13" customWidth="1"/>
    <col min="14" max="14" width="2.33203125" style="13" customWidth="1"/>
    <col min="15" max="15" width="11.33203125" style="13" customWidth="1"/>
    <col min="16" max="16" width="2.66015625" style="13" customWidth="1"/>
    <col min="17" max="16384" width="9.33203125" style="4" customWidth="1"/>
  </cols>
  <sheetData>
    <row r="1" spans="1:16" ht="15.75">
      <c r="A1" s="1" t="s">
        <v>0</v>
      </c>
      <c r="B1" s="2"/>
      <c r="C1" s="2"/>
      <c r="D1" s="2"/>
      <c r="E1" s="2"/>
      <c r="F1" s="2"/>
      <c r="G1" s="2"/>
      <c r="H1" s="3"/>
      <c r="I1" s="3"/>
      <c r="J1" s="3"/>
      <c r="K1" s="3"/>
      <c r="L1" s="3"/>
      <c r="M1" s="3"/>
      <c r="N1" s="3"/>
      <c r="O1" s="3"/>
      <c r="P1" s="3"/>
    </row>
    <row r="2" spans="1:16" ht="12.75" customHeight="1">
      <c r="A2" s="5" t="s">
        <v>1</v>
      </c>
      <c r="B2" s="6"/>
      <c r="C2" s="6"/>
      <c r="D2" s="6"/>
      <c r="E2" s="6"/>
      <c r="F2" s="6"/>
      <c r="G2" s="6"/>
      <c r="H2" s="7"/>
      <c r="I2" s="7"/>
      <c r="J2" s="7"/>
      <c r="K2" s="7"/>
      <c r="L2" s="7"/>
      <c r="M2" s="7"/>
      <c r="N2" s="7"/>
      <c r="O2" s="7"/>
      <c r="P2" s="7"/>
    </row>
    <row r="3" spans="1:16" ht="12.75" customHeight="1">
      <c r="A3" s="5" t="s">
        <v>2</v>
      </c>
      <c r="B3" s="6"/>
      <c r="C3" s="6"/>
      <c r="D3" s="6"/>
      <c r="E3" s="6"/>
      <c r="F3" s="6"/>
      <c r="G3" s="6"/>
      <c r="H3" s="7"/>
      <c r="I3" s="7"/>
      <c r="J3" s="7"/>
      <c r="K3" s="7"/>
      <c r="L3" s="7"/>
      <c r="M3" s="7"/>
      <c r="N3" s="7"/>
      <c r="O3" s="7"/>
      <c r="P3" s="7"/>
    </row>
    <row r="4" spans="1:15" ht="12.75" customHeight="1">
      <c r="A4" s="8"/>
      <c r="B4" s="9"/>
      <c r="C4" s="10"/>
      <c r="D4" s="11"/>
      <c r="E4" s="11"/>
      <c r="F4" s="11"/>
      <c r="G4" s="11"/>
      <c r="H4" s="12"/>
      <c r="I4" s="12"/>
      <c r="J4" s="12"/>
      <c r="K4" s="12"/>
      <c r="L4" s="12"/>
      <c r="M4" s="12"/>
      <c r="N4" s="12"/>
      <c r="O4" s="12"/>
    </row>
    <row r="5" spans="1:15" ht="12.75" customHeight="1">
      <c r="A5" s="8" t="s">
        <v>3</v>
      </c>
      <c r="B5" s="9"/>
      <c r="C5" s="10"/>
      <c r="D5" s="9"/>
      <c r="E5" s="9"/>
      <c r="F5" s="9"/>
      <c r="G5" s="9"/>
      <c r="H5" s="7"/>
      <c r="I5" s="7"/>
      <c r="J5" s="7"/>
      <c r="K5" s="7"/>
      <c r="L5" s="7"/>
      <c r="M5" s="7"/>
      <c r="N5" s="7"/>
      <c r="O5" s="7"/>
    </row>
    <row r="6" spans="1:15" ht="12.75" customHeight="1">
      <c r="A6" s="8"/>
      <c r="B6" s="9"/>
      <c r="C6" s="10"/>
      <c r="D6" s="11"/>
      <c r="E6" s="11"/>
      <c r="F6" s="11"/>
      <c r="G6" s="11"/>
      <c r="H6" s="12"/>
      <c r="I6" s="12"/>
      <c r="J6" s="12"/>
      <c r="K6" s="12"/>
      <c r="L6" s="12"/>
      <c r="M6" s="12"/>
      <c r="N6" s="12"/>
      <c r="O6" s="12"/>
    </row>
    <row r="7" spans="1:16" ht="12.75" customHeight="1">
      <c r="A7" s="113" t="s">
        <v>4</v>
      </c>
      <c r="B7" s="114"/>
      <c r="C7" s="114"/>
      <c r="D7" s="114"/>
      <c r="E7" s="114"/>
      <c r="F7" s="114"/>
      <c r="G7" s="114"/>
      <c r="H7" s="114"/>
      <c r="I7" s="114"/>
      <c r="J7" s="114"/>
      <c r="K7" s="114"/>
      <c r="L7" s="114"/>
      <c r="M7" s="114"/>
      <c r="N7" s="114"/>
      <c r="O7" s="114"/>
      <c r="P7" s="114"/>
    </row>
    <row r="8" spans="1:16" ht="12.75" customHeight="1">
      <c r="A8" s="114"/>
      <c r="B8" s="114"/>
      <c r="C8" s="114"/>
      <c r="D8" s="114"/>
      <c r="E8" s="114"/>
      <c r="F8" s="114"/>
      <c r="G8" s="114"/>
      <c r="H8" s="114"/>
      <c r="I8" s="114"/>
      <c r="J8" s="114"/>
      <c r="K8" s="114"/>
      <c r="L8" s="114"/>
      <c r="M8" s="114"/>
      <c r="N8" s="114"/>
      <c r="O8" s="114"/>
      <c r="P8" s="114"/>
    </row>
    <row r="9" spans="1:15" ht="12.75" customHeight="1">
      <c r="A9" s="8" t="s">
        <v>5</v>
      </c>
      <c r="B9" s="9"/>
      <c r="C9" s="10"/>
      <c r="D9" s="11"/>
      <c r="E9" s="11"/>
      <c r="F9" s="11"/>
      <c r="G9" s="11"/>
      <c r="H9" s="12"/>
      <c r="I9" s="12"/>
      <c r="J9" s="12"/>
      <c r="K9" s="12"/>
      <c r="L9" s="12"/>
      <c r="M9" s="12"/>
      <c r="N9" s="12"/>
      <c r="O9" s="12"/>
    </row>
    <row r="10" spans="1:15" ht="7.5" customHeight="1">
      <c r="A10" s="15"/>
      <c r="B10" s="16"/>
      <c r="C10" s="11"/>
      <c r="D10" s="11"/>
      <c r="E10" s="11"/>
      <c r="F10" s="11"/>
      <c r="G10" s="11"/>
      <c r="H10" s="12"/>
      <c r="I10" s="12"/>
      <c r="J10" s="12"/>
      <c r="K10" s="12"/>
      <c r="L10" s="12"/>
      <c r="M10" s="12"/>
      <c r="N10" s="12"/>
      <c r="O10" s="12"/>
    </row>
    <row r="11" spans="1:15" ht="12.75" customHeight="1">
      <c r="A11" s="8" t="s">
        <v>6</v>
      </c>
      <c r="B11" s="16"/>
      <c r="C11" s="11"/>
      <c r="D11" s="11"/>
      <c r="E11" s="11"/>
      <c r="F11" s="11"/>
      <c r="G11" s="11"/>
      <c r="H11" s="17"/>
      <c r="I11" s="17"/>
      <c r="J11" s="17"/>
      <c r="K11" s="17"/>
      <c r="L11" s="17"/>
      <c r="M11" s="17"/>
      <c r="N11" s="17"/>
      <c r="O11" s="17"/>
    </row>
    <row r="12" spans="1:15" ht="7.5" customHeight="1">
      <c r="A12" s="15"/>
      <c r="B12" s="16"/>
      <c r="C12" s="11"/>
      <c r="D12" s="11"/>
      <c r="E12" s="11"/>
      <c r="F12" s="11"/>
      <c r="G12" s="11"/>
      <c r="H12" s="17"/>
      <c r="I12" s="17"/>
      <c r="J12" s="17"/>
      <c r="K12" s="17"/>
      <c r="L12" s="17"/>
      <c r="M12" s="17"/>
      <c r="N12" s="17"/>
      <c r="O12" s="17"/>
    </row>
    <row r="13" spans="1:16" ht="12.75" customHeight="1">
      <c r="A13" s="18"/>
      <c r="B13" s="16"/>
      <c r="C13" s="11"/>
      <c r="D13" s="11"/>
      <c r="E13" s="11"/>
      <c r="F13" s="11"/>
      <c r="G13" s="11"/>
      <c r="H13" s="115" t="s">
        <v>7</v>
      </c>
      <c r="I13" s="115"/>
      <c r="J13" s="115"/>
      <c r="K13" s="115"/>
      <c r="L13" s="19"/>
      <c r="M13" s="115" t="s">
        <v>8</v>
      </c>
      <c r="N13" s="115"/>
      <c r="O13" s="115"/>
      <c r="P13" s="115"/>
    </row>
    <row r="14" spans="1:16" ht="12.75" customHeight="1">
      <c r="A14" s="18"/>
      <c r="B14" s="16"/>
      <c r="C14" s="11"/>
      <c r="D14" s="11"/>
      <c r="E14" s="11"/>
      <c r="F14" s="11"/>
      <c r="G14" s="11"/>
      <c r="H14" s="116" t="s">
        <v>9</v>
      </c>
      <c r="I14" s="116"/>
      <c r="J14" s="116" t="s">
        <v>10</v>
      </c>
      <c r="K14" s="116"/>
      <c r="L14" s="19"/>
      <c r="M14" s="116" t="str">
        <f>H14</f>
        <v>Current</v>
      </c>
      <c r="N14" s="116"/>
      <c r="O14" s="116" t="str">
        <f>J14</f>
        <v>Preceding Year</v>
      </c>
      <c r="P14" s="116"/>
    </row>
    <row r="15" spans="1:16" ht="12.75" customHeight="1">
      <c r="A15" s="18"/>
      <c r="B15" s="16"/>
      <c r="C15" s="11"/>
      <c r="D15" s="11"/>
      <c r="E15" s="11"/>
      <c r="F15" s="11"/>
      <c r="G15" s="11"/>
      <c r="H15" s="116" t="s">
        <v>11</v>
      </c>
      <c r="I15" s="116"/>
      <c r="J15" s="116" t="s">
        <v>12</v>
      </c>
      <c r="K15" s="116"/>
      <c r="L15" s="19"/>
      <c r="M15" s="116" t="str">
        <f>H15</f>
        <v>Year</v>
      </c>
      <c r="N15" s="116"/>
      <c r="O15" s="116" t="str">
        <f>J15</f>
        <v>Corresponding</v>
      </c>
      <c r="P15" s="116"/>
    </row>
    <row r="16" spans="1:16" ht="12.75" customHeight="1">
      <c r="A16" s="18"/>
      <c r="B16" s="16"/>
      <c r="C16" s="11"/>
      <c r="D16" s="11"/>
      <c r="E16" s="11"/>
      <c r="F16" s="11"/>
      <c r="G16" s="11"/>
      <c r="H16" s="116" t="s">
        <v>13</v>
      </c>
      <c r="I16" s="116"/>
      <c r="J16" s="116" t="str">
        <f>H16</f>
        <v>Quarter</v>
      </c>
      <c r="K16" s="116"/>
      <c r="L16" s="19"/>
      <c r="M16" s="116" t="s">
        <v>14</v>
      </c>
      <c r="N16" s="116"/>
      <c r="O16" s="116" t="s">
        <v>15</v>
      </c>
      <c r="P16" s="116"/>
    </row>
    <row r="17" spans="1:16" ht="12.75" customHeight="1">
      <c r="A17" s="18"/>
      <c r="B17" s="16"/>
      <c r="C17" s="11"/>
      <c r="D17" s="11"/>
      <c r="E17" s="11"/>
      <c r="F17" s="11"/>
      <c r="G17" s="11"/>
      <c r="H17" s="117" t="s">
        <v>16</v>
      </c>
      <c r="I17" s="117"/>
      <c r="J17" s="117" t="s">
        <v>17</v>
      </c>
      <c r="K17" s="117"/>
      <c r="L17" s="19"/>
      <c r="M17" s="117" t="str">
        <f>H17</f>
        <v>30/06/2000</v>
      </c>
      <c r="N17" s="117"/>
      <c r="O17" s="117" t="str">
        <f>J17</f>
        <v>30/06/1999</v>
      </c>
      <c r="P17" s="117"/>
    </row>
    <row r="18" spans="1:16" ht="12.75" customHeight="1">
      <c r="A18" s="18"/>
      <c r="B18" s="16"/>
      <c r="C18" s="11"/>
      <c r="D18" s="11"/>
      <c r="E18" s="11"/>
      <c r="F18" s="11"/>
      <c r="G18" s="11"/>
      <c r="H18" s="116" t="s">
        <v>18</v>
      </c>
      <c r="I18" s="116"/>
      <c r="J18" s="116" t="str">
        <f>H18</f>
        <v>RM ' 000</v>
      </c>
      <c r="K18" s="116"/>
      <c r="L18" s="19"/>
      <c r="M18" s="116" t="str">
        <f>H18</f>
        <v>RM ' 000</v>
      </c>
      <c r="N18" s="116"/>
      <c r="O18" s="116" t="str">
        <f>H18</f>
        <v>RM ' 000</v>
      </c>
      <c r="P18" s="116"/>
    </row>
    <row r="19" spans="1:16" ht="12.75" customHeight="1">
      <c r="A19" s="18"/>
      <c r="B19" s="16"/>
      <c r="C19" s="11"/>
      <c r="D19" s="11"/>
      <c r="E19" s="11"/>
      <c r="F19" s="11"/>
      <c r="G19" s="11"/>
      <c r="H19" s="20"/>
      <c r="I19" s="20"/>
      <c r="J19" s="20"/>
      <c r="K19" s="20"/>
      <c r="L19" s="20"/>
      <c r="M19" s="20"/>
      <c r="N19" s="20"/>
      <c r="O19" s="20"/>
      <c r="P19" s="21"/>
    </row>
    <row r="20" spans="1:16" ht="12.75" customHeight="1" thickBot="1">
      <c r="A20" s="18" t="s">
        <v>19</v>
      </c>
      <c r="B20" s="16" t="s">
        <v>20</v>
      </c>
      <c r="C20" s="11" t="s">
        <v>21</v>
      </c>
      <c r="D20" s="11"/>
      <c r="E20" s="11"/>
      <c r="F20" s="11"/>
      <c r="G20" s="11"/>
      <c r="H20" s="22">
        <f>M20-'[1]OIB '!Q9</f>
        <v>21527912.379999995</v>
      </c>
      <c r="I20" s="22"/>
      <c r="J20" s="23" t="s">
        <v>22</v>
      </c>
      <c r="K20" s="23"/>
      <c r="L20" s="24"/>
      <c r="M20" s="22">
        <f>'[1]OIB '!N9</f>
        <v>86404953.78999999</v>
      </c>
      <c r="N20" s="22"/>
      <c r="O20" s="22">
        <v>113962126.32</v>
      </c>
      <c r="P20" s="25"/>
    </row>
    <row r="21" spans="1:16" ht="12.75" customHeight="1" thickTop="1">
      <c r="A21" s="18"/>
      <c r="B21" s="16"/>
      <c r="C21" s="11"/>
      <c r="D21" s="11"/>
      <c r="E21" s="11"/>
      <c r="F21" s="11"/>
      <c r="G21" s="11"/>
      <c r="H21" s="24"/>
      <c r="I21" s="24"/>
      <c r="J21" s="24"/>
      <c r="K21" s="24"/>
      <c r="L21" s="24"/>
      <c r="M21" s="24"/>
      <c r="N21" s="24"/>
      <c r="O21" s="24"/>
      <c r="P21" s="21"/>
    </row>
    <row r="22" spans="1:16" ht="12.75" customHeight="1" thickBot="1">
      <c r="A22" s="18"/>
      <c r="B22" s="16" t="s">
        <v>23</v>
      </c>
      <c r="C22" s="11" t="s">
        <v>24</v>
      </c>
      <c r="D22" s="11"/>
      <c r="E22" s="11"/>
      <c r="F22" s="11"/>
      <c r="G22" s="11"/>
      <c r="H22" s="22">
        <f>M22-'[1]OIB '!Q15</f>
        <v>0</v>
      </c>
      <c r="I22" s="22"/>
      <c r="J22" s="23" t="s">
        <v>22</v>
      </c>
      <c r="K22" s="23"/>
      <c r="L22" s="24"/>
      <c r="M22" s="22">
        <f>'[1]OIB '!N15</f>
        <v>0</v>
      </c>
      <c r="N22" s="22"/>
      <c r="O22" s="22">
        <v>0</v>
      </c>
      <c r="P22" s="25"/>
    </row>
    <row r="23" spans="1:16" ht="12.75" customHeight="1" thickTop="1">
      <c r="A23" s="18"/>
      <c r="B23" s="16"/>
      <c r="C23" s="11"/>
      <c r="D23" s="11"/>
      <c r="E23" s="11"/>
      <c r="F23" s="11"/>
      <c r="G23" s="11"/>
      <c r="H23" s="24"/>
      <c r="I23" s="24"/>
      <c r="J23" s="24"/>
      <c r="K23" s="24"/>
      <c r="L23" s="24"/>
      <c r="M23" s="24"/>
      <c r="N23" s="24"/>
      <c r="O23" s="24"/>
      <c r="P23" s="21"/>
    </row>
    <row r="24" spans="1:16" ht="12.75" customHeight="1" thickBot="1">
      <c r="A24" s="18"/>
      <c r="B24" s="16" t="s">
        <v>25</v>
      </c>
      <c r="C24" s="11" t="s">
        <v>26</v>
      </c>
      <c r="D24" s="11"/>
      <c r="E24" s="11"/>
      <c r="F24" s="11"/>
      <c r="G24" s="11"/>
      <c r="H24" s="22">
        <f>M24-'[1]OIB '!Q17</f>
        <v>158048.55</v>
      </c>
      <c r="I24" s="22"/>
      <c r="J24" s="23" t="s">
        <v>22</v>
      </c>
      <c r="K24" s="23"/>
      <c r="L24" s="24"/>
      <c r="M24" s="22">
        <f>'[1]OIB '!N17</f>
        <v>677331.11</v>
      </c>
      <c r="N24" s="22"/>
      <c r="O24" s="22">
        <v>711378.32</v>
      </c>
      <c r="P24" s="25"/>
    </row>
    <row r="25" spans="1:16" ht="12.75" customHeight="1" thickTop="1">
      <c r="A25" s="18"/>
      <c r="B25" s="16"/>
      <c r="C25" s="11"/>
      <c r="D25" s="11"/>
      <c r="E25" s="11"/>
      <c r="F25" s="11"/>
      <c r="G25" s="11"/>
      <c r="H25" s="24"/>
      <c r="I25" s="24"/>
      <c r="J25" s="24"/>
      <c r="K25" s="24"/>
      <c r="L25" s="24"/>
      <c r="M25" s="24"/>
      <c r="N25" s="24"/>
      <c r="O25" s="24"/>
      <c r="P25" s="21"/>
    </row>
    <row r="26" spans="1:16" ht="12.75" customHeight="1">
      <c r="A26" s="18" t="s">
        <v>27</v>
      </c>
      <c r="B26" s="16" t="s">
        <v>20</v>
      </c>
      <c r="C26" s="26" t="s">
        <v>28</v>
      </c>
      <c r="D26" s="26"/>
      <c r="E26" s="26"/>
      <c r="F26" s="26"/>
      <c r="G26" s="26"/>
      <c r="H26" s="24">
        <f>H37-SUM(H31:H35)</f>
        <v>2301971.2299767965</v>
      </c>
      <c r="I26" s="24"/>
      <c r="J26" s="27" t="s">
        <v>22</v>
      </c>
      <c r="K26" s="27"/>
      <c r="L26" s="24"/>
      <c r="M26" s="24">
        <f>M37-SUM(M31:M35)</f>
        <v>16306913.559976798</v>
      </c>
      <c r="N26" s="24"/>
      <c r="O26" s="24">
        <f>O37-SUM(O31:O35)</f>
        <v>27405952.4</v>
      </c>
      <c r="P26" s="21"/>
    </row>
    <row r="27" spans="1:16" ht="12.75" customHeight="1">
      <c r="A27" s="18"/>
      <c r="B27" s="16"/>
      <c r="C27" s="26" t="s">
        <v>29</v>
      </c>
      <c r="D27" s="26"/>
      <c r="E27" s="26"/>
      <c r="F27" s="26"/>
      <c r="G27" s="26"/>
      <c r="H27" s="24"/>
      <c r="I27" s="24"/>
      <c r="J27" s="24"/>
      <c r="K27" s="24"/>
      <c r="L27" s="24"/>
      <c r="M27" s="24"/>
      <c r="N27" s="24"/>
      <c r="O27" s="24"/>
      <c r="P27" s="21"/>
    </row>
    <row r="28" spans="1:16" ht="12.75" customHeight="1">
      <c r="A28" s="18"/>
      <c r="B28" s="16"/>
      <c r="C28" s="26" t="s">
        <v>30</v>
      </c>
      <c r="D28" s="26"/>
      <c r="E28" s="26"/>
      <c r="F28" s="26"/>
      <c r="G28" s="26"/>
      <c r="H28" s="24"/>
      <c r="I28" s="24"/>
      <c r="J28" s="24"/>
      <c r="K28" s="24"/>
      <c r="L28" s="24"/>
      <c r="M28" s="24"/>
      <c r="N28" s="24"/>
      <c r="O28" s="24"/>
      <c r="P28" s="21"/>
    </row>
    <row r="29" spans="1:16" ht="12.75" customHeight="1">
      <c r="A29" s="18"/>
      <c r="B29" s="16"/>
      <c r="C29" s="26" t="s">
        <v>31</v>
      </c>
      <c r="D29" s="26"/>
      <c r="E29" s="26"/>
      <c r="F29" s="26"/>
      <c r="G29" s="26"/>
      <c r="H29" s="24"/>
      <c r="I29" s="24"/>
      <c r="J29" s="24"/>
      <c r="K29" s="24"/>
      <c r="L29" s="24"/>
      <c r="M29" s="24"/>
      <c r="N29" s="24"/>
      <c r="O29" s="24"/>
      <c r="P29" s="21"/>
    </row>
    <row r="30" spans="8:16" ht="12.75" customHeight="1">
      <c r="H30" s="21"/>
      <c r="I30" s="21"/>
      <c r="J30" s="21"/>
      <c r="K30" s="21"/>
      <c r="L30" s="21"/>
      <c r="M30" s="21"/>
      <c r="N30" s="21"/>
      <c r="O30" s="21"/>
      <c r="P30" s="21"/>
    </row>
    <row r="31" spans="2:16" ht="12.75" customHeight="1">
      <c r="B31" s="16" t="s">
        <v>23</v>
      </c>
      <c r="C31" s="26" t="s">
        <v>32</v>
      </c>
      <c r="D31" s="26"/>
      <c r="E31" s="26"/>
      <c r="F31" s="26"/>
      <c r="G31" s="26"/>
      <c r="H31" s="24">
        <f>-(-(M31)-'[1]OIB '!Q62)</f>
        <v>-625120.8000000003</v>
      </c>
      <c r="I31" s="24"/>
      <c r="J31" s="27" t="s">
        <v>22</v>
      </c>
      <c r="K31" s="27"/>
      <c r="L31" s="24"/>
      <c r="M31" s="24">
        <f>-'[1]OIB '!N62</f>
        <v>-2451842.6300000004</v>
      </c>
      <c r="N31" s="24"/>
      <c r="O31" s="24">
        <v>-3090894.67</v>
      </c>
      <c r="P31" s="21"/>
    </row>
    <row r="32" spans="1:16" ht="12.75" customHeight="1">
      <c r="A32" s="18"/>
      <c r="B32" s="16"/>
      <c r="C32" s="26"/>
      <c r="D32" s="26"/>
      <c r="E32" s="26"/>
      <c r="F32" s="26"/>
      <c r="G32" s="26"/>
      <c r="H32" s="24"/>
      <c r="I32" s="24"/>
      <c r="J32" s="27"/>
      <c r="K32" s="27"/>
      <c r="L32" s="24"/>
      <c r="M32" s="24"/>
      <c r="N32" s="24"/>
      <c r="O32" s="24"/>
      <c r="P32" s="21"/>
    </row>
    <row r="33" spans="1:16" ht="12.75" customHeight="1">
      <c r="A33" s="18"/>
      <c r="B33" s="16" t="s">
        <v>25</v>
      </c>
      <c r="C33" s="26" t="s">
        <v>33</v>
      </c>
      <c r="D33" s="26"/>
      <c r="E33" s="26"/>
      <c r="F33" s="26"/>
      <c r="G33" s="26"/>
      <c r="H33" s="24">
        <f>-((-M33)-'[1]OIB '!Q63)</f>
        <v>-483759.2300000002</v>
      </c>
      <c r="I33" s="24"/>
      <c r="J33" s="27" t="s">
        <v>22</v>
      </c>
      <c r="K33" s="27"/>
      <c r="L33" s="24"/>
      <c r="M33" s="24">
        <f>-'[1]OIB '!N63</f>
        <v>-1896527.4700000002</v>
      </c>
      <c r="N33" s="24"/>
      <c r="O33" s="24">
        <v>-2346122.09</v>
      </c>
      <c r="P33" s="21"/>
    </row>
    <row r="34" spans="1:16" ht="12.75" customHeight="1">
      <c r="A34" s="18"/>
      <c r="B34" s="16"/>
      <c r="C34" s="26"/>
      <c r="D34" s="26"/>
      <c r="E34" s="26"/>
      <c r="F34" s="26"/>
      <c r="G34" s="26"/>
      <c r="H34" s="24"/>
      <c r="I34" s="24"/>
      <c r="J34" s="27"/>
      <c r="K34" s="27"/>
      <c r="L34" s="24"/>
      <c r="M34" s="24"/>
      <c r="N34" s="24"/>
      <c r="O34" s="24"/>
      <c r="P34" s="21"/>
    </row>
    <row r="35" spans="1:16" ht="12.75" customHeight="1">
      <c r="A35" s="18"/>
      <c r="B35" s="16" t="s">
        <v>34</v>
      </c>
      <c r="C35" s="26" t="s">
        <v>35</v>
      </c>
      <c r="D35" s="26"/>
      <c r="E35" s="26"/>
      <c r="F35" s="26"/>
      <c r="G35" s="26"/>
      <c r="H35" s="30">
        <f>M35</f>
        <v>0</v>
      </c>
      <c r="I35" s="30"/>
      <c r="J35" s="31" t="s">
        <v>22</v>
      </c>
      <c r="K35" s="31"/>
      <c r="L35" s="30"/>
      <c r="M35" s="30">
        <v>0</v>
      </c>
      <c r="N35" s="30"/>
      <c r="O35" s="30">
        <v>4527183</v>
      </c>
      <c r="P35" s="32"/>
    </row>
    <row r="36" spans="1:16" ht="12.75" customHeight="1">
      <c r="A36" s="18"/>
      <c r="H36" s="21"/>
      <c r="I36" s="21"/>
      <c r="J36" s="27"/>
      <c r="K36" s="27"/>
      <c r="L36" s="21"/>
      <c r="M36" s="21"/>
      <c r="N36" s="21"/>
      <c r="O36" s="24"/>
      <c r="P36" s="21"/>
    </row>
    <row r="37" spans="1:16" ht="12.75" customHeight="1">
      <c r="A37" s="18"/>
      <c r="B37" s="16" t="s">
        <v>36</v>
      </c>
      <c r="C37" s="26" t="s">
        <v>37</v>
      </c>
      <c r="D37" s="26"/>
      <c r="E37" s="26"/>
      <c r="F37" s="26"/>
      <c r="G37" s="26"/>
      <c r="H37" s="24">
        <f>M37-'[1]OIB '!Q20</f>
        <v>1193091.1999767963</v>
      </c>
      <c r="I37" s="24"/>
      <c r="J37" s="27" t="s">
        <v>22</v>
      </c>
      <c r="K37" s="27"/>
      <c r="L37" s="24"/>
      <c r="M37" s="24">
        <f>'[1]OIB '!N20</f>
        <v>11958543.459976796</v>
      </c>
      <c r="N37" s="24"/>
      <c r="O37" s="24">
        <v>26496118.64</v>
      </c>
      <c r="P37" s="21"/>
    </row>
    <row r="38" spans="1:16" ht="12.75" customHeight="1">
      <c r="A38" s="18"/>
      <c r="B38" s="16"/>
      <c r="C38" s="26" t="s">
        <v>29</v>
      </c>
      <c r="D38" s="26"/>
      <c r="E38" s="26"/>
      <c r="F38" s="26"/>
      <c r="G38" s="26"/>
      <c r="H38" s="24"/>
      <c r="I38" s="24"/>
      <c r="J38" s="24"/>
      <c r="K38" s="24"/>
      <c r="L38" s="24"/>
      <c r="M38" s="24"/>
      <c r="N38" s="24"/>
      <c r="O38" s="24"/>
      <c r="P38" s="21"/>
    </row>
    <row r="39" spans="1:16" ht="12.75" customHeight="1">
      <c r="A39" s="18"/>
      <c r="B39" s="16"/>
      <c r="C39" s="26" t="s">
        <v>38</v>
      </c>
      <c r="D39" s="26"/>
      <c r="E39" s="26"/>
      <c r="F39" s="26"/>
      <c r="G39" s="26"/>
      <c r="H39" s="24"/>
      <c r="I39" s="24"/>
      <c r="J39" s="24"/>
      <c r="K39" s="24"/>
      <c r="L39" s="24"/>
      <c r="M39" s="24"/>
      <c r="N39" s="24"/>
      <c r="O39" s="24"/>
      <c r="P39" s="21"/>
    </row>
    <row r="40" spans="1:16" ht="12.75" customHeight="1">
      <c r="A40" s="18"/>
      <c r="B40" s="16"/>
      <c r="C40" s="26" t="s">
        <v>39</v>
      </c>
      <c r="D40" s="26"/>
      <c r="E40" s="26"/>
      <c r="F40" s="26"/>
      <c r="G40" s="26"/>
      <c r="H40" s="24"/>
      <c r="I40" s="24"/>
      <c r="J40" s="24"/>
      <c r="K40" s="24"/>
      <c r="L40" s="24"/>
      <c r="M40" s="24"/>
      <c r="N40" s="24"/>
      <c r="O40" s="24"/>
      <c r="P40" s="21"/>
    </row>
    <row r="41" spans="1:16" ht="12.75" customHeight="1">
      <c r="A41" s="18"/>
      <c r="B41" s="16"/>
      <c r="C41" s="26" t="s">
        <v>40</v>
      </c>
      <c r="D41" s="26"/>
      <c r="E41" s="26"/>
      <c r="F41" s="26"/>
      <c r="G41" s="26"/>
      <c r="H41" s="24"/>
      <c r="I41" s="24"/>
      <c r="J41" s="24"/>
      <c r="K41" s="24"/>
      <c r="L41" s="24"/>
      <c r="M41" s="24"/>
      <c r="N41" s="24"/>
      <c r="O41" s="24"/>
      <c r="P41" s="21"/>
    </row>
    <row r="42" spans="8:16" ht="12.75" customHeight="1">
      <c r="H42" s="21"/>
      <c r="I42" s="21"/>
      <c r="J42" s="21"/>
      <c r="K42" s="21"/>
      <c r="L42" s="21"/>
      <c r="M42" s="21"/>
      <c r="N42" s="21"/>
      <c r="O42" s="21"/>
      <c r="P42" s="21"/>
    </row>
    <row r="43" spans="2:16" ht="12.75" customHeight="1">
      <c r="B43" s="16" t="s">
        <v>41</v>
      </c>
      <c r="C43" s="26" t="s">
        <v>42</v>
      </c>
      <c r="D43" s="26"/>
      <c r="E43" s="26"/>
      <c r="F43" s="26"/>
      <c r="G43" s="26"/>
      <c r="H43" s="24">
        <f>M43-'[1]OIB '!Q22</f>
        <v>30241.143043478252</v>
      </c>
      <c r="I43" s="24"/>
      <c r="J43" s="27" t="s">
        <v>22</v>
      </c>
      <c r="K43" s="27"/>
      <c r="L43" s="24"/>
      <c r="M43" s="24">
        <f>'[1]OIB '!N22</f>
        <v>755197.0130434782</v>
      </c>
      <c r="N43" s="24"/>
      <c r="O43" s="24">
        <v>0</v>
      </c>
      <c r="P43" s="21"/>
    </row>
    <row r="44" spans="2:16" ht="12.75" customHeight="1">
      <c r="B44" s="16"/>
      <c r="C44" s="26" t="s">
        <v>43</v>
      </c>
      <c r="D44" s="26"/>
      <c r="E44" s="26"/>
      <c r="F44" s="26"/>
      <c r="G44" s="26"/>
      <c r="H44" s="30"/>
      <c r="I44" s="30"/>
      <c r="J44" s="30"/>
      <c r="K44" s="30"/>
      <c r="L44" s="24"/>
      <c r="M44" s="30"/>
      <c r="N44" s="30"/>
      <c r="O44" s="30"/>
      <c r="P44" s="32"/>
    </row>
    <row r="45" spans="8:16" ht="12.75" customHeight="1">
      <c r="H45" s="21"/>
      <c r="I45" s="21"/>
      <c r="J45" s="21"/>
      <c r="K45" s="21"/>
      <c r="L45" s="21"/>
      <c r="M45" s="21"/>
      <c r="N45" s="21"/>
      <c r="O45" s="21"/>
      <c r="P45" s="21"/>
    </row>
    <row r="46" spans="2:16" ht="12.75" customHeight="1">
      <c r="B46" s="16" t="s">
        <v>44</v>
      </c>
      <c r="C46" s="26" t="s">
        <v>45</v>
      </c>
      <c r="D46" s="26"/>
      <c r="E46" s="26"/>
      <c r="F46" s="26"/>
      <c r="G46" s="26"/>
      <c r="H46" s="24">
        <f>SUM(H37:H44)</f>
        <v>1223332.3430202745</v>
      </c>
      <c r="I46" s="24"/>
      <c r="J46" s="27" t="s">
        <v>22</v>
      </c>
      <c r="K46" s="27"/>
      <c r="L46" s="24"/>
      <c r="M46" s="24">
        <f>SUM(M37:M44)</f>
        <v>12713740.473020274</v>
      </c>
      <c r="N46" s="24"/>
      <c r="O46" s="24">
        <f>SUM(O37:O44)</f>
        <v>26496118.64</v>
      </c>
      <c r="P46" s="21"/>
    </row>
    <row r="47" spans="1:16" ht="12.75" customHeight="1">
      <c r="A47" s="18"/>
      <c r="B47" s="16"/>
      <c r="C47" s="26" t="s">
        <v>46</v>
      </c>
      <c r="D47" s="26"/>
      <c r="E47" s="26"/>
      <c r="F47" s="26"/>
      <c r="G47" s="26"/>
      <c r="H47" s="24"/>
      <c r="I47" s="24"/>
      <c r="J47" s="27"/>
      <c r="K47" s="27"/>
      <c r="L47" s="24"/>
      <c r="M47" s="24"/>
      <c r="N47" s="24"/>
      <c r="O47" s="24"/>
      <c r="P47" s="21"/>
    </row>
    <row r="48" spans="1:16" ht="12.75" customHeight="1">
      <c r="A48" s="18"/>
      <c r="B48" s="16"/>
      <c r="C48" s="26"/>
      <c r="D48" s="26"/>
      <c r="E48" s="26"/>
      <c r="F48" s="26"/>
      <c r="G48" s="26"/>
      <c r="H48" s="24"/>
      <c r="I48" s="24"/>
      <c r="J48" s="21"/>
      <c r="K48" s="21"/>
      <c r="L48" s="24"/>
      <c r="M48" s="24"/>
      <c r="N48" s="24"/>
      <c r="O48" s="21"/>
      <c r="P48" s="21"/>
    </row>
    <row r="49" spans="1:16" ht="12.75" customHeight="1">
      <c r="A49" s="18"/>
      <c r="B49" s="16" t="s">
        <v>47</v>
      </c>
      <c r="C49" s="26" t="s">
        <v>48</v>
      </c>
      <c r="D49" s="26"/>
      <c r="E49" s="26"/>
      <c r="F49" s="26"/>
      <c r="G49" s="26"/>
      <c r="H49" s="31">
        <f>-'[1]Notes'!H40</f>
        <v>-544352.8937823672</v>
      </c>
      <c r="I49" s="30"/>
      <c r="J49" s="31" t="str">
        <f>'[1]Notes'!J40</f>
        <v>N/A</v>
      </c>
      <c r="K49" s="31"/>
      <c r="L49" s="24"/>
      <c r="M49" s="31">
        <f>-'[1]Notes'!L40</f>
        <v>-2422870.593782367</v>
      </c>
      <c r="N49" s="30"/>
      <c r="O49" s="30">
        <v>-1346684.72</v>
      </c>
      <c r="P49" s="32"/>
    </row>
    <row r="50" spans="1:16" ht="12.75" customHeight="1">
      <c r="A50" s="18"/>
      <c r="B50" s="16"/>
      <c r="C50" s="26"/>
      <c r="D50" s="26"/>
      <c r="E50" s="26"/>
      <c r="F50" s="26"/>
      <c r="G50" s="26"/>
      <c r="H50" s="24"/>
      <c r="I50" s="24"/>
      <c r="J50" s="21"/>
      <c r="K50" s="21"/>
      <c r="L50" s="24"/>
      <c r="M50" s="24"/>
      <c r="N50" s="24"/>
      <c r="O50" s="21"/>
      <c r="P50" s="21"/>
    </row>
    <row r="51" spans="1:16" ht="12.75" customHeight="1">
      <c r="A51" s="18"/>
      <c r="B51" s="16" t="s">
        <v>49</v>
      </c>
      <c r="C51" s="33" t="s">
        <v>49</v>
      </c>
      <c r="D51" s="26" t="s">
        <v>50</v>
      </c>
      <c r="E51" s="26"/>
      <c r="F51" s="26"/>
      <c r="G51" s="26"/>
      <c r="H51" s="24">
        <f>SUM(H46:H49)</f>
        <v>678979.4492379073</v>
      </c>
      <c r="I51" s="24"/>
      <c r="J51" s="27" t="s">
        <v>22</v>
      </c>
      <c r="K51" s="27"/>
      <c r="L51" s="24"/>
      <c r="M51" s="24">
        <f>SUM(M46:M49)</f>
        <v>10290869.879237907</v>
      </c>
      <c r="N51" s="24"/>
      <c r="O51" s="24">
        <f>SUM(O46:O49)</f>
        <v>25149433.92</v>
      </c>
      <c r="P51" s="21"/>
    </row>
    <row r="52" spans="1:16" ht="12.75" customHeight="1">
      <c r="A52" s="18"/>
      <c r="B52" s="16"/>
      <c r="C52" s="33"/>
      <c r="D52" s="26" t="s">
        <v>51</v>
      </c>
      <c r="E52" s="26"/>
      <c r="F52" s="26"/>
      <c r="G52" s="26"/>
      <c r="H52" s="24"/>
      <c r="I52" s="24"/>
      <c r="J52" s="21"/>
      <c r="K52" s="21"/>
      <c r="L52" s="24"/>
      <c r="M52" s="24"/>
      <c r="N52" s="24"/>
      <c r="O52" s="21"/>
      <c r="P52" s="21"/>
    </row>
    <row r="53" spans="1:16" ht="12.75" customHeight="1">
      <c r="A53" s="18"/>
      <c r="H53" s="21"/>
      <c r="I53" s="21"/>
      <c r="J53" s="21"/>
      <c r="K53" s="21"/>
      <c r="L53" s="21"/>
      <c r="M53" s="21"/>
      <c r="N53" s="21"/>
      <c r="O53" s="21"/>
      <c r="P53" s="21"/>
    </row>
    <row r="54" spans="1:16" ht="12.75" customHeight="1">
      <c r="A54" s="18"/>
      <c r="B54" s="16"/>
      <c r="C54" s="33" t="s">
        <v>52</v>
      </c>
      <c r="D54" s="26" t="s">
        <v>53</v>
      </c>
      <c r="E54" s="26"/>
      <c r="F54" s="26"/>
      <c r="G54" s="26"/>
      <c r="H54" s="30">
        <f>M54-'[1]OIB '!Q32</f>
        <v>-105203.20011886861</v>
      </c>
      <c r="I54" s="30"/>
      <c r="J54" s="31" t="s">
        <v>22</v>
      </c>
      <c r="K54" s="31"/>
      <c r="L54" s="24"/>
      <c r="M54" s="30">
        <f>'[1]OIB '!N32</f>
        <v>-858318.5701188686</v>
      </c>
      <c r="N54" s="30"/>
      <c r="O54" s="30">
        <v>-302843.1</v>
      </c>
      <c r="P54" s="32"/>
    </row>
    <row r="55" spans="1:16" ht="12.75" customHeight="1">
      <c r="A55" s="18"/>
      <c r="B55" s="16"/>
      <c r="C55" s="26"/>
      <c r="D55" s="26"/>
      <c r="E55" s="26"/>
      <c r="F55" s="26"/>
      <c r="G55" s="26"/>
      <c r="H55" s="24"/>
      <c r="I55" s="24"/>
      <c r="J55" s="24"/>
      <c r="K55" s="24"/>
      <c r="L55" s="24"/>
      <c r="M55" s="24"/>
      <c r="N55" s="24"/>
      <c r="O55" s="24"/>
      <c r="P55" s="21"/>
    </row>
    <row r="56" spans="1:16" ht="12.75" customHeight="1">
      <c r="A56" s="18"/>
      <c r="B56" s="16" t="s">
        <v>54</v>
      </c>
      <c r="C56" s="26" t="s">
        <v>55</v>
      </c>
      <c r="D56" s="26"/>
      <c r="E56" s="26"/>
      <c r="F56" s="26"/>
      <c r="G56" s="26"/>
      <c r="H56" s="24">
        <f>SUM(H51:H54)</f>
        <v>573776.2491190387</v>
      </c>
      <c r="I56" s="24"/>
      <c r="J56" s="27" t="s">
        <v>22</v>
      </c>
      <c r="K56" s="27"/>
      <c r="L56" s="24"/>
      <c r="M56" s="24">
        <f>SUM(M51:M54)</f>
        <v>9432551.309119038</v>
      </c>
      <c r="N56" s="24"/>
      <c r="O56" s="24">
        <f>SUM(O51:O54)</f>
        <v>24846590.82</v>
      </c>
      <c r="P56" s="21"/>
    </row>
    <row r="57" spans="1:16" ht="12.75" customHeight="1">
      <c r="A57" s="18"/>
      <c r="B57" s="16"/>
      <c r="C57" s="26" t="s">
        <v>56</v>
      </c>
      <c r="D57" s="26"/>
      <c r="E57" s="26"/>
      <c r="F57" s="26"/>
      <c r="G57" s="26"/>
      <c r="H57" s="24"/>
      <c r="I57" s="24"/>
      <c r="J57" s="24"/>
      <c r="K57" s="24"/>
      <c r="L57" s="24"/>
      <c r="M57" s="24"/>
      <c r="N57" s="24"/>
      <c r="O57" s="24"/>
      <c r="P57" s="21"/>
    </row>
    <row r="58" spans="1:16" ht="12.75" customHeight="1">
      <c r="A58" s="18"/>
      <c r="B58" s="16"/>
      <c r="C58" s="26"/>
      <c r="D58" s="26"/>
      <c r="E58" s="26"/>
      <c r="F58" s="26"/>
      <c r="G58" s="26"/>
      <c r="H58" s="24"/>
      <c r="I58" s="24"/>
      <c r="J58" s="24"/>
      <c r="K58" s="24"/>
      <c r="L58" s="24"/>
      <c r="M58" s="24"/>
      <c r="N58" s="24"/>
      <c r="O58" s="24"/>
      <c r="P58" s="21"/>
    </row>
    <row r="59" spans="1:16" ht="12.75" customHeight="1">
      <c r="A59" s="18"/>
      <c r="B59" s="16" t="s">
        <v>57</v>
      </c>
      <c r="C59" s="33" t="s">
        <v>49</v>
      </c>
      <c r="D59" s="26" t="s">
        <v>58</v>
      </c>
      <c r="E59" s="26"/>
      <c r="F59" s="26"/>
      <c r="G59" s="26"/>
      <c r="H59" s="34">
        <f>SUM(H60:H61)</f>
        <v>0</v>
      </c>
      <c r="I59" s="24"/>
      <c r="J59" s="27" t="s">
        <v>22</v>
      </c>
      <c r="K59" s="27"/>
      <c r="L59" s="24"/>
      <c r="M59" s="34">
        <f>SUM(M60:M61)</f>
        <v>0</v>
      </c>
      <c r="N59" s="24"/>
      <c r="O59" s="24">
        <v>0</v>
      </c>
      <c r="P59" s="21"/>
    </row>
    <row r="60" spans="1:16" ht="12.75" customHeight="1">
      <c r="A60" s="18"/>
      <c r="B60" s="16"/>
      <c r="C60" s="33" t="s">
        <v>52</v>
      </c>
      <c r="D60" s="26" t="s">
        <v>53</v>
      </c>
      <c r="E60" s="26"/>
      <c r="F60" s="26"/>
      <c r="G60" s="26"/>
      <c r="H60" s="34">
        <f>M60</f>
        <v>0</v>
      </c>
      <c r="I60" s="24"/>
      <c r="J60" s="27" t="s">
        <v>22</v>
      </c>
      <c r="K60" s="27"/>
      <c r="L60" s="24"/>
      <c r="M60" s="34">
        <v>0</v>
      </c>
      <c r="N60" s="24"/>
      <c r="O60" s="24">
        <v>0</v>
      </c>
      <c r="P60" s="21"/>
    </row>
    <row r="61" spans="1:16" ht="12.75" customHeight="1">
      <c r="A61" s="18"/>
      <c r="B61" s="16"/>
      <c r="C61" s="33" t="s">
        <v>59</v>
      </c>
      <c r="D61" s="26" t="s">
        <v>60</v>
      </c>
      <c r="E61" s="26"/>
      <c r="F61" s="26"/>
      <c r="G61" s="26"/>
      <c r="H61" s="34">
        <f>M61-'[1]OIB '!Q38</f>
        <v>0</v>
      </c>
      <c r="I61" s="24"/>
      <c r="J61" s="27" t="s">
        <v>22</v>
      </c>
      <c r="K61" s="27"/>
      <c r="L61" s="24"/>
      <c r="M61" s="34">
        <f>'[1]OIB '!N38</f>
        <v>0</v>
      </c>
      <c r="N61" s="24"/>
      <c r="O61" s="24">
        <v>0</v>
      </c>
      <c r="P61" s="21"/>
    </row>
    <row r="62" spans="1:16" ht="12.75" customHeight="1">
      <c r="A62" s="18"/>
      <c r="B62" s="16"/>
      <c r="C62" s="26"/>
      <c r="D62" s="26" t="s">
        <v>61</v>
      </c>
      <c r="E62" s="26"/>
      <c r="F62" s="26"/>
      <c r="G62" s="26"/>
      <c r="H62" s="30"/>
      <c r="I62" s="30"/>
      <c r="J62" s="30"/>
      <c r="K62" s="30"/>
      <c r="L62" s="24"/>
      <c r="M62" s="30"/>
      <c r="N62" s="30"/>
      <c r="O62" s="30"/>
      <c r="P62" s="32"/>
    </row>
    <row r="63" spans="1:16" ht="12.75" customHeight="1">
      <c r="A63" s="18"/>
      <c r="B63" s="16"/>
      <c r="C63" s="26"/>
      <c r="D63" s="26"/>
      <c r="E63" s="26"/>
      <c r="F63" s="26"/>
      <c r="G63" s="26"/>
      <c r="H63" s="24"/>
      <c r="I63" s="24"/>
      <c r="J63" s="20"/>
      <c r="K63" s="20"/>
      <c r="L63" s="20"/>
      <c r="M63" s="24"/>
      <c r="N63" s="24"/>
      <c r="O63" s="20"/>
      <c r="P63" s="21"/>
    </row>
    <row r="64" spans="1:16" ht="12.75" customHeight="1">
      <c r="A64" s="18"/>
      <c r="B64" s="16" t="s">
        <v>62</v>
      </c>
      <c r="C64" s="11" t="s">
        <v>63</v>
      </c>
      <c r="D64" s="11"/>
      <c r="E64" s="11"/>
      <c r="F64" s="11"/>
      <c r="G64" s="11"/>
      <c r="H64" s="24">
        <f>SUM(H56:H62)</f>
        <v>573776.2491190387</v>
      </c>
      <c r="I64" s="24"/>
      <c r="J64" s="27" t="s">
        <v>22</v>
      </c>
      <c r="K64" s="27"/>
      <c r="L64" s="20"/>
      <c r="M64" s="24">
        <f>SUM(M56:M62)</f>
        <v>9432551.309119038</v>
      </c>
      <c r="N64" s="24"/>
      <c r="O64" s="24">
        <f>SUM(O56:O62)</f>
        <v>24846590.82</v>
      </c>
      <c r="P64" s="21"/>
    </row>
    <row r="65" spans="1:16" ht="12.75" customHeight="1" thickBot="1">
      <c r="A65" s="18"/>
      <c r="B65" s="16"/>
      <c r="C65" s="11" t="s">
        <v>64</v>
      </c>
      <c r="D65" s="11"/>
      <c r="E65" s="11"/>
      <c r="F65" s="11"/>
      <c r="G65" s="11"/>
      <c r="H65" s="22"/>
      <c r="I65" s="22"/>
      <c r="J65" s="35"/>
      <c r="K65" s="35"/>
      <c r="L65" s="20"/>
      <c r="M65" s="22"/>
      <c r="N65" s="22"/>
      <c r="O65" s="35"/>
      <c r="P65" s="25"/>
    </row>
    <row r="66" ht="12.75" customHeight="1" thickTop="1">
      <c r="A66" s="18"/>
    </row>
    <row r="67" spans="1:15" ht="12.75" customHeight="1">
      <c r="A67" s="18" t="s">
        <v>65</v>
      </c>
      <c r="B67" s="16" t="s">
        <v>20</v>
      </c>
      <c r="C67" s="11" t="s">
        <v>66</v>
      </c>
      <c r="D67" s="11"/>
      <c r="E67" s="11"/>
      <c r="F67" s="11"/>
      <c r="G67" s="11"/>
      <c r="H67" s="17"/>
      <c r="I67" s="17"/>
      <c r="J67" s="36"/>
      <c r="K67" s="36"/>
      <c r="L67" s="36"/>
      <c r="M67" s="17"/>
      <c r="N67" s="17"/>
      <c r="O67" s="36"/>
    </row>
    <row r="68" spans="1:15" ht="12.75" customHeight="1">
      <c r="A68" s="18"/>
      <c r="B68" s="16"/>
      <c r="C68" s="11" t="s">
        <v>67</v>
      </c>
      <c r="D68" s="11"/>
      <c r="E68" s="11"/>
      <c r="F68" s="11"/>
      <c r="G68" s="11"/>
      <c r="H68" s="17"/>
      <c r="I68" s="17"/>
      <c r="J68" s="36"/>
      <c r="K68" s="36"/>
      <c r="L68" s="36"/>
      <c r="M68" s="17"/>
      <c r="N68" s="17"/>
      <c r="O68" s="36"/>
    </row>
    <row r="69" spans="1:15" ht="12.75" customHeight="1">
      <c r="A69" s="18"/>
      <c r="B69" s="16"/>
      <c r="C69" s="11" t="s">
        <v>68</v>
      </c>
      <c r="D69" s="11"/>
      <c r="E69" s="11"/>
      <c r="F69" s="11"/>
      <c r="G69" s="11"/>
      <c r="H69" s="17"/>
      <c r="I69" s="17"/>
      <c r="J69" s="36"/>
      <c r="K69" s="36"/>
      <c r="L69" s="36"/>
      <c r="M69" s="37"/>
      <c r="N69" s="37"/>
      <c r="O69" s="36"/>
    </row>
    <row r="70" spans="1:15" ht="12.75" customHeight="1">
      <c r="A70" s="18"/>
      <c r="H70" s="17"/>
      <c r="I70" s="17"/>
      <c r="J70" s="36"/>
      <c r="K70" s="36"/>
      <c r="L70" s="36"/>
      <c r="M70" s="17"/>
      <c r="N70" s="17"/>
      <c r="O70" s="36"/>
    </row>
    <row r="71" spans="1:15" ht="12.75" customHeight="1">
      <c r="A71" s="18"/>
      <c r="B71" s="16"/>
      <c r="C71" s="16" t="s">
        <v>49</v>
      </c>
      <c r="D71" s="11" t="s">
        <v>69</v>
      </c>
      <c r="E71" s="118">
        <f>'[1]FDEPS'!Q10</f>
        <v>90005002</v>
      </c>
      <c r="F71" s="118"/>
      <c r="G71" s="11"/>
      <c r="H71" s="39">
        <f>'[1]FDEPS'!N9</f>
        <v>0.6374937352026678</v>
      </c>
      <c r="I71" s="17"/>
      <c r="J71" s="40" t="s">
        <v>22</v>
      </c>
      <c r="K71" s="40"/>
      <c r="L71" s="36"/>
      <c r="M71" s="39">
        <f>'[1]FDEPS'!S9</f>
        <v>10.480030108903321</v>
      </c>
      <c r="N71" s="36"/>
      <c r="O71" s="41">
        <f>O64/E71*100</f>
        <v>27.605788864934418</v>
      </c>
    </row>
    <row r="72" spans="1:15" ht="12.75" customHeight="1">
      <c r="A72" s="18"/>
      <c r="B72" s="16"/>
      <c r="C72" s="16"/>
      <c r="D72" s="11" t="s">
        <v>70</v>
      </c>
      <c r="E72" s="11"/>
      <c r="F72" s="11"/>
      <c r="G72" s="11"/>
      <c r="H72" s="42"/>
      <c r="I72" s="37"/>
      <c r="J72" s="12"/>
      <c r="K72" s="12"/>
      <c r="L72" s="12"/>
      <c r="M72" s="43"/>
      <c r="N72" s="12"/>
      <c r="O72" s="43"/>
    </row>
    <row r="73" spans="1:15" ht="12.75" customHeight="1">
      <c r="A73" s="18"/>
      <c r="B73" s="16"/>
      <c r="C73" s="16"/>
      <c r="D73" s="11"/>
      <c r="E73" s="11"/>
      <c r="F73" s="11"/>
      <c r="G73" s="11"/>
      <c r="H73" s="42"/>
      <c r="I73" s="37"/>
      <c r="J73" s="12"/>
      <c r="K73" s="12"/>
      <c r="L73" s="12"/>
      <c r="M73" s="43"/>
      <c r="N73" s="12"/>
      <c r="O73" s="43"/>
    </row>
    <row r="74" spans="1:15" ht="12.75" customHeight="1">
      <c r="A74" s="18"/>
      <c r="B74" s="16"/>
      <c r="C74" s="16" t="s">
        <v>52</v>
      </c>
      <c r="D74" s="11" t="s">
        <v>71</v>
      </c>
      <c r="E74" s="11"/>
      <c r="F74" s="38">
        <f>'[1]FDEPS'!Q20</f>
        <v>96354002</v>
      </c>
      <c r="G74" s="11"/>
      <c r="H74" s="42">
        <f>'[1]FDEPS'!N19</f>
        <v>0.904582747565364</v>
      </c>
      <c r="I74" s="37"/>
      <c r="J74" s="40" t="s">
        <v>22</v>
      </c>
      <c r="K74" s="40"/>
      <c r="L74" s="12"/>
      <c r="M74" s="44">
        <f>'[1]FDEPS'!S19</f>
        <v>10.788473754358732</v>
      </c>
      <c r="N74" s="45"/>
      <c r="O74" s="46">
        <f>'[1]FDEPS'!X66/F75*100</f>
        <v>26.75286711600456</v>
      </c>
    </row>
    <row r="75" spans="2:7" ht="12.75" customHeight="1">
      <c r="B75" s="16"/>
      <c r="D75" s="11" t="s">
        <v>72</v>
      </c>
      <c r="E75" s="11"/>
      <c r="F75" s="38">
        <f>E71+'[1]FDEPS'!V29</f>
        <v>96964002</v>
      </c>
      <c r="G75" s="11" t="s">
        <v>73</v>
      </c>
    </row>
    <row r="76" spans="1:15" ht="12.75" customHeight="1">
      <c r="A76" s="18"/>
      <c r="B76" s="16"/>
      <c r="C76" s="16"/>
      <c r="D76" s="11" t="s">
        <v>74</v>
      </c>
      <c r="E76" s="11"/>
      <c r="F76" s="11"/>
      <c r="G76" s="11"/>
      <c r="H76" s="12"/>
      <c r="I76" s="12"/>
      <c r="J76" s="12"/>
      <c r="K76" s="12"/>
      <c r="L76" s="12"/>
      <c r="M76" s="12"/>
      <c r="N76" s="12"/>
      <c r="O76" s="12"/>
    </row>
    <row r="77" spans="1:15" ht="12.75" customHeight="1">
      <c r="A77" s="18"/>
      <c r="B77" s="16"/>
      <c r="C77" s="11"/>
      <c r="D77" s="11"/>
      <c r="E77" s="11"/>
      <c r="F77" s="11"/>
      <c r="G77" s="11"/>
      <c r="H77" s="12"/>
      <c r="I77" s="12"/>
      <c r="J77" s="12"/>
      <c r="K77" s="12"/>
      <c r="L77" s="12"/>
      <c r="M77" s="12"/>
      <c r="N77" s="12"/>
      <c r="O77" s="12"/>
    </row>
    <row r="78" spans="1:15" ht="12.75" customHeight="1">
      <c r="A78" s="18"/>
      <c r="B78" s="47" t="s">
        <v>22</v>
      </c>
      <c r="C78" s="48" t="s">
        <v>75</v>
      </c>
      <c r="D78" s="11" t="s">
        <v>76</v>
      </c>
      <c r="E78" s="11"/>
      <c r="F78" s="11"/>
      <c r="G78" s="11"/>
      <c r="H78" s="12"/>
      <c r="I78" s="12"/>
      <c r="J78" s="12"/>
      <c r="K78" s="12"/>
      <c r="L78" s="12"/>
      <c r="M78" s="12"/>
      <c r="N78" s="12"/>
      <c r="O78" s="12"/>
    </row>
    <row r="82" ht="12.75">
      <c r="A82" s="18"/>
    </row>
    <row r="83" ht="12.75">
      <c r="A83" s="18"/>
    </row>
    <row r="84" ht="12.75">
      <c r="A84" s="18"/>
    </row>
    <row r="85" ht="12.75">
      <c r="A85" s="18"/>
    </row>
    <row r="86" ht="12.75">
      <c r="A86" s="18"/>
    </row>
    <row r="87" ht="12.75">
      <c r="A87" s="18"/>
    </row>
    <row r="88" ht="12.75">
      <c r="A88" s="18"/>
    </row>
    <row r="89" ht="12.75">
      <c r="A89" s="18"/>
    </row>
    <row r="90" ht="12.75">
      <c r="A90" s="18"/>
    </row>
    <row r="91" spans="1:15" ht="12.75">
      <c r="A91" s="18"/>
      <c r="B91" s="16"/>
      <c r="C91" s="11"/>
      <c r="D91" s="11"/>
      <c r="E91" s="11"/>
      <c r="F91" s="11"/>
      <c r="G91" s="11"/>
      <c r="H91" s="12"/>
      <c r="I91" s="12"/>
      <c r="J91" s="12"/>
      <c r="K91" s="12"/>
      <c r="L91" s="12"/>
      <c r="M91" s="12"/>
      <c r="N91" s="12"/>
      <c r="O91" s="12"/>
    </row>
    <row r="92" spans="1:15" ht="12.75">
      <c r="A92" s="18"/>
      <c r="B92" s="16"/>
      <c r="C92" s="11"/>
      <c r="D92" s="11"/>
      <c r="E92" s="11"/>
      <c r="F92" s="11"/>
      <c r="G92" s="11"/>
      <c r="H92" s="12"/>
      <c r="I92" s="12"/>
      <c r="J92" s="12"/>
      <c r="K92" s="12"/>
      <c r="L92" s="12"/>
      <c r="M92" s="12"/>
      <c r="N92" s="12"/>
      <c r="O92" s="12"/>
    </row>
    <row r="93" spans="1:15" ht="12.75">
      <c r="A93" s="18"/>
      <c r="B93" s="16"/>
      <c r="C93" s="11"/>
      <c r="D93" s="11"/>
      <c r="E93" s="11"/>
      <c r="F93" s="11"/>
      <c r="G93" s="11"/>
      <c r="H93" s="12"/>
      <c r="I93" s="12"/>
      <c r="J93" s="12"/>
      <c r="K93" s="12"/>
      <c r="L93" s="12"/>
      <c r="M93" s="12"/>
      <c r="N93" s="12"/>
      <c r="O93" s="12"/>
    </row>
    <row r="94" spans="1:15" ht="12.75">
      <c r="A94" s="18"/>
      <c r="B94" s="16"/>
      <c r="C94" s="11"/>
      <c r="D94" s="11"/>
      <c r="E94" s="11"/>
      <c r="F94" s="11"/>
      <c r="G94" s="11"/>
      <c r="H94" s="12"/>
      <c r="I94" s="12"/>
      <c r="J94" s="12"/>
      <c r="K94" s="12"/>
      <c r="L94" s="12"/>
      <c r="M94" s="12"/>
      <c r="N94" s="12"/>
      <c r="O94" s="12"/>
    </row>
    <row r="95" spans="1:15" ht="12.75">
      <c r="A95" s="18"/>
      <c r="B95" s="16"/>
      <c r="C95" s="11"/>
      <c r="D95" s="11"/>
      <c r="E95" s="11"/>
      <c r="F95" s="11"/>
      <c r="G95" s="11"/>
      <c r="H95" s="12"/>
      <c r="I95" s="12"/>
      <c r="J95" s="12"/>
      <c r="K95" s="12"/>
      <c r="L95" s="12"/>
      <c r="M95" s="12"/>
      <c r="N95" s="12"/>
      <c r="O95" s="12"/>
    </row>
    <row r="96" spans="1:15" ht="12.75">
      <c r="A96" s="18"/>
      <c r="B96" s="16"/>
      <c r="C96" s="11"/>
      <c r="D96" s="11"/>
      <c r="E96" s="11"/>
      <c r="F96" s="11"/>
      <c r="G96" s="11"/>
      <c r="H96" s="12"/>
      <c r="I96" s="12"/>
      <c r="J96" s="12"/>
      <c r="K96" s="12"/>
      <c r="L96" s="12"/>
      <c r="M96" s="12"/>
      <c r="N96" s="12"/>
      <c r="O96" s="12"/>
    </row>
    <row r="97" spans="1:15" ht="12.75">
      <c r="A97" s="18"/>
      <c r="B97" s="16"/>
      <c r="C97" s="11"/>
      <c r="D97" s="11"/>
      <c r="E97" s="11"/>
      <c r="F97" s="11"/>
      <c r="G97" s="11"/>
      <c r="H97" s="12"/>
      <c r="I97" s="12"/>
      <c r="J97" s="12"/>
      <c r="K97" s="12"/>
      <c r="L97" s="12"/>
      <c r="M97" s="12"/>
      <c r="N97" s="12"/>
      <c r="O97" s="12"/>
    </row>
    <row r="98" spans="1:15" ht="12.75">
      <c r="A98" s="18"/>
      <c r="B98" s="16"/>
      <c r="C98" s="11"/>
      <c r="D98" s="11"/>
      <c r="E98" s="11"/>
      <c r="F98" s="11"/>
      <c r="G98" s="11"/>
      <c r="H98" s="12"/>
      <c r="I98" s="12"/>
      <c r="J98" s="12"/>
      <c r="K98" s="12"/>
      <c r="L98" s="12"/>
      <c r="M98" s="12"/>
      <c r="N98" s="12"/>
      <c r="O98" s="12"/>
    </row>
    <row r="99" spans="1:15" ht="12.75">
      <c r="A99" s="18"/>
      <c r="B99" s="16"/>
      <c r="C99" s="11"/>
      <c r="D99" s="11"/>
      <c r="E99" s="11"/>
      <c r="F99" s="11"/>
      <c r="G99" s="11"/>
      <c r="H99" s="12"/>
      <c r="I99" s="12"/>
      <c r="J99" s="12"/>
      <c r="K99" s="12"/>
      <c r="L99" s="12"/>
      <c r="M99" s="12"/>
      <c r="N99" s="12"/>
      <c r="O99" s="12"/>
    </row>
    <row r="100" spans="1:15" ht="12.75">
      <c r="A100" s="18"/>
      <c r="B100" s="16"/>
      <c r="C100" s="11"/>
      <c r="D100" s="11"/>
      <c r="E100" s="11"/>
      <c r="F100" s="11"/>
      <c r="G100" s="11"/>
      <c r="H100" s="12"/>
      <c r="I100" s="12"/>
      <c r="J100" s="12"/>
      <c r="K100" s="12"/>
      <c r="L100" s="12"/>
      <c r="M100" s="12"/>
      <c r="N100" s="12"/>
      <c r="O100" s="12"/>
    </row>
    <row r="101" spans="1:15" ht="12.75">
      <c r="A101" s="18"/>
      <c r="B101" s="16"/>
      <c r="C101" s="11"/>
      <c r="D101" s="11"/>
      <c r="E101" s="11"/>
      <c r="F101" s="11"/>
      <c r="G101" s="11"/>
      <c r="H101" s="12"/>
      <c r="I101" s="12"/>
      <c r="J101" s="12"/>
      <c r="K101" s="12"/>
      <c r="L101" s="12"/>
      <c r="M101" s="12"/>
      <c r="N101" s="12"/>
      <c r="O101" s="12"/>
    </row>
    <row r="102" spans="1:15" ht="12.75">
      <c r="A102" s="18"/>
      <c r="B102" s="16"/>
      <c r="C102" s="11"/>
      <c r="D102" s="11"/>
      <c r="E102" s="11"/>
      <c r="F102" s="11"/>
      <c r="G102" s="11"/>
      <c r="H102" s="12"/>
      <c r="I102" s="12"/>
      <c r="J102" s="12"/>
      <c r="K102" s="12"/>
      <c r="L102" s="12"/>
      <c r="M102" s="12"/>
      <c r="N102" s="12"/>
      <c r="O102" s="12"/>
    </row>
    <row r="103" spans="1:15" ht="12.75">
      <c r="A103" s="18"/>
      <c r="B103" s="16"/>
      <c r="C103" s="11"/>
      <c r="D103" s="11"/>
      <c r="E103" s="11"/>
      <c r="F103" s="11"/>
      <c r="G103" s="11"/>
      <c r="H103" s="12"/>
      <c r="I103" s="12"/>
      <c r="J103" s="12"/>
      <c r="K103" s="12"/>
      <c r="L103" s="12"/>
      <c r="M103" s="12"/>
      <c r="N103" s="12"/>
      <c r="O103" s="12"/>
    </row>
    <row r="104" spans="1:15" ht="12.75">
      <c r="A104" s="18"/>
      <c r="B104" s="16"/>
      <c r="C104" s="11"/>
      <c r="D104" s="11"/>
      <c r="E104" s="11"/>
      <c r="F104" s="11"/>
      <c r="G104" s="11"/>
      <c r="H104" s="12"/>
      <c r="I104" s="12"/>
      <c r="J104" s="12"/>
      <c r="K104" s="12"/>
      <c r="L104" s="12"/>
      <c r="M104" s="12"/>
      <c r="N104" s="12"/>
      <c r="O104" s="12"/>
    </row>
    <row r="105" spans="1:15" ht="12.75">
      <c r="A105" s="18"/>
      <c r="B105" s="16"/>
      <c r="C105" s="11"/>
      <c r="D105" s="11"/>
      <c r="E105" s="11"/>
      <c r="F105" s="11"/>
      <c r="G105" s="11"/>
      <c r="H105" s="12"/>
      <c r="I105" s="12"/>
      <c r="J105" s="12"/>
      <c r="K105" s="12"/>
      <c r="L105" s="12"/>
      <c r="M105" s="12"/>
      <c r="N105" s="12"/>
      <c r="O105" s="12"/>
    </row>
    <row r="106" spans="1:15" ht="12.75">
      <c r="A106" s="18"/>
      <c r="B106" s="16"/>
      <c r="C106" s="11"/>
      <c r="D106" s="11"/>
      <c r="E106" s="11"/>
      <c r="F106" s="11"/>
      <c r="G106" s="11"/>
      <c r="H106" s="12"/>
      <c r="I106" s="12"/>
      <c r="J106" s="12"/>
      <c r="K106" s="12"/>
      <c r="L106" s="12"/>
      <c r="M106" s="12"/>
      <c r="N106" s="12"/>
      <c r="O106" s="12"/>
    </row>
  </sheetData>
  <mergeCells count="24">
    <mergeCell ref="E71:F71"/>
    <mergeCell ref="M18:N18"/>
    <mergeCell ref="O14:P14"/>
    <mergeCell ref="O15:P15"/>
    <mergeCell ref="O16:P16"/>
    <mergeCell ref="O17:P17"/>
    <mergeCell ref="O18:P18"/>
    <mergeCell ref="M14:N14"/>
    <mergeCell ref="M15:N15"/>
    <mergeCell ref="M16:N16"/>
    <mergeCell ref="M17:N17"/>
    <mergeCell ref="H17:I17"/>
    <mergeCell ref="H18:I18"/>
    <mergeCell ref="J18:K18"/>
    <mergeCell ref="J17:K17"/>
    <mergeCell ref="H15:I15"/>
    <mergeCell ref="H16:I16"/>
    <mergeCell ref="J16:K16"/>
    <mergeCell ref="J15:K15"/>
    <mergeCell ref="A7:P8"/>
    <mergeCell ref="H13:K13"/>
    <mergeCell ref="M13:P13"/>
    <mergeCell ref="J14:K14"/>
    <mergeCell ref="H14:I14"/>
  </mergeCells>
  <printOptions horizontalCentered="1"/>
  <pageMargins left="0.5" right="0.5" top="1.5" bottom="0.75" header="1" footer="0"/>
  <pageSetup horizontalDpi="360" verticalDpi="360" orientation="portrait" paperSize="9" r:id="rId1"/>
  <headerFooter alignWithMargins="0">
    <oddHeader>&amp;R&amp;"Times New Roman,Bold"Page &amp;P of &amp;N</oddHeader>
  </headerFooter>
  <rowBreaks count="1" manualBreakCount="1">
    <brk id="52" max="255" man="1"/>
  </rowBreaks>
</worksheet>
</file>

<file path=xl/worksheets/sheet2.xml><?xml version="1.0" encoding="utf-8"?>
<worksheet xmlns="http://schemas.openxmlformats.org/spreadsheetml/2006/main" xmlns:r="http://schemas.openxmlformats.org/officeDocument/2006/relationships">
  <dimension ref="A1:L99"/>
  <sheetViews>
    <sheetView workbookViewId="0" topLeftCell="A24">
      <selection activeCell="E40" sqref="E40"/>
    </sheetView>
  </sheetViews>
  <sheetFormatPr defaultColWidth="9.33203125" defaultRowHeight="12.75" customHeight="1"/>
  <cols>
    <col min="1" max="1" width="3.83203125" style="77" customWidth="1"/>
    <col min="2" max="2" width="3.83203125" style="50" customWidth="1"/>
    <col min="3" max="7" width="9.33203125" style="50" customWidth="1"/>
    <col min="8" max="8" width="10.83203125" style="78" customWidth="1"/>
    <col min="9" max="9" width="2.33203125" style="78" customWidth="1"/>
    <col min="10" max="10" width="3.83203125" style="78" customWidth="1"/>
    <col min="11" max="11" width="10.83203125" style="78" customWidth="1"/>
    <col min="12" max="12" width="2.33203125" style="78" customWidth="1"/>
    <col min="13" max="16384" width="9.33203125" style="50" customWidth="1"/>
  </cols>
  <sheetData>
    <row r="1" spans="1:12" s="49" customFormat="1" ht="15.75" customHeight="1">
      <c r="A1" s="119" t="str">
        <f>'[1]P&amp;L'!A1</f>
        <v>ORIENTAL INTEREST BERHAD</v>
      </c>
      <c r="B1" s="119"/>
      <c r="C1" s="119"/>
      <c r="D1" s="119"/>
      <c r="E1" s="119"/>
      <c r="F1" s="119"/>
      <c r="G1" s="119"/>
      <c r="H1" s="119"/>
      <c r="I1" s="119"/>
      <c r="J1" s="119"/>
      <c r="K1" s="119"/>
      <c r="L1" s="119"/>
    </row>
    <row r="2" spans="1:12" ht="12.75" customHeight="1">
      <c r="A2" s="120" t="str">
        <f>'[1]P&amp;L'!A2</f>
        <v>(Company No. 272144-M)</v>
      </c>
      <c r="B2" s="120"/>
      <c r="C2" s="120"/>
      <c r="D2" s="120"/>
      <c r="E2" s="120"/>
      <c r="F2" s="120"/>
      <c r="G2" s="120"/>
      <c r="H2" s="120"/>
      <c r="I2" s="120"/>
      <c r="J2" s="120"/>
      <c r="K2" s="120"/>
      <c r="L2" s="120"/>
    </row>
    <row r="3" spans="1:12" ht="12.75" customHeight="1">
      <c r="A3" s="120" t="str">
        <f>'[1]P&amp;L'!A3</f>
        <v>(Incorporated in Malaysia)</v>
      </c>
      <c r="B3" s="120"/>
      <c r="C3" s="120"/>
      <c r="D3" s="120"/>
      <c r="E3" s="120"/>
      <c r="F3" s="120"/>
      <c r="G3" s="120"/>
      <c r="H3" s="120"/>
      <c r="I3" s="120"/>
      <c r="J3" s="120"/>
      <c r="K3" s="120"/>
      <c r="L3" s="120"/>
    </row>
    <row r="4" spans="1:12" ht="7.5" customHeight="1">
      <c r="A4" s="51"/>
      <c r="B4" s="51"/>
      <c r="C4" s="51"/>
      <c r="D4" s="51"/>
      <c r="E4" s="51"/>
      <c r="F4" s="51"/>
      <c r="G4" s="51"/>
      <c r="H4" s="51"/>
      <c r="I4" s="51"/>
      <c r="J4" s="51"/>
      <c r="K4" s="51"/>
      <c r="L4" s="51"/>
    </row>
    <row r="5" spans="1:12" ht="12.75" customHeight="1">
      <c r="A5" s="52" t="s">
        <v>77</v>
      </c>
      <c r="B5" s="53"/>
      <c r="C5" s="53"/>
      <c r="D5" s="53"/>
      <c r="E5" s="53"/>
      <c r="F5" s="53"/>
      <c r="G5" s="53"/>
      <c r="H5" s="54"/>
      <c r="I5" s="54"/>
      <c r="J5" s="54"/>
      <c r="K5" s="54"/>
      <c r="L5" s="54"/>
    </row>
    <row r="6" spans="1:12" s="58" customFormat="1" ht="12.75" customHeight="1">
      <c r="A6" s="55"/>
      <c r="B6" s="56"/>
      <c r="C6" s="56"/>
      <c r="D6" s="56"/>
      <c r="E6" s="56"/>
      <c r="F6" s="56"/>
      <c r="G6" s="56"/>
      <c r="H6" s="121" t="s">
        <v>78</v>
      </c>
      <c r="I6" s="121"/>
      <c r="J6" s="57"/>
      <c r="K6" s="122" t="str">
        <f>H6</f>
        <v>AS AT</v>
      </c>
      <c r="L6" s="122"/>
    </row>
    <row r="7" spans="1:12" s="58" customFormat="1" ht="12.75" customHeight="1">
      <c r="A7" s="55"/>
      <c r="B7" s="56"/>
      <c r="C7" s="56"/>
      <c r="D7" s="56"/>
      <c r="E7" s="56"/>
      <c r="F7" s="56"/>
      <c r="G7" s="56"/>
      <c r="H7" s="122" t="s">
        <v>79</v>
      </c>
      <c r="I7" s="122"/>
      <c r="J7" s="57"/>
      <c r="K7" s="122" t="s">
        <v>80</v>
      </c>
      <c r="L7" s="122"/>
    </row>
    <row r="8" spans="1:12" s="58" customFormat="1" ht="12.75" customHeight="1">
      <c r="A8" s="55"/>
      <c r="B8" s="56"/>
      <c r="C8" s="56"/>
      <c r="D8" s="56"/>
      <c r="E8" s="56"/>
      <c r="F8" s="56"/>
      <c r="G8" s="56"/>
      <c r="H8" s="122" t="s">
        <v>81</v>
      </c>
      <c r="I8" s="122"/>
      <c r="J8" s="57"/>
      <c r="K8" s="122" t="s">
        <v>82</v>
      </c>
      <c r="L8" s="122"/>
    </row>
    <row r="9" spans="1:12" s="58" customFormat="1" ht="12.75" customHeight="1">
      <c r="A9" s="55"/>
      <c r="B9" s="56"/>
      <c r="C9" s="56"/>
      <c r="D9" s="56"/>
      <c r="E9" s="56"/>
      <c r="F9" s="56"/>
      <c r="G9" s="56"/>
      <c r="H9" s="122" t="s">
        <v>83</v>
      </c>
      <c r="I9" s="122"/>
      <c r="J9" s="57"/>
      <c r="K9" s="122" t="s">
        <v>84</v>
      </c>
      <c r="L9" s="122"/>
    </row>
    <row r="10" spans="1:12" s="58" customFormat="1" ht="12.75" customHeight="1">
      <c r="A10" s="55"/>
      <c r="B10" s="56"/>
      <c r="C10" s="56"/>
      <c r="D10" s="56"/>
      <c r="E10" s="56"/>
      <c r="F10" s="56"/>
      <c r="G10" s="56"/>
      <c r="H10" s="124" t="str">
        <f>'[1]P&amp;L'!H17</f>
        <v>30/06/2000</v>
      </c>
      <c r="I10" s="124"/>
      <c r="J10" s="57"/>
      <c r="K10" s="124" t="s">
        <v>17</v>
      </c>
      <c r="L10" s="124"/>
    </row>
    <row r="11" spans="1:12" s="58" customFormat="1" ht="12.75" customHeight="1">
      <c r="A11" s="55"/>
      <c r="B11" s="56"/>
      <c r="C11" s="56"/>
      <c r="D11" s="56"/>
      <c r="E11" s="56"/>
      <c r="F11" s="56"/>
      <c r="G11" s="56"/>
      <c r="H11" s="124" t="str">
        <f>'[1]P&amp;L'!H18</f>
        <v>RM ' 000</v>
      </c>
      <c r="I11" s="124"/>
      <c r="J11" s="57"/>
      <c r="K11" s="122" t="str">
        <f>H11</f>
        <v>RM ' 000</v>
      </c>
      <c r="L11" s="122"/>
    </row>
    <row r="12" spans="1:12" ht="6.75" customHeight="1">
      <c r="A12" s="55"/>
      <c r="B12" s="53"/>
      <c r="C12" s="53"/>
      <c r="D12" s="53"/>
      <c r="E12" s="53"/>
      <c r="F12" s="53"/>
      <c r="G12" s="53"/>
      <c r="H12" s="54"/>
      <c r="I12" s="54"/>
      <c r="J12" s="54"/>
      <c r="K12" s="54"/>
      <c r="L12" s="54"/>
    </row>
    <row r="13" spans="1:12" ht="12.75" customHeight="1">
      <c r="A13" s="55" t="s">
        <v>19</v>
      </c>
      <c r="B13" s="53" t="s">
        <v>85</v>
      </c>
      <c r="C13" s="53"/>
      <c r="D13" s="53"/>
      <c r="E13" s="53"/>
      <c r="F13" s="53"/>
      <c r="G13" s="53"/>
      <c r="H13" s="59">
        <f>'[1]OIBGp'!N32</f>
        <v>26161337.089999996</v>
      </c>
      <c r="I13" s="59"/>
      <c r="J13" s="59"/>
      <c r="K13" s="59">
        <f>'[1]OIB-BS'!E27</f>
        <v>26146382</v>
      </c>
      <c r="L13" s="59"/>
    </row>
    <row r="14" spans="1:12" ht="12.75" customHeight="1">
      <c r="A14" s="55" t="s">
        <v>27</v>
      </c>
      <c r="B14" s="53" t="s">
        <v>86</v>
      </c>
      <c r="C14" s="53"/>
      <c r="D14" s="53"/>
      <c r="E14" s="53"/>
      <c r="F14" s="53"/>
      <c r="G14" s="53"/>
      <c r="H14" s="59">
        <f>SUM('[1]OIBGp'!N40:N42)</f>
        <v>10699285.064</v>
      </c>
      <c r="I14" s="59"/>
      <c r="J14" s="59"/>
      <c r="K14" s="59">
        <f>SUM('[1]OIB-BS'!E33:E34)</f>
        <v>10000001</v>
      </c>
      <c r="L14" s="59"/>
    </row>
    <row r="15" spans="1:12" ht="12.75" customHeight="1">
      <c r="A15" s="55" t="s">
        <v>65</v>
      </c>
      <c r="B15" s="53" t="s">
        <v>87</v>
      </c>
      <c r="C15" s="53"/>
      <c r="D15" s="53"/>
      <c r="E15" s="53"/>
      <c r="F15" s="53"/>
      <c r="G15" s="53"/>
      <c r="H15" s="60">
        <v>0</v>
      </c>
      <c r="I15" s="60"/>
      <c r="J15" s="59"/>
      <c r="K15" s="60">
        <v>0</v>
      </c>
      <c r="L15" s="61"/>
    </row>
    <row r="16" spans="1:12" ht="12.75" customHeight="1">
      <c r="A16" s="55" t="s">
        <v>88</v>
      </c>
      <c r="B16" s="53" t="s">
        <v>89</v>
      </c>
      <c r="C16" s="53"/>
      <c r="D16" s="53"/>
      <c r="E16" s="53"/>
      <c r="F16" s="53"/>
      <c r="G16" s="53"/>
      <c r="H16" s="60">
        <v>0</v>
      </c>
      <c r="I16" s="61"/>
      <c r="J16" s="59"/>
      <c r="K16" s="60">
        <v>0</v>
      </c>
      <c r="L16" s="61"/>
    </row>
    <row r="17" spans="1:12" ht="12.75" customHeight="1">
      <c r="A17" s="55" t="s">
        <v>90</v>
      </c>
      <c r="B17" s="53" t="s">
        <v>91</v>
      </c>
      <c r="C17" s="53"/>
      <c r="D17" s="53"/>
      <c r="E17" s="53"/>
      <c r="F17" s="53"/>
      <c r="G17" s="53"/>
      <c r="H17" s="59">
        <f>'[1]OIBGp'!N45</f>
        <v>33349398.5</v>
      </c>
      <c r="I17" s="59"/>
      <c r="J17" s="59"/>
      <c r="K17" s="59">
        <f>'[1]OIB-BS'!E38</f>
        <v>38594207</v>
      </c>
      <c r="L17" s="59"/>
    </row>
    <row r="18" spans="1:12" ht="7.5" customHeight="1">
      <c r="A18" s="55"/>
      <c r="B18" s="53"/>
      <c r="C18" s="53"/>
      <c r="D18" s="53"/>
      <c r="E18" s="53"/>
      <c r="F18" s="53"/>
      <c r="G18" s="53"/>
      <c r="H18" s="59"/>
      <c r="I18" s="59"/>
      <c r="J18" s="59"/>
      <c r="K18" s="59"/>
      <c r="L18" s="59"/>
    </row>
    <row r="19" spans="1:12" ht="12.75" customHeight="1">
      <c r="A19" s="55" t="s">
        <v>92</v>
      </c>
      <c r="B19" s="62" t="s">
        <v>93</v>
      </c>
      <c r="C19" s="53"/>
      <c r="D19" s="53"/>
      <c r="E19" s="53"/>
      <c r="F19" s="53"/>
      <c r="G19" s="53"/>
      <c r="H19" s="63"/>
      <c r="I19" s="64"/>
      <c r="J19" s="59"/>
      <c r="K19" s="63"/>
      <c r="L19" s="64"/>
    </row>
    <row r="20" spans="1:12" ht="12.75" customHeight="1">
      <c r="A20" s="65"/>
      <c r="B20" s="53"/>
      <c r="C20" s="53" t="s">
        <v>94</v>
      </c>
      <c r="D20" s="53"/>
      <c r="E20" s="53"/>
      <c r="F20" s="53"/>
      <c r="G20" s="53"/>
      <c r="H20" s="66">
        <f>SUM('[1]OIBGp'!N48:'[1]OIBGp'!N49)</f>
        <v>112051197.65032366</v>
      </c>
      <c r="I20" s="67"/>
      <c r="J20" s="59"/>
      <c r="K20" s="66">
        <f>('[1]OIB-BS'!E41)</f>
        <v>99328305</v>
      </c>
      <c r="L20" s="67"/>
    </row>
    <row r="21" spans="1:12" ht="12.75" customHeight="1">
      <c r="A21" s="55"/>
      <c r="B21" s="53"/>
      <c r="C21" s="53" t="s">
        <v>95</v>
      </c>
      <c r="D21" s="53"/>
      <c r="E21" s="53"/>
      <c r="F21" s="53"/>
      <c r="G21" s="53"/>
      <c r="H21" s="66">
        <f>'[1]OIBGp'!N50+'[1]OIBGp'!N51</f>
        <v>20049909.16</v>
      </c>
      <c r="I21" s="67"/>
      <c r="J21" s="59"/>
      <c r="K21" s="66">
        <f>'[1]OIB-BS'!E42+'[1]OIB-BS'!E43</f>
        <v>16998087</v>
      </c>
      <c r="L21" s="67"/>
    </row>
    <row r="22" spans="1:12" ht="12.75" customHeight="1">
      <c r="A22" s="55"/>
      <c r="B22" s="53"/>
      <c r="C22" s="53" t="s">
        <v>96</v>
      </c>
      <c r="D22" s="53"/>
      <c r="E22" s="53"/>
      <c r="F22" s="53"/>
      <c r="G22" s="53"/>
      <c r="H22" s="66">
        <f>'[1]OIBGp'!N52</f>
        <v>23439474.73</v>
      </c>
      <c r="I22" s="67"/>
      <c r="J22" s="59"/>
      <c r="K22" s="66">
        <f>'[1]OIB-BS'!E44</f>
        <v>36352100</v>
      </c>
      <c r="L22" s="67"/>
    </row>
    <row r="23" spans="1:12" ht="12.75" customHeight="1">
      <c r="A23" s="55"/>
      <c r="B23" s="53"/>
      <c r="C23" s="53" t="s">
        <v>97</v>
      </c>
      <c r="D23" s="53"/>
      <c r="E23" s="53"/>
      <c r="F23" s="53"/>
      <c r="G23" s="53"/>
      <c r="H23" s="66">
        <f>'[1]OIBGp'!N43+'[1]OIBGp'!N57+'[1]OIBGp'!N58</f>
        <v>2383117.95</v>
      </c>
      <c r="I23" s="67"/>
      <c r="J23" s="59"/>
      <c r="K23" s="66">
        <f>'[1]OIB-BS'!E35+'[1]OIB-BS'!E45+'[1]OIB-BS'!E46</f>
        <v>8829886</v>
      </c>
      <c r="L23" s="67"/>
    </row>
    <row r="24" spans="1:12" ht="12.75" customHeight="1">
      <c r="A24" s="55"/>
      <c r="B24" s="53"/>
      <c r="C24" s="53" t="s">
        <v>98</v>
      </c>
      <c r="D24" s="53"/>
      <c r="E24" s="53"/>
      <c r="F24" s="53"/>
      <c r="G24" s="53"/>
      <c r="H24" s="66">
        <f>'[1]OIBGp'!N60</f>
        <v>220630</v>
      </c>
      <c r="I24" s="67"/>
      <c r="J24" s="59"/>
      <c r="K24" s="66">
        <f>'[1]OIB-BS'!E47</f>
        <v>200630</v>
      </c>
      <c r="L24" s="67"/>
    </row>
    <row r="25" spans="1:12" ht="12.75" customHeight="1">
      <c r="A25" s="55"/>
      <c r="B25" s="53"/>
      <c r="C25" s="53" t="s">
        <v>99</v>
      </c>
      <c r="D25" s="53"/>
      <c r="E25" s="53"/>
      <c r="F25" s="53"/>
      <c r="G25" s="53"/>
      <c r="H25" s="66">
        <f>'[1]OIBGp'!N61</f>
        <v>3802877.8299999996</v>
      </c>
      <c r="I25" s="67"/>
      <c r="J25" s="59"/>
      <c r="K25" s="66">
        <f>'[1]OIB-BS'!E48</f>
        <v>1939351</v>
      </c>
      <c r="L25" s="67"/>
    </row>
    <row r="26" spans="1:12" ht="12.75" customHeight="1">
      <c r="A26" s="55"/>
      <c r="B26" s="53"/>
      <c r="C26" s="53"/>
      <c r="D26" s="53"/>
      <c r="E26" s="53"/>
      <c r="F26" s="53"/>
      <c r="G26" s="53"/>
      <c r="H26" s="68">
        <f>SUM(H20:H25)</f>
        <v>161947207.32032365</v>
      </c>
      <c r="I26" s="69"/>
      <c r="J26" s="59"/>
      <c r="K26" s="68">
        <f>SUM(K20:K25)</f>
        <v>163648359</v>
      </c>
      <c r="L26" s="69"/>
    </row>
    <row r="27" spans="1:12" ht="7.5" customHeight="1">
      <c r="A27" s="55"/>
      <c r="B27" s="53"/>
      <c r="C27" s="53"/>
      <c r="D27" s="53"/>
      <c r="E27" s="53"/>
      <c r="F27" s="53"/>
      <c r="G27" s="53"/>
      <c r="H27" s="66"/>
      <c r="I27" s="67"/>
      <c r="J27" s="59"/>
      <c r="K27" s="66"/>
      <c r="L27" s="67"/>
    </row>
    <row r="28" spans="1:12" ht="12.75" customHeight="1">
      <c r="A28" s="55" t="s">
        <v>100</v>
      </c>
      <c r="B28" s="62" t="s">
        <v>101</v>
      </c>
      <c r="C28" s="53"/>
      <c r="D28" s="53"/>
      <c r="E28" s="53"/>
      <c r="F28" s="53"/>
      <c r="G28" s="53"/>
      <c r="H28" s="66"/>
      <c r="I28" s="67"/>
      <c r="J28" s="59"/>
      <c r="K28" s="66"/>
      <c r="L28" s="67"/>
    </row>
    <row r="29" spans="1:12" ht="12.75" customHeight="1">
      <c r="A29" s="55"/>
      <c r="B29" s="53"/>
      <c r="C29" s="53" t="s">
        <v>102</v>
      </c>
      <c r="D29" s="53"/>
      <c r="E29" s="53"/>
      <c r="F29" s="53"/>
      <c r="G29" s="53"/>
      <c r="H29" s="66">
        <f>SUM('[1]Notes'!N75:N76)</f>
        <v>34526582.48</v>
      </c>
      <c r="I29" s="67"/>
      <c r="J29" s="59"/>
      <c r="K29" s="66">
        <f>'[1]OIB-BS'!E52+'[1]OIB-BS'!E55+'[1]OIB-BS'!E58</f>
        <v>42471917</v>
      </c>
      <c r="L29" s="67"/>
    </row>
    <row r="30" spans="1:12" ht="12.75" customHeight="1">
      <c r="A30" s="55"/>
      <c r="B30" s="53"/>
      <c r="C30" s="53" t="s">
        <v>103</v>
      </c>
      <c r="D30" s="53"/>
      <c r="E30" s="53"/>
      <c r="F30" s="53"/>
      <c r="G30" s="53"/>
      <c r="H30" s="66">
        <f>'[1]OIBGp'!N64</f>
        <v>4816252.92</v>
      </c>
      <c r="I30" s="67"/>
      <c r="J30" s="59"/>
      <c r="K30" s="66">
        <f>'[1]OIB-BS'!E51</f>
        <v>3008826</v>
      </c>
      <c r="L30" s="67"/>
    </row>
    <row r="31" spans="1:12" ht="12.75" customHeight="1">
      <c r="A31" s="55"/>
      <c r="B31" s="53"/>
      <c r="C31" s="53" t="s">
        <v>104</v>
      </c>
      <c r="D31" s="53"/>
      <c r="E31" s="53"/>
      <c r="F31" s="53"/>
      <c r="G31" s="53"/>
      <c r="H31" s="66">
        <f>'[1]OIBGp'!N69+'[1]OIBGp'!N71</f>
        <v>5319535.95</v>
      </c>
      <c r="I31" s="67"/>
      <c r="J31" s="59"/>
      <c r="K31" s="66">
        <f>'[1]OIB-BS'!E53+'[1]OIB-BS'!E54</f>
        <v>9498455</v>
      </c>
      <c r="L31" s="67"/>
    </row>
    <row r="32" spans="1:12" ht="12.75" customHeight="1">
      <c r="A32" s="55"/>
      <c r="B32" s="53"/>
      <c r="C32" s="53" t="s">
        <v>105</v>
      </c>
      <c r="D32" s="53"/>
      <c r="E32" s="53"/>
      <c r="F32" s="53"/>
      <c r="G32" s="53"/>
      <c r="H32" s="66">
        <f>'[1]OIBGp'!N73</f>
        <v>2517279.74</v>
      </c>
      <c r="I32" s="67"/>
      <c r="J32" s="59"/>
      <c r="K32" s="66">
        <f>'[1]OIB-BS'!E56</f>
        <v>7810688</v>
      </c>
      <c r="L32" s="67"/>
    </row>
    <row r="33" spans="1:12" ht="12.75" customHeight="1">
      <c r="A33" s="55"/>
      <c r="B33" s="53"/>
      <c r="C33" s="53" t="s">
        <v>106</v>
      </c>
      <c r="D33" s="53"/>
      <c r="E33" s="53"/>
      <c r="F33" s="53"/>
      <c r="G33" s="53"/>
      <c r="H33" s="70">
        <f>'[1]OIBGp'!N74</f>
        <v>0</v>
      </c>
      <c r="I33" s="67"/>
      <c r="J33" s="59"/>
      <c r="K33" s="66">
        <f>'[1]OIB-BS'!E57</f>
        <v>4536252</v>
      </c>
      <c r="L33" s="67"/>
    </row>
    <row r="34" spans="1:12" ht="12.75" customHeight="1">
      <c r="A34" s="55"/>
      <c r="B34" s="53"/>
      <c r="C34" s="53"/>
      <c r="D34" s="53"/>
      <c r="E34" s="53"/>
      <c r="F34" s="53"/>
      <c r="G34" s="53"/>
      <c r="H34" s="68">
        <f>SUM(H29:H33)</f>
        <v>47179651.09</v>
      </c>
      <c r="I34" s="69"/>
      <c r="J34" s="59"/>
      <c r="K34" s="68">
        <f>SUM(K29:K33)</f>
        <v>67326138</v>
      </c>
      <c r="L34" s="69"/>
    </row>
    <row r="35" spans="1:12" ht="7.5" customHeight="1">
      <c r="A35" s="55"/>
      <c r="B35" s="53"/>
      <c r="C35" s="53"/>
      <c r="D35" s="53"/>
      <c r="E35" s="53"/>
      <c r="F35" s="53"/>
      <c r="G35" s="53"/>
      <c r="H35" s="59"/>
      <c r="I35" s="59"/>
      <c r="J35" s="59"/>
      <c r="K35" s="59"/>
      <c r="L35" s="59"/>
    </row>
    <row r="36" spans="1:12" ht="12.75" customHeight="1">
      <c r="A36" s="55" t="s">
        <v>107</v>
      </c>
      <c r="B36" s="62" t="s">
        <v>108</v>
      </c>
      <c r="C36" s="53"/>
      <c r="D36" s="53"/>
      <c r="E36" s="53"/>
      <c r="F36" s="53"/>
      <c r="G36" s="53"/>
      <c r="H36" s="59">
        <f>H26-H34</f>
        <v>114767556.23032364</v>
      </c>
      <c r="I36" s="59"/>
      <c r="J36" s="59"/>
      <c r="K36" s="59">
        <f>K26-K34</f>
        <v>96322221</v>
      </c>
      <c r="L36" s="59"/>
    </row>
    <row r="37" spans="1:12" ht="12.75" customHeight="1" thickBot="1">
      <c r="A37" s="65"/>
      <c r="B37" s="53"/>
      <c r="C37" s="53"/>
      <c r="D37" s="53"/>
      <c r="E37" s="53"/>
      <c r="F37" s="53"/>
      <c r="G37" s="53"/>
      <c r="H37" s="71">
        <f>SUM(H13:H17)+H36</f>
        <v>184977576.88432366</v>
      </c>
      <c r="I37" s="71"/>
      <c r="J37" s="59"/>
      <c r="K37" s="71">
        <f>SUM(K13:K17)+K36</f>
        <v>171062811</v>
      </c>
      <c r="L37" s="71"/>
    </row>
    <row r="38" spans="1:12" ht="7.5" customHeight="1" thickTop="1">
      <c r="A38" s="55"/>
      <c r="B38" s="53"/>
      <c r="C38" s="53"/>
      <c r="D38" s="53"/>
      <c r="E38" s="53"/>
      <c r="F38" s="53"/>
      <c r="G38" s="53"/>
      <c r="H38" s="59"/>
      <c r="I38" s="59"/>
      <c r="J38" s="59"/>
      <c r="K38" s="59"/>
      <c r="L38" s="59"/>
    </row>
    <row r="39" spans="1:12" ht="12.75" customHeight="1">
      <c r="A39" s="55" t="s">
        <v>109</v>
      </c>
      <c r="B39" s="62" t="s">
        <v>110</v>
      </c>
      <c r="C39" s="53"/>
      <c r="D39" s="53"/>
      <c r="E39" s="53"/>
      <c r="F39" s="53"/>
      <c r="G39" s="53"/>
      <c r="H39" s="59"/>
      <c r="I39" s="59"/>
      <c r="J39" s="59"/>
      <c r="K39" s="59"/>
      <c r="L39" s="59"/>
    </row>
    <row r="40" spans="1:12" ht="12.75" customHeight="1">
      <c r="A40" s="55"/>
      <c r="B40" s="53" t="s">
        <v>111</v>
      </c>
      <c r="C40" s="53"/>
      <c r="D40" s="53"/>
      <c r="E40" s="53"/>
      <c r="F40" s="53"/>
      <c r="G40" s="53"/>
      <c r="H40" s="59">
        <f>'[1]OIBGp'!N8</f>
        <v>90005002</v>
      </c>
      <c r="I40" s="59"/>
      <c r="J40" s="59"/>
      <c r="K40" s="59">
        <f>'[1]OIB-BS'!E8</f>
        <v>90005002</v>
      </c>
      <c r="L40" s="59"/>
    </row>
    <row r="41" spans="1:12" ht="12.75" customHeight="1">
      <c r="A41" s="55"/>
      <c r="B41" s="53" t="s">
        <v>112</v>
      </c>
      <c r="C41" s="53"/>
      <c r="D41" s="53"/>
      <c r="E41" s="53"/>
      <c r="F41" s="53"/>
      <c r="G41" s="53"/>
      <c r="H41" s="59"/>
      <c r="I41" s="59"/>
      <c r="J41" s="59"/>
      <c r="K41" s="59"/>
      <c r="L41" s="59"/>
    </row>
    <row r="42" spans="1:12" ht="12.75" customHeight="1">
      <c r="A42" s="55"/>
      <c r="B42" s="53"/>
      <c r="C42" s="53" t="s">
        <v>113</v>
      </c>
      <c r="D42" s="53"/>
      <c r="E42" s="53"/>
      <c r="F42" s="53"/>
      <c r="G42" s="53"/>
      <c r="H42" s="59">
        <f>'[1]OIBGp'!N15</f>
        <v>13550</v>
      </c>
      <c r="I42" s="59"/>
      <c r="J42" s="59"/>
      <c r="K42" s="59">
        <f>'[1]OIB-BS'!E11</f>
        <v>13550</v>
      </c>
      <c r="L42" s="59"/>
    </row>
    <row r="43" spans="1:12" ht="12.75" customHeight="1">
      <c r="A43" s="55"/>
      <c r="B43" s="53"/>
      <c r="C43" s="53" t="s">
        <v>114</v>
      </c>
      <c r="D43" s="53"/>
      <c r="E43" s="53"/>
      <c r="F43" s="53"/>
      <c r="G43" s="53"/>
      <c r="H43" s="59">
        <f>'[1]OIBGp'!N9</f>
        <v>88906086.61596061</v>
      </c>
      <c r="I43" s="59"/>
      <c r="J43" s="59"/>
      <c r="K43" s="59">
        <f>'[1]OIB-BS'!E10</f>
        <v>79475334</v>
      </c>
      <c r="L43" s="72"/>
    </row>
    <row r="44" spans="1:12" ht="12.75" customHeight="1">
      <c r="A44" s="55"/>
      <c r="B44" s="53"/>
      <c r="C44" s="53"/>
      <c r="D44" s="53"/>
      <c r="E44" s="53"/>
      <c r="F44" s="53"/>
      <c r="G44" s="53"/>
      <c r="H44" s="73">
        <f>SUM(H40:H43)</f>
        <v>178924638.6159606</v>
      </c>
      <c r="I44" s="73"/>
      <c r="J44" s="59"/>
      <c r="K44" s="73">
        <f>SUM(K40:K43)</f>
        <v>169493886</v>
      </c>
      <c r="L44" s="74"/>
    </row>
    <row r="45" spans="1:12" ht="7.5" customHeight="1">
      <c r="A45" s="55"/>
      <c r="B45" s="53"/>
      <c r="C45" s="53"/>
      <c r="D45" s="53"/>
      <c r="E45" s="53"/>
      <c r="F45" s="53"/>
      <c r="G45" s="53"/>
      <c r="H45" s="59"/>
      <c r="I45" s="59"/>
      <c r="J45" s="59"/>
      <c r="K45" s="59"/>
      <c r="L45" s="59"/>
    </row>
    <row r="46" spans="1:12" ht="12.75" customHeight="1">
      <c r="A46" s="55" t="s">
        <v>115</v>
      </c>
      <c r="B46" s="53" t="s">
        <v>116</v>
      </c>
      <c r="C46" s="53"/>
      <c r="D46" s="53"/>
      <c r="E46" s="53"/>
      <c r="F46" s="53"/>
      <c r="G46" s="53"/>
      <c r="H46" s="59">
        <f>'[1]OIBGp'!N18</f>
        <v>5944025.658363056</v>
      </c>
      <c r="I46" s="59"/>
      <c r="J46" s="59"/>
      <c r="K46" s="59">
        <f>'[1]OIB-BS'!E14</f>
        <v>1298711</v>
      </c>
      <c r="L46" s="59"/>
    </row>
    <row r="47" spans="1:12" ht="12.75" customHeight="1">
      <c r="A47" s="55" t="s">
        <v>117</v>
      </c>
      <c r="B47" s="53" t="s">
        <v>118</v>
      </c>
      <c r="C47" s="53"/>
      <c r="D47" s="53"/>
      <c r="E47" s="53"/>
      <c r="F47" s="53"/>
      <c r="G47" s="53"/>
      <c r="H47" s="59">
        <f>'[1]Notes'!N73</f>
        <v>50118.61</v>
      </c>
      <c r="I47" s="59"/>
      <c r="J47" s="59"/>
      <c r="K47" s="59">
        <f>'[1]OIB-BS'!E16</f>
        <v>176395</v>
      </c>
      <c r="L47" s="59"/>
    </row>
    <row r="48" spans="1:12" ht="12.75" customHeight="1">
      <c r="A48" s="55" t="s">
        <v>119</v>
      </c>
      <c r="B48" s="53" t="s">
        <v>120</v>
      </c>
      <c r="C48" s="53"/>
      <c r="D48" s="53"/>
      <c r="E48" s="53"/>
      <c r="F48" s="53"/>
      <c r="G48" s="53"/>
      <c r="H48" s="59">
        <f>'[1]OIBGp'!N22</f>
        <v>0</v>
      </c>
      <c r="I48" s="59"/>
      <c r="J48" s="59"/>
      <c r="K48" s="59">
        <f>'[1]OIB-BS'!E17</f>
        <v>39819</v>
      </c>
      <c r="L48" s="59"/>
    </row>
    <row r="49" spans="1:12" ht="12.75" customHeight="1">
      <c r="A49" s="55" t="s">
        <v>121</v>
      </c>
      <c r="B49" s="53" t="s">
        <v>122</v>
      </c>
      <c r="C49" s="53"/>
      <c r="D49" s="53"/>
      <c r="E49" s="53"/>
      <c r="F49" s="53"/>
      <c r="G49" s="53"/>
      <c r="H49" s="59">
        <f>'[1]OIBGp'!N23</f>
        <v>58794</v>
      </c>
      <c r="I49" s="59"/>
      <c r="J49" s="59"/>
      <c r="K49" s="59">
        <f>'[1]OIB-BS'!E18</f>
        <v>54000</v>
      </c>
      <c r="L49" s="59"/>
    </row>
    <row r="50" spans="1:12" ht="12.75" customHeight="1" thickBot="1">
      <c r="A50" s="65"/>
      <c r="B50" s="53"/>
      <c r="C50" s="53"/>
      <c r="D50" s="53"/>
      <c r="E50" s="53"/>
      <c r="F50" s="53"/>
      <c r="G50" s="53"/>
      <c r="H50" s="71">
        <f>SUM(H44:H49)</f>
        <v>184977576.88432366</v>
      </c>
      <c r="I50" s="71"/>
      <c r="J50" s="59"/>
      <c r="K50" s="71">
        <f>SUM(K44:K49)</f>
        <v>171062811</v>
      </c>
      <c r="L50" s="71"/>
    </row>
    <row r="51" spans="1:12" ht="12.75" customHeight="1" thickTop="1">
      <c r="A51" s="65"/>
      <c r="B51" s="53"/>
      <c r="C51" s="53"/>
      <c r="D51" s="53"/>
      <c r="E51" s="53"/>
      <c r="F51" s="53"/>
      <c r="G51" s="53"/>
      <c r="H51" s="74"/>
      <c r="I51" s="74"/>
      <c r="J51" s="59"/>
      <c r="K51" s="74"/>
      <c r="L51" s="74"/>
    </row>
    <row r="52" spans="1:12" ht="12.75" customHeight="1">
      <c r="A52" s="55" t="s">
        <v>123</v>
      </c>
      <c r="B52" s="53" t="s">
        <v>124</v>
      </c>
      <c r="C52" s="53"/>
      <c r="D52" s="53"/>
      <c r="E52" s="53"/>
      <c r="F52" s="53"/>
      <c r="G52" s="53"/>
      <c r="H52" s="123">
        <f>H44/H40*100</f>
        <v>198.79410548311594</v>
      </c>
      <c r="I52" s="123"/>
      <c r="J52" s="54"/>
      <c r="K52" s="123">
        <f>K44/K40*100</f>
        <v>188.31607381109774</v>
      </c>
      <c r="L52" s="123"/>
    </row>
    <row r="53" spans="1:12" ht="12.75" customHeight="1">
      <c r="A53" s="55"/>
      <c r="B53" s="53"/>
      <c r="C53" s="53"/>
      <c r="D53" s="53"/>
      <c r="E53" s="53"/>
      <c r="F53" s="53"/>
      <c r="G53" s="53"/>
      <c r="H53" s="75"/>
      <c r="I53" s="75"/>
      <c r="J53" s="75"/>
      <c r="K53" s="75"/>
      <c r="L53" s="75"/>
    </row>
    <row r="54" spans="1:12" ht="12.75" customHeight="1">
      <c r="A54" s="55"/>
      <c r="B54" s="53"/>
      <c r="C54" s="53"/>
      <c r="D54" s="53"/>
      <c r="E54" s="53"/>
      <c r="F54" s="53"/>
      <c r="G54" s="53" t="s">
        <v>125</v>
      </c>
      <c r="H54" s="76">
        <f>H50-H37</f>
        <v>0</v>
      </c>
      <c r="I54" s="76"/>
      <c r="J54" s="76"/>
      <c r="K54" s="76">
        <f>K50-K37</f>
        <v>0</v>
      </c>
      <c r="L54" s="76"/>
    </row>
    <row r="55" spans="1:12" ht="12.75" customHeight="1">
      <c r="A55" s="55"/>
      <c r="B55" s="53"/>
      <c r="C55" s="53"/>
      <c r="D55" s="53"/>
      <c r="E55" s="53"/>
      <c r="F55" s="53"/>
      <c r="G55" s="53"/>
      <c r="H55" s="76"/>
      <c r="I55" s="76"/>
      <c r="J55" s="76"/>
      <c r="K55" s="76"/>
      <c r="L55" s="76"/>
    </row>
    <row r="56" spans="1:12" ht="12.75" customHeight="1">
      <c r="A56" s="55"/>
      <c r="B56" s="53"/>
      <c r="C56" s="53"/>
      <c r="D56" s="53"/>
      <c r="E56" s="53"/>
      <c r="F56" s="53"/>
      <c r="G56" s="53"/>
      <c r="H56" s="76"/>
      <c r="I56" s="76"/>
      <c r="J56" s="76"/>
      <c r="K56" s="76"/>
      <c r="L56" s="76"/>
    </row>
    <row r="57" spans="1:12" ht="12.75" customHeight="1">
      <c r="A57" s="55"/>
      <c r="B57" s="53"/>
      <c r="C57" s="53"/>
      <c r="D57" s="53"/>
      <c r="E57" s="53"/>
      <c r="F57" s="53"/>
      <c r="G57" s="53"/>
      <c r="H57" s="76"/>
      <c r="I57" s="76"/>
      <c r="J57" s="76"/>
      <c r="K57" s="76"/>
      <c r="L57" s="76"/>
    </row>
    <row r="58" spans="1:12" ht="12.75" customHeight="1">
      <c r="A58" s="55"/>
      <c r="B58" s="53"/>
      <c r="C58" s="53"/>
      <c r="D58" s="53"/>
      <c r="E58" s="53"/>
      <c r="F58" s="53"/>
      <c r="G58" s="53"/>
      <c r="H58" s="76"/>
      <c r="I58" s="76"/>
      <c r="J58" s="76"/>
      <c r="K58" s="76"/>
      <c r="L58" s="76"/>
    </row>
    <row r="59" spans="1:12" ht="12.75" customHeight="1">
      <c r="A59" s="55"/>
      <c r="B59" s="53"/>
      <c r="C59" s="53"/>
      <c r="D59" s="53"/>
      <c r="E59" s="53"/>
      <c r="F59" s="53"/>
      <c r="G59" s="53"/>
      <c r="H59" s="76"/>
      <c r="I59" s="76"/>
      <c r="J59" s="76"/>
      <c r="K59" s="76"/>
      <c r="L59" s="76"/>
    </row>
    <row r="60" spans="1:12" ht="12.75" customHeight="1">
      <c r="A60" s="55"/>
      <c r="B60" s="53"/>
      <c r="C60" s="53"/>
      <c r="D60" s="53"/>
      <c r="E60" s="53"/>
      <c r="F60" s="53"/>
      <c r="G60" s="53"/>
      <c r="H60" s="76"/>
      <c r="I60" s="76"/>
      <c r="J60" s="76"/>
      <c r="K60" s="76"/>
      <c r="L60" s="76"/>
    </row>
    <row r="61" spans="1:12" ht="12.75" customHeight="1">
      <c r="A61" s="55"/>
      <c r="B61" s="53"/>
      <c r="C61" s="53"/>
      <c r="D61" s="53"/>
      <c r="E61" s="53"/>
      <c r="F61" s="53"/>
      <c r="G61" s="53"/>
      <c r="H61" s="76"/>
      <c r="I61" s="76"/>
      <c r="J61" s="76"/>
      <c r="K61" s="76"/>
      <c r="L61" s="76"/>
    </row>
    <row r="62" spans="1:12" ht="12.75" customHeight="1">
      <c r="A62" s="55"/>
      <c r="B62" s="53"/>
      <c r="C62" s="53"/>
      <c r="D62" s="53"/>
      <c r="E62" s="53"/>
      <c r="F62" s="53"/>
      <c r="G62" s="53"/>
      <c r="H62" s="54"/>
      <c r="I62" s="54"/>
      <c r="J62" s="54"/>
      <c r="K62" s="54"/>
      <c r="L62" s="54"/>
    </row>
    <row r="63" spans="1:12" ht="12.75" customHeight="1">
      <c r="A63" s="55"/>
      <c r="B63" s="53"/>
      <c r="C63" s="53"/>
      <c r="D63" s="53"/>
      <c r="E63" s="53"/>
      <c r="F63" s="53"/>
      <c r="G63" s="53"/>
      <c r="H63" s="54"/>
      <c r="I63" s="54"/>
      <c r="J63" s="54"/>
      <c r="K63" s="54"/>
      <c r="L63" s="54"/>
    </row>
    <row r="64" spans="1:12" ht="12.75" customHeight="1">
      <c r="A64" s="55"/>
      <c r="B64" s="53"/>
      <c r="C64" s="53"/>
      <c r="D64" s="53"/>
      <c r="E64" s="53"/>
      <c r="F64" s="53"/>
      <c r="G64" s="53"/>
      <c r="H64" s="54"/>
      <c r="I64" s="54"/>
      <c r="J64" s="54"/>
      <c r="K64" s="54"/>
      <c r="L64" s="54"/>
    </row>
    <row r="65" spans="1:12" ht="12.75" customHeight="1">
      <c r="A65" s="55"/>
      <c r="B65" s="53"/>
      <c r="C65" s="53"/>
      <c r="D65" s="53"/>
      <c r="E65" s="53"/>
      <c r="F65" s="53"/>
      <c r="G65" s="53"/>
      <c r="H65" s="54"/>
      <c r="I65" s="54"/>
      <c r="J65" s="54"/>
      <c r="K65" s="54"/>
      <c r="L65" s="54"/>
    </row>
    <row r="66" spans="1:12" ht="12.75" customHeight="1">
      <c r="A66" s="55"/>
      <c r="B66" s="53"/>
      <c r="C66" s="53"/>
      <c r="D66" s="53"/>
      <c r="E66" s="53"/>
      <c r="F66" s="53"/>
      <c r="G66" s="53"/>
      <c r="H66" s="54"/>
      <c r="I66" s="54"/>
      <c r="J66" s="54"/>
      <c r="K66" s="54"/>
      <c r="L66" s="54"/>
    </row>
    <row r="67" spans="1:12" ht="12.75" customHeight="1">
      <c r="A67" s="55"/>
      <c r="B67" s="53"/>
      <c r="C67" s="53"/>
      <c r="D67" s="53"/>
      <c r="E67" s="53"/>
      <c r="F67" s="53"/>
      <c r="G67" s="53"/>
      <c r="H67" s="54"/>
      <c r="I67" s="54"/>
      <c r="J67" s="54"/>
      <c r="K67" s="54"/>
      <c r="L67" s="54"/>
    </row>
    <row r="68" spans="1:12" ht="12.75" customHeight="1">
      <c r="A68" s="55"/>
      <c r="B68" s="53"/>
      <c r="C68" s="53"/>
      <c r="D68" s="53"/>
      <c r="E68" s="53"/>
      <c r="F68" s="53"/>
      <c r="G68" s="53"/>
      <c r="H68" s="54"/>
      <c r="I68" s="54"/>
      <c r="J68" s="54"/>
      <c r="K68" s="54"/>
      <c r="L68" s="54"/>
    </row>
    <row r="69" spans="1:12" ht="12.75" customHeight="1">
      <c r="A69" s="55"/>
      <c r="B69" s="53"/>
      <c r="C69" s="53"/>
      <c r="D69" s="53"/>
      <c r="E69" s="53"/>
      <c r="F69" s="53"/>
      <c r="G69" s="53"/>
      <c r="H69" s="54"/>
      <c r="I69" s="54"/>
      <c r="J69" s="54"/>
      <c r="K69" s="54"/>
      <c r="L69" s="54"/>
    </row>
    <row r="70" spans="1:12" ht="12.75" customHeight="1">
      <c r="A70" s="55"/>
      <c r="B70" s="53"/>
      <c r="C70" s="53"/>
      <c r="D70" s="53"/>
      <c r="E70" s="53"/>
      <c r="F70" s="53"/>
      <c r="G70" s="53"/>
      <c r="H70" s="54"/>
      <c r="I70" s="54"/>
      <c r="J70" s="54"/>
      <c r="K70" s="54"/>
      <c r="L70" s="54"/>
    </row>
    <row r="71" spans="1:12" ht="12.75" customHeight="1">
      <c r="A71" s="55"/>
      <c r="B71" s="53"/>
      <c r="C71" s="53"/>
      <c r="D71" s="53"/>
      <c r="E71" s="53"/>
      <c r="F71" s="53"/>
      <c r="G71" s="53"/>
      <c r="H71" s="54"/>
      <c r="I71" s="54"/>
      <c r="J71" s="54"/>
      <c r="K71" s="54"/>
      <c r="L71" s="54"/>
    </row>
    <row r="72" spans="1:12" ht="12.75" customHeight="1">
      <c r="A72" s="55"/>
      <c r="B72" s="53"/>
      <c r="C72" s="53"/>
      <c r="D72" s="53"/>
      <c r="E72" s="53"/>
      <c r="F72" s="53"/>
      <c r="G72" s="53"/>
      <c r="H72" s="54"/>
      <c r="I72" s="54"/>
      <c r="J72" s="54"/>
      <c r="K72" s="54"/>
      <c r="L72" s="54"/>
    </row>
    <row r="73" spans="1:12" ht="12.75" customHeight="1">
      <c r="A73" s="55"/>
      <c r="B73" s="53"/>
      <c r="C73" s="53"/>
      <c r="D73" s="53"/>
      <c r="E73" s="53"/>
      <c r="F73" s="53"/>
      <c r="G73" s="53"/>
      <c r="H73" s="54"/>
      <c r="I73" s="54"/>
      <c r="J73" s="54"/>
      <c r="K73" s="54"/>
      <c r="L73" s="54"/>
    </row>
    <row r="74" spans="1:12" ht="12.75" customHeight="1">
      <c r="A74" s="55"/>
      <c r="B74" s="53"/>
      <c r="C74" s="53"/>
      <c r="D74" s="53"/>
      <c r="E74" s="53"/>
      <c r="F74" s="53"/>
      <c r="G74" s="53"/>
      <c r="H74" s="54"/>
      <c r="I74" s="54"/>
      <c r="J74" s="54"/>
      <c r="K74" s="54"/>
      <c r="L74" s="54"/>
    </row>
    <row r="75" spans="1:12" ht="12.75" customHeight="1">
      <c r="A75" s="55"/>
      <c r="B75" s="53"/>
      <c r="C75" s="53"/>
      <c r="D75" s="53"/>
      <c r="E75" s="53"/>
      <c r="F75" s="53"/>
      <c r="G75" s="53"/>
      <c r="H75" s="54"/>
      <c r="I75" s="54"/>
      <c r="J75" s="54"/>
      <c r="K75" s="54"/>
      <c r="L75" s="54"/>
    </row>
    <row r="76" spans="1:12" ht="12.75" customHeight="1">
      <c r="A76" s="55"/>
      <c r="B76" s="53"/>
      <c r="C76" s="53"/>
      <c r="D76" s="53"/>
      <c r="E76" s="53"/>
      <c r="F76" s="53"/>
      <c r="G76" s="53"/>
      <c r="H76" s="54"/>
      <c r="I76" s="54"/>
      <c r="J76" s="54"/>
      <c r="K76" s="54"/>
      <c r="L76" s="54"/>
    </row>
    <row r="77" spans="1:12" ht="12.75" customHeight="1">
      <c r="A77" s="55"/>
      <c r="B77" s="53"/>
      <c r="C77" s="53"/>
      <c r="D77" s="53"/>
      <c r="E77" s="53"/>
      <c r="F77" s="53"/>
      <c r="G77" s="53"/>
      <c r="H77" s="54"/>
      <c r="I77" s="54"/>
      <c r="J77" s="54"/>
      <c r="K77" s="54"/>
      <c r="L77" s="54"/>
    </row>
    <row r="78" spans="1:12" ht="12.75" customHeight="1">
      <c r="A78" s="55"/>
      <c r="B78" s="53"/>
      <c r="C78" s="53"/>
      <c r="D78" s="53"/>
      <c r="E78" s="53"/>
      <c r="F78" s="53"/>
      <c r="G78" s="53"/>
      <c r="H78" s="54"/>
      <c r="I78" s="54"/>
      <c r="J78" s="54"/>
      <c r="K78" s="54"/>
      <c r="L78" s="54"/>
    </row>
    <row r="79" spans="1:12" ht="12.75" customHeight="1">
      <c r="A79" s="55"/>
      <c r="B79" s="53"/>
      <c r="C79" s="53"/>
      <c r="D79" s="53"/>
      <c r="E79" s="53"/>
      <c r="F79" s="53"/>
      <c r="G79" s="53"/>
      <c r="H79" s="54"/>
      <c r="I79" s="54"/>
      <c r="J79" s="54"/>
      <c r="K79" s="54"/>
      <c r="L79" s="54"/>
    </row>
    <row r="80" spans="1:12" ht="12.75" customHeight="1">
      <c r="A80" s="55"/>
      <c r="B80" s="53"/>
      <c r="C80" s="53"/>
      <c r="D80" s="53"/>
      <c r="E80" s="53"/>
      <c r="F80" s="53"/>
      <c r="G80" s="53"/>
      <c r="H80" s="54"/>
      <c r="I80" s="54"/>
      <c r="J80" s="54"/>
      <c r="K80" s="54"/>
      <c r="L80" s="54"/>
    </row>
    <row r="81" spans="1:12" ht="12.75" customHeight="1">
      <c r="A81" s="55"/>
      <c r="B81" s="53"/>
      <c r="C81" s="53"/>
      <c r="D81" s="53"/>
      <c r="E81" s="53"/>
      <c r="F81" s="53"/>
      <c r="G81" s="53"/>
      <c r="H81" s="54"/>
      <c r="I81" s="54"/>
      <c r="J81" s="54"/>
      <c r="K81" s="54"/>
      <c r="L81" s="54"/>
    </row>
    <row r="82" spans="1:12" ht="12.75" customHeight="1">
      <c r="A82" s="55"/>
      <c r="B82" s="53"/>
      <c r="C82" s="53"/>
      <c r="D82" s="53"/>
      <c r="E82" s="53"/>
      <c r="F82" s="53"/>
      <c r="G82" s="53"/>
      <c r="H82" s="54"/>
      <c r="I82" s="54"/>
      <c r="J82" s="54"/>
      <c r="K82" s="54"/>
      <c r="L82" s="54"/>
    </row>
    <row r="83" spans="1:12" ht="12.75" customHeight="1">
      <c r="A83" s="55"/>
      <c r="B83" s="53"/>
      <c r="C83" s="53"/>
      <c r="D83" s="53"/>
      <c r="E83" s="53"/>
      <c r="F83" s="53"/>
      <c r="G83" s="53"/>
      <c r="H83" s="54"/>
      <c r="I83" s="54"/>
      <c r="J83" s="54"/>
      <c r="K83" s="54"/>
      <c r="L83" s="54"/>
    </row>
    <row r="84" spans="1:12" ht="12.75" customHeight="1">
      <c r="A84" s="55"/>
      <c r="B84" s="53"/>
      <c r="C84" s="53"/>
      <c r="D84" s="53"/>
      <c r="E84" s="53"/>
      <c r="F84" s="53"/>
      <c r="G84" s="53"/>
      <c r="H84" s="54"/>
      <c r="I84" s="54"/>
      <c r="J84" s="54"/>
      <c r="K84" s="54"/>
      <c r="L84" s="54"/>
    </row>
    <row r="85" spans="1:12" ht="12.75" customHeight="1">
      <c r="A85" s="55"/>
      <c r="B85" s="53"/>
      <c r="C85" s="53"/>
      <c r="D85" s="53"/>
      <c r="E85" s="53"/>
      <c r="F85" s="53"/>
      <c r="G85" s="53"/>
      <c r="H85" s="54"/>
      <c r="I85" s="54"/>
      <c r="J85" s="54"/>
      <c r="K85" s="54"/>
      <c r="L85" s="54"/>
    </row>
    <row r="86" spans="1:12" ht="12.75" customHeight="1">
      <c r="A86" s="55"/>
      <c r="B86" s="53"/>
      <c r="C86" s="53"/>
      <c r="D86" s="53"/>
      <c r="E86" s="53"/>
      <c r="F86" s="53"/>
      <c r="G86" s="53"/>
      <c r="H86" s="54"/>
      <c r="I86" s="54"/>
      <c r="J86" s="54"/>
      <c r="K86" s="54"/>
      <c r="L86" s="54"/>
    </row>
    <row r="87" spans="1:12" ht="12.75" customHeight="1">
      <c r="A87" s="55"/>
      <c r="B87" s="53"/>
      <c r="C87" s="53"/>
      <c r="D87" s="53"/>
      <c r="E87" s="53"/>
      <c r="F87" s="53"/>
      <c r="G87" s="53"/>
      <c r="H87" s="54"/>
      <c r="I87" s="54"/>
      <c r="J87" s="54"/>
      <c r="K87" s="54"/>
      <c r="L87" s="54"/>
    </row>
    <row r="88" spans="1:12" ht="12.75" customHeight="1">
      <c r="A88" s="55"/>
      <c r="B88" s="53"/>
      <c r="C88" s="53"/>
      <c r="D88" s="53"/>
      <c r="E88" s="53"/>
      <c r="F88" s="53"/>
      <c r="G88" s="53"/>
      <c r="H88" s="54"/>
      <c r="I88" s="54"/>
      <c r="J88" s="54"/>
      <c r="K88" s="54"/>
      <c r="L88" s="54"/>
    </row>
    <row r="89" spans="1:12" ht="12.75" customHeight="1">
      <c r="A89" s="55"/>
      <c r="B89" s="53"/>
      <c r="C89" s="53"/>
      <c r="D89" s="53"/>
      <c r="E89" s="53"/>
      <c r="F89" s="53"/>
      <c r="G89" s="53"/>
      <c r="H89" s="54"/>
      <c r="I89" s="54"/>
      <c r="J89" s="54"/>
      <c r="K89" s="54"/>
      <c r="L89" s="54"/>
    </row>
    <row r="90" spans="1:12" ht="12.75" customHeight="1">
      <c r="A90" s="55"/>
      <c r="B90" s="53"/>
      <c r="C90" s="53"/>
      <c r="D90" s="53"/>
      <c r="E90" s="53"/>
      <c r="F90" s="53"/>
      <c r="G90" s="53"/>
      <c r="H90" s="54"/>
      <c r="I90" s="54"/>
      <c r="J90" s="54"/>
      <c r="K90" s="54"/>
      <c r="L90" s="54"/>
    </row>
    <row r="91" spans="1:12" ht="12.75" customHeight="1">
      <c r="A91" s="55"/>
      <c r="B91" s="53"/>
      <c r="C91" s="53"/>
      <c r="D91" s="53"/>
      <c r="E91" s="53"/>
      <c r="F91" s="53"/>
      <c r="G91" s="53"/>
      <c r="H91" s="54"/>
      <c r="I91" s="54"/>
      <c r="J91" s="54"/>
      <c r="K91" s="54"/>
      <c r="L91" s="54"/>
    </row>
    <row r="92" spans="1:12" ht="12.75" customHeight="1">
      <c r="A92" s="55"/>
      <c r="B92" s="53"/>
      <c r="C92" s="53"/>
      <c r="D92" s="53"/>
      <c r="E92" s="53"/>
      <c r="F92" s="53"/>
      <c r="G92" s="53"/>
      <c r="H92" s="54"/>
      <c r="I92" s="54"/>
      <c r="J92" s="54"/>
      <c r="K92" s="54"/>
      <c r="L92" s="54"/>
    </row>
    <row r="93" spans="1:12" ht="12.75" customHeight="1">
      <c r="A93" s="55"/>
      <c r="B93" s="53"/>
      <c r="C93" s="53"/>
      <c r="D93" s="53"/>
      <c r="E93" s="53"/>
      <c r="F93" s="53"/>
      <c r="G93" s="53"/>
      <c r="H93" s="54"/>
      <c r="I93" s="54"/>
      <c r="J93" s="54"/>
      <c r="K93" s="54"/>
      <c r="L93" s="54"/>
    </row>
    <row r="94" spans="1:12" ht="12.75" customHeight="1">
      <c r="A94" s="55"/>
      <c r="B94" s="53"/>
      <c r="C94" s="53"/>
      <c r="D94" s="53"/>
      <c r="E94" s="53"/>
      <c r="F94" s="53"/>
      <c r="G94" s="53"/>
      <c r="H94" s="54"/>
      <c r="I94" s="54"/>
      <c r="J94" s="54"/>
      <c r="K94" s="54"/>
      <c r="L94" s="54"/>
    </row>
    <row r="95" spans="1:12" ht="12.75" customHeight="1">
      <c r="A95" s="55"/>
      <c r="B95" s="53"/>
      <c r="C95" s="53"/>
      <c r="D95" s="53"/>
      <c r="E95" s="53"/>
      <c r="F95" s="53"/>
      <c r="G95" s="53"/>
      <c r="H95" s="54"/>
      <c r="I95" s="54"/>
      <c r="J95" s="54"/>
      <c r="K95" s="54"/>
      <c r="L95" s="54"/>
    </row>
    <row r="96" spans="1:12" ht="12.75" customHeight="1">
      <c r="A96" s="55"/>
      <c r="B96" s="53"/>
      <c r="C96" s="53"/>
      <c r="D96" s="53"/>
      <c r="E96" s="53"/>
      <c r="F96" s="53"/>
      <c r="G96" s="53"/>
      <c r="H96" s="54"/>
      <c r="I96" s="54"/>
      <c r="J96" s="54"/>
      <c r="K96" s="54"/>
      <c r="L96" s="54"/>
    </row>
    <row r="97" spans="1:12" ht="12.75" customHeight="1">
      <c r="A97" s="55"/>
      <c r="B97" s="53"/>
      <c r="C97" s="53"/>
      <c r="D97" s="53"/>
      <c r="E97" s="53"/>
      <c r="F97" s="53"/>
      <c r="G97" s="53"/>
      <c r="H97" s="54"/>
      <c r="I97" s="54"/>
      <c r="J97" s="54"/>
      <c r="K97" s="54"/>
      <c r="L97" s="54"/>
    </row>
    <row r="98" spans="1:12" ht="12.75" customHeight="1">
      <c r="A98" s="55"/>
      <c r="B98" s="53"/>
      <c r="C98" s="53"/>
      <c r="D98" s="53"/>
      <c r="E98" s="53"/>
      <c r="F98" s="53"/>
      <c r="G98" s="53"/>
      <c r="H98" s="54"/>
      <c r="I98" s="54"/>
      <c r="J98" s="54"/>
      <c r="K98" s="54"/>
      <c r="L98" s="54"/>
    </row>
    <row r="99" spans="1:12" ht="12.75" customHeight="1">
      <c r="A99" s="55"/>
      <c r="B99" s="53"/>
      <c r="C99" s="53"/>
      <c r="D99" s="53"/>
      <c r="E99" s="53"/>
      <c r="F99" s="53"/>
      <c r="G99" s="53"/>
      <c r="H99" s="54"/>
      <c r="I99" s="54"/>
      <c r="J99" s="54"/>
      <c r="K99" s="54"/>
      <c r="L99" s="54"/>
    </row>
  </sheetData>
  <mergeCells count="17">
    <mergeCell ref="H52:I52"/>
    <mergeCell ref="K52:L52"/>
    <mergeCell ref="H10:I10"/>
    <mergeCell ref="H11:I11"/>
    <mergeCell ref="K10:L10"/>
    <mergeCell ref="K11:L11"/>
    <mergeCell ref="H7:I7"/>
    <mergeCell ref="H8:I8"/>
    <mergeCell ref="H9:I9"/>
    <mergeCell ref="K6:L6"/>
    <mergeCell ref="K7:L7"/>
    <mergeCell ref="K8:L8"/>
    <mergeCell ref="K9:L9"/>
    <mergeCell ref="A1:L1"/>
    <mergeCell ref="A2:L2"/>
    <mergeCell ref="A3:L3"/>
    <mergeCell ref="H6:I6"/>
  </mergeCells>
  <printOptions/>
  <pageMargins left="1" right="0.75" top="1.5" bottom="0.75" header="1.25" footer="0.25"/>
  <pageSetup horizontalDpi="360" verticalDpi="360" orientation="portrait" paperSize="9" r:id="rId1"/>
  <headerFooter alignWithMargins="0">
    <oddHeader>&amp;R&amp;"Times New Roman,Bold"Page &amp;P of &amp;N</oddHeader>
  </headerFooter>
</worksheet>
</file>

<file path=xl/worksheets/sheet3.xml><?xml version="1.0" encoding="utf-8"?>
<worksheet xmlns="http://schemas.openxmlformats.org/spreadsheetml/2006/main" xmlns:r="http://schemas.openxmlformats.org/officeDocument/2006/relationships">
  <dimension ref="A1:O179"/>
  <sheetViews>
    <sheetView tabSelected="1" workbookViewId="0" topLeftCell="A102">
      <selection activeCell="H116" sqref="H116"/>
    </sheetView>
  </sheetViews>
  <sheetFormatPr defaultColWidth="9.33203125" defaultRowHeight="12.75" customHeight="1"/>
  <cols>
    <col min="1" max="1" width="3.33203125" style="28" customWidth="1"/>
    <col min="2" max="3" width="3.33203125" style="80" customWidth="1"/>
    <col min="4" max="7" width="8.83203125" style="80" customWidth="1"/>
    <col min="8" max="8" width="9.83203125" style="80" customWidth="1"/>
    <col min="9" max="9" width="2.83203125" style="80" customWidth="1"/>
    <col min="10" max="10" width="9.83203125" style="80" customWidth="1"/>
    <col min="11" max="11" width="2.83203125" style="80" customWidth="1"/>
    <col min="12" max="12" width="9.83203125" style="80" customWidth="1"/>
    <col min="13" max="13" width="2.83203125" style="80" customWidth="1"/>
    <col min="14" max="14" width="9.83203125" style="80" customWidth="1"/>
    <col min="15" max="15" width="3.83203125" style="80" customWidth="1"/>
    <col min="16" max="16384" width="9.33203125" style="80" customWidth="1"/>
  </cols>
  <sheetData>
    <row r="1" spans="1:10" ht="15.75" customHeight="1">
      <c r="A1" s="1" t="str">
        <f>'[1]P&amp;L'!A1</f>
        <v>ORIENTAL INTEREST BERHAD</v>
      </c>
      <c r="B1" s="79"/>
      <c r="C1" s="79"/>
      <c r="D1" s="79"/>
      <c r="E1" s="79"/>
      <c r="F1" s="79"/>
      <c r="G1" s="79"/>
      <c r="H1" s="79"/>
      <c r="I1" s="79"/>
      <c r="J1" s="79"/>
    </row>
    <row r="2" spans="1:10" ht="12.75" customHeight="1">
      <c r="A2" s="5" t="str">
        <f>'[1]P&amp;L'!A2</f>
        <v>(Company No. 272144-M)</v>
      </c>
      <c r="B2" s="79"/>
      <c r="C2" s="79"/>
      <c r="D2" s="79"/>
      <c r="E2" s="79"/>
      <c r="F2" s="79"/>
      <c r="G2" s="79"/>
      <c r="H2" s="79"/>
      <c r="I2" s="79"/>
      <c r="J2" s="79"/>
    </row>
    <row r="3" spans="1:10" ht="12.75" customHeight="1">
      <c r="A3" s="5" t="str">
        <f>'[1]P&amp;L'!A3</f>
        <v>(Incorporated in Malaysia)</v>
      </c>
      <c r="B3" s="79"/>
      <c r="C3" s="79"/>
      <c r="D3" s="79"/>
      <c r="E3" s="79"/>
      <c r="F3" s="79"/>
      <c r="G3" s="79"/>
      <c r="H3" s="79"/>
      <c r="I3" s="79"/>
      <c r="J3" s="79"/>
    </row>
    <row r="4" spans="1:10" ht="12.75" customHeight="1">
      <c r="A4" s="81"/>
      <c r="B4" s="82"/>
      <c r="C4" s="82"/>
      <c r="D4" s="82"/>
      <c r="E4" s="82"/>
      <c r="F4" s="82"/>
      <c r="G4" s="82"/>
      <c r="H4" s="82"/>
      <c r="I4" s="82"/>
      <c r="J4" s="82"/>
    </row>
    <row r="5" spans="1:10" ht="12.75" customHeight="1">
      <c r="A5" s="8" t="s">
        <v>126</v>
      </c>
      <c r="B5" s="82"/>
      <c r="C5" s="82"/>
      <c r="D5" s="82"/>
      <c r="E5" s="82"/>
      <c r="F5" s="82"/>
      <c r="G5" s="82"/>
      <c r="H5" s="82"/>
      <c r="I5" s="82"/>
      <c r="J5" s="82"/>
    </row>
    <row r="6" spans="1:10" ht="12.75" customHeight="1">
      <c r="A6" s="8"/>
      <c r="B6" s="82"/>
      <c r="C6" s="82"/>
      <c r="D6" s="82"/>
      <c r="E6" s="82"/>
      <c r="F6" s="82"/>
      <c r="G6" s="82"/>
      <c r="H6" s="82"/>
      <c r="I6" s="82"/>
      <c r="J6" s="82"/>
    </row>
    <row r="7" spans="1:10" ht="12.75" customHeight="1">
      <c r="A7" s="83" t="s">
        <v>19</v>
      </c>
      <c r="B7" s="84" t="s">
        <v>127</v>
      </c>
      <c r="C7" s="82"/>
      <c r="D7" s="82"/>
      <c r="E7" s="82"/>
      <c r="F7" s="82"/>
      <c r="G7" s="82"/>
      <c r="H7" s="82"/>
      <c r="I7" s="82"/>
      <c r="J7" s="82"/>
    </row>
    <row r="8" spans="1:15" ht="12.75" customHeight="1">
      <c r="A8" s="83"/>
      <c r="B8" s="126" t="s">
        <v>201</v>
      </c>
      <c r="C8" s="127"/>
      <c r="D8" s="127"/>
      <c r="E8" s="127"/>
      <c r="F8" s="127"/>
      <c r="G8" s="127"/>
      <c r="H8" s="127"/>
      <c r="I8" s="127"/>
      <c r="J8" s="127"/>
      <c r="K8" s="127"/>
      <c r="L8" s="127"/>
      <c r="M8" s="127"/>
      <c r="N8" s="127"/>
      <c r="O8" s="127"/>
    </row>
    <row r="9" spans="1:15" ht="12.75" customHeight="1">
      <c r="A9" s="83"/>
      <c r="B9" s="127"/>
      <c r="C9" s="127"/>
      <c r="D9" s="127"/>
      <c r="E9" s="127"/>
      <c r="F9" s="127"/>
      <c r="G9" s="127"/>
      <c r="H9" s="127"/>
      <c r="I9" s="127"/>
      <c r="J9" s="127"/>
      <c r="K9" s="127"/>
      <c r="L9" s="127"/>
      <c r="M9" s="127"/>
      <c r="N9" s="127"/>
      <c r="O9" s="127"/>
    </row>
    <row r="10" spans="1:15" ht="12.75" customHeight="1">
      <c r="A10" s="83"/>
      <c r="B10" s="127"/>
      <c r="C10" s="127"/>
      <c r="D10" s="127"/>
      <c r="E10" s="127"/>
      <c r="F10" s="127"/>
      <c r="G10" s="127"/>
      <c r="H10" s="127"/>
      <c r="I10" s="127"/>
      <c r="J10" s="127"/>
      <c r="K10" s="127"/>
      <c r="L10" s="127"/>
      <c r="M10" s="127"/>
      <c r="N10" s="127"/>
      <c r="O10" s="127"/>
    </row>
    <row r="11" spans="1:15" ht="12.75" customHeight="1">
      <c r="A11" s="83"/>
      <c r="B11" s="127"/>
      <c r="C11" s="127"/>
      <c r="D11" s="127"/>
      <c r="E11" s="127"/>
      <c r="F11" s="127"/>
      <c r="G11" s="127"/>
      <c r="H11" s="127"/>
      <c r="I11" s="127"/>
      <c r="J11" s="127"/>
      <c r="K11" s="127"/>
      <c r="L11" s="127"/>
      <c r="M11" s="127"/>
      <c r="N11" s="127"/>
      <c r="O11" s="127"/>
    </row>
    <row r="12" spans="1:15" ht="12.75" customHeight="1">
      <c r="A12" s="83"/>
      <c r="B12" s="127"/>
      <c r="C12" s="127"/>
      <c r="D12" s="127"/>
      <c r="E12" s="127"/>
      <c r="F12" s="127"/>
      <c r="G12" s="127"/>
      <c r="H12" s="127"/>
      <c r="I12" s="127"/>
      <c r="J12" s="127"/>
      <c r="K12" s="127"/>
      <c r="L12" s="127"/>
      <c r="M12" s="127"/>
      <c r="N12" s="127"/>
      <c r="O12" s="127"/>
    </row>
    <row r="13" spans="1:15" ht="12.75" customHeight="1">
      <c r="A13" s="83"/>
      <c r="B13" s="130"/>
      <c r="C13" s="130"/>
      <c r="D13" s="130"/>
      <c r="E13" s="130"/>
      <c r="F13" s="130"/>
      <c r="G13" s="130"/>
      <c r="H13" s="130"/>
      <c r="I13" s="130"/>
      <c r="J13" s="130"/>
      <c r="K13" s="130"/>
      <c r="L13" s="130"/>
      <c r="M13" s="130"/>
      <c r="N13" s="130"/>
      <c r="O13" s="130"/>
    </row>
    <row r="14" spans="1:10" ht="12.75" customHeight="1">
      <c r="A14" s="18"/>
      <c r="B14" s="82"/>
      <c r="C14" s="82"/>
      <c r="D14" s="82"/>
      <c r="E14" s="82"/>
      <c r="F14" s="82"/>
      <c r="G14" s="82"/>
      <c r="H14" s="82"/>
      <c r="I14" s="82"/>
      <c r="J14" s="82"/>
    </row>
    <row r="15" spans="1:10" ht="12.75" customHeight="1">
      <c r="A15" s="18" t="s">
        <v>27</v>
      </c>
      <c r="B15" s="84" t="s">
        <v>128</v>
      </c>
      <c r="C15" s="82"/>
      <c r="D15" s="82"/>
      <c r="E15" s="82"/>
      <c r="F15" s="82"/>
      <c r="G15" s="82"/>
      <c r="H15" s="82"/>
      <c r="I15" s="82"/>
      <c r="J15" s="82"/>
    </row>
    <row r="16" spans="1:15" ht="12.75" customHeight="1">
      <c r="A16" s="18"/>
      <c r="B16" s="82" t="s">
        <v>129</v>
      </c>
      <c r="C16" s="87"/>
      <c r="D16" s="87"/>
      <c r="E16" s="87"/>
      <c r="F16" s="87"/>
      <c r="G16" s="87"/>
      <c r="H16" s="87"/>
      <c r="I16" s="87"/>
      <c r="J16" s="87"/>
      <c r="K16" s="87"/>
      <c r="L16" s="87"/>
      <c r="M16" s="87"/>
      <c r="N16" s="87"/>
      <c r="O16" s="87"/>
    </row>
    <row r="17" spans="1:10" ht="12.75" customHeight="1">
      <c r="A17" s="18"/>
      <c r="B17" s="82"/>
      <c r="C17" s="82"/>
      <c r="D17" s="82"/>
      <c r="E17" s="82"/>
      <c r="F17" s="82"/>
      <c r="G17" s="82"/>
      <c r="H17" s="82"/>
      <c r="I17" s="82"/>
      <c r="J17" s="82"/>
    </row>
    <row r="18" spans="1:10" ht="12.75" customHeight="1">
      <c r="A18" s="18" t="s">
        <v>65</v>
      </c>
      <c r="B18" s="84" t="s">
        <v>130</v>
      </c>
      <c r="C18" s="82"/>
      <c r="D18" s="82"/>
      <c r="E18" s="82"/>
      <c r="F18" s="82"/>
      <c r="G18" s="82"/>
      <c r="H18" s="82"/>
      <c r="I18" s="82"/>
      <c r="J18" s="82"/>
    </row>
    <row r="19" spans="1:10" ht="12.75" customHeight="1">
      <c r="A19" s="88"/>
      <c r="B19" s="82" t="s">
        <v>131</v>
      </c>
      <c r="C19" s="82"/>
      <c r="D19" s="82"/>
      <c r="E19" s="82"/>
      <c r="F19" s="82"/>
      <c r="G19" s="82"/>
      <c r="H19" s="82"/>
      <c r="I19" s="82"/>
      <c r="J19" s="82"/>
    </row>
    <row r="20" spans="1:10" ht="12.75" customHeight="1">
      <c r="A20" s="18"/>
      <c r="B20" s="82"/>
      <c r="C20" s="82"/>
      <c r="D20" s="82"/>
      <c r="E20" s="82"/>
      <c r="F20" s="82"/>
      <c r="G20" s="82"/>
      <c r="H20" s="82"/>
      <c r="I20" s="82"/>
      <c r="J20" s="82"/>
    </row>
    <row r="21" spans="1:10" ht="12.75" customHeight="1">
      <c r="A21" s="18" t="s">
        <v>88</v>
      </c>
      <c r="B21" s="84" t="s">
        <v>48</v>
      </c>
      <c r="C21" s="82"/>
      <c r="D21" s="82"/>
      <c r="E21" s="82"/>
      <c r="F21" s="82"/>
      <c r="G21" s="82"/>
      <c r="H21" s="82"/>
      <c r="I21" s="82"/>
      <c r="J21" s="82"/>
    </row>
    <row r="22" spans="1:13" s="90" customFormat="1" ht="12.75" customHeight="1">
      <c r="A22" s="18"/>
      <c r="B22" s="89"/>
      <c r="C22" s="89"/>
      <c r="D22" s="89"/>
      <c r="E22" s="89"/>
      <c r="F22" s="89"/>
      <c r="I22" s="89" t="str">
        <f>'[1]P&amp;L'!H13</f>
        <v>Individual Quarter</v>
      </c>
      <c r="J22" s="89"/>
      <c r="M22" s="89" t="str">
        <f>'[1]P&amp;L'!M13</f>
        <v>Cumulative Quarter</v>
      </c>
    </row>
    <row r="23" spans="1:14" s="90" customFormat="1" ht="12.75" customHeight="1">
      <c r="A23" s="18"/>
      <c r="B23" s="89"/>
      <c r="C23" s="89"/>
      <c r="D23" s="89"/>
      <c r="E23" s="89"/>
      <c r="F23" s="89"/>
      <c r="H23" s="89" t="str">
        <f>'[1]P&amp;L'!H14</f>
        <v>Current</v>
      </c>
      <c r="I23" s="89"/>
      <c r="J23" s="89" t="str">
        <f>'[1]P&amp;L'!J14</f>
        <v>Preceding Year</v>
      </c>
      <c r="L23" s="89" t="str">
        <f>'[1]P&amp;L'!M14</f>
        <v>Current</v>
      </c>
      <c r="M23" s="89"/>
      <c r="N23" s="89" t="str">
        <f>'[1]P&amp;L'!O14</f>
        <v>Preceding Year</v>
      </c>
    </row>
    <row r="24" spans="1:14" s="90" customFormat="1" ht="12.75" customHeight="1">
      <c r="A24" s="18"/>
      <c r="B24" s="89"/>
      <c r="C24" s="89"/>
      <c r="D24" s="89"/>
      <c r="E24" s="89"/>
      <c r="F24" s="89"/>
      <c r="G24" s="89"/>
      <c r="H24" s="89" t="str">
        <f>'[1]P&amp;L'!H15</f>
        <v>Year</v>
      </c>
      <c r="I24" s="89"/>
      <c r="J24" s="89" t="str">
        <f>'[1]P&amp;L'!J15</f>
        <v>Corresponding</v>
      </c>
      <c r="L24" s="89" t="str">
        <f>'[1]P&amp;L'!M15</f>
        <v>Year</v>
      </c>
      <c r="M24" s="89"/>
      <c r="N24" s="89" t="str">
        <f>'[1]P&amp;L'!O15</f>
        <v>Corresponding</v>
      </c>
    </row>
    <row r="25" spans="1:14" s="90" customFormat="1" ht="12.75" customHeight="1">
      <c r="A25" s="18"/>
      <c r="B25" s="89"/>
      <c r="C25" s="89"/>
      <c r="D25" s="89"/>
      <c r="E25" s="89"/>
      <c r="F25" s="89"/>
      <c r="G25" s="89"/>
      <c r="H25" s="89" t="str">
        <f>'[1]P&amp;L'!H16</f>
        <v>Quarter</v>
      </c>
      <c r="I25" s="89"/>
      <c r="J25" s="89" t="str">
        <f>'[1]P&amp;L'!J16</f>
        <v>Quarter</v>
      </c>
      <c r="L25" s="89" t="str">
        <f>'[1]P&amp;L'!M16</f>
        <v>To Date</v>
      </c>
      <c r="M25" s="89"/>
      <c r="N25" s="89" t="str">
        <f>'[1]P&amp;L'!O16</f>
        <v>Period</v>
      </c>
    </row>
    <row r="26" spans="1:14" s="90" customFormat="1" ht="12.75" customHeight="1">
      <c r="A26" s="18"/>
      <c r="B26" s="89"/>
      <c r="C26" s="89"/>
      <c r="D26" s="89"/>
      <c r="E26" s="89"/>
      <c r="F26" s="89"/>
      <c r="G26" s="89"/>
      <c r="H26" s="89" t="str">
        <f>'[1]P&amp;L'!H17</f>
        <v>30/06/2000</v>
      </c>
      <c r="I26" s="89"/>
      <c r="J26" s="89" t="str">
        <f>'[1]P&amp;L'!J17</f>
        <v>30/06/1999</v>
      </c>
      <c r="L26" s="89" t="str">
        <f>'[1]P&amp;L'!M17</f>
        <v>30/06/2000</v>
      </c>
      <c r="M26" s="89"/>
      <c r="N26" s="89" t="str">
        <f>'[1]P&amp;L'!O17</f>
        <v>30/06/1999</v>
      </c>
    </row>
    <row r="27" spans="1:14" s="90" customFormat="1" ht="12.75" customHeight="1">
      <c r="A27" s="18"/>
      <c r="B27" s="89"/>
      <c r="C27" s="89"/>
      <c r="D27" s="89"/>
      <c r="E27" s="89"/>
      <c r="F27" s="89"/>
      <c r="G27" s="89"/>
      <c r="H27" s="89" t="str">
        <f>'[1]P&amp;L'!H18</f>
        <v>RM ' 000</v>
      </c>
      <c r="I27" s="89"/>
      <c r="J27" s="89" t="str">
        <f>'[1]P&amp;L'!J18</f>
        <v>RM ' 000</v>
      </c>
      <c r="L27" s="89" t="str">
        <f>'[1]P&amp;L'!M18</f>
        <v>RM ' 000</v>
      </c>
      <c r="M27" s="89"/>
      <c r="N27" s="89" t="str">
        <f>'[1]P&amp;L'!O18</f>
        <v>RM ' 000</v>
      </c>
    </row>
    <row r="28" spans="1:14" s="90" customFormat="1" ht="7.5" customHeight="1">
      <c r="A28" s="18"/>
      <c r="B28" s="89"/>
      <c r="C28" s="89"/>
      <c r="D28" s="89"/>
      <c r="E28" s="89"/>
      <c r="F28" s="89"/>
      <c r="G28" s="89"/>
      <c r="H28" s="89"/>
      <c r="I28" s="89"/>
      <c r="J28" s="89"/>
      <c r="L28" s="89"/>
      <c r="M28" s="89"/>
      <c r="N28" s="89"/>
    </row>
    <row r="29" spans="1:10" ht="12.75" customHeight="1">
      <c r="A29" s="18"/>
      <c r="B29" s="82" t="s">
        <v>132</v>
      </c>
      <c r="C29" s="82"/>
      <c r="D29" s="82"/>
      <c r="E29" s="82"/>
      <c r="F29" s="82"/>
      <c r="G29" s="82"/>
      <c r="H29" s="82"/>
      <c r="I29" s="82"/>
      <c r="J29" s="82"/>
    </row>
    <row r="30" spans="1:14" ht="12.75" customHeight="1">
      <c r="A30" s="18"/>
      <c r="B30" s="91" t="s">
        <v>133</v>
      </c>
      <c r="C30" s="82"/>
      <c r="D30" s="82"/>
      <c r="E30" s="82"/>
      <c r="F30" s="82"/>
      <c r="G30" s="82"/>
      <c r="H30" s="92">
        <f>L30+'[1]OIB '!Q67</f>
        <v>516308.76473888895</v>
      </c>
      <c r="I30" s="92"/>
      <c r="J30" s="93" t="s">
        <v>22</v>
      </c>
      <c r="K30" s="21"/>
      <c r="L30" s="92">
        <f>-'[1]OIB '!N67</f>
        <v>2295092.244738889</v>
      </c>
      <c r="M30" s="21"/>
      <c r="N30" s="93" t="s">
        <v>22</v>
      </c>
    </row>
    <row r="31" spans="1:14" ht="12.75" customHeight="1">
      <c r="A31" s="18"/>
      <c r="B31" s="91" t="s">
        <v>134</v>
      </c>
      <c r="C31" s="82"/>
      <c r="D31" s="82"/>
      <c r="E31" s="82"/>
      <c r="F31" s="82"/>
      <c r="G31" s="82"/>
      <c r="H31" s="92">
        <f>L31+'[1]OIB '!Q68</f>
        <v>4794</v>
      </c>
      <c r="I31" s="20"/>
      <c r="J31" s="93" t="s">
        <v>22</v>
      </c>
      <c r="K31" s="94"/>
      <c r="L31" s="20">
        <f>-'[1]OIB '!N68</f>
        <v>4794</v>
      </c>
      <c r="M31" s="94"/>
      <c r="N31" s="93" t="s">
        <v>22</v>
      </c>
    </row>
    <row r="32" spans="1:14" ht="12.75" customHeight="1">
      <c r="A32" s="18"/>
      <c r="B32" s="91" t="s">
        <v>135</v>
      </c>
      <c r="C32" s="82"/>
      <c r="D32" s="82"/>
      <c r="E32" s="82"/>
      <c r="F32" s="82"/>
      <c r="G32" s="82"/>
      <c r="H32" s="92">
        <f>L32+'[1]OIB '!Q69</f>
        <v>23250.129043478235</v>
      </c>
      <c r="I32" s="20"/>
      <c r="J32" s="93" t="s">
        <v>22</v>
      </c>
      <c r="K32" s="94"/>
      <c r="L32" s="20">
        <f>-'[1]OIB '!N69</f>
        <v>45912.949043478235</v>
      </c>
      <c r="M32" s="94"/>
      <c r="N32" s="93" t="s">
        <v>22</v>
      </c>
    </row>
    <row r="33" spans="1:14" ht="7.5" customHeight="1">
      <c r="A33" s="18"/>
      <c r="B33" s="91"/>
      <c r="C33" s="82"/>
      <c r="D33" s="82"/>
      <c r="E33" s="82"/>
      <c r="F33" s="82"/>
      <c r="G33" s="82"/>
      <c r="H33" s="95"/>
      <c r="I33" s="95"/>
      <c r="J33" s="95"/>
      <c r="K33" s="32"/>
      <c r="L33" s="95"/>
      <c r="M33" s="32"/>
      <c r="N33" s="95"/>
    </row>
    <row r="34" spans="1:14" ht="12.75" customHeight="1">
      <c r="A34" s="18"/>
      <c r="B34" s="82"/>
      <c r="C34" s="82"/>
      <c r="D34" s="82"/>
      <c r="E34" s="82"/>
      <c r="F34" s="82"/>
      <c r="G34" s="82"/>
      <c r="H34" s="92">
        <f>SUM(H30:H32)</f>
        <v>544352.8937823672</v>
      </c>
      <c r="I34" s="92"/>
      <c r="J34" s="93" t="s">
        <v>22</v>
      </c>
      <c r="K34" s="21"/>
      <c r="L34" s="92">
        <f>SUM(L30:L32)</f>
        <v>2345799.1937823673</v>
      </c>
      <c r="M34" s="21"/>
      <c r="N34" s="93" t="s">
        <v>22</v>
      </c>
    </row>
    <row r="35" spans="1:14" ht="12.75" customHeight="1">
      <c r="A35" s="18"/>
      <c r="B35" s="82" t="s">
        <v>136</v>
      </c>
      <c r="C35" s="82"/>
      <c r="D35" s="82"/>
      <c r="E35" s="82"/>
      <c r="F35" s="82"/>
      <c r="G35" s="82"/>
      <c r="H35" s="92"/>
      <c r="I35" s="92"/>
      <c r="J35" s="92"/>
      <c r="K35" s="21"/>
      <c r="L35" s="92"/>
      <c r="M35" s="21"/>
      <c r="N35" s="92"/>
    </row>
    <row r="36" spans="1:14" ht="12.75" customHeight="1">
      <c r="A36" s="18"/>
      <c r="B36" s="91" t="s">
        <v>137</v>
      </c>
      <c r="C36" s="82"/>
      <c r="D36" s="82"/>
      <c r="E36" s="82"/>
      <c r="F36" s="82"/>
      <c r="G36" s="82"/>
      <c r="H36" s="92">
        <f>L36+'[1]OIB '!Q71</f>
        <v>0</v>
      </c>
      <c r="I36" s="92"/>
      <c r="J36" s="93" t="s">
        <v>22</v>
      </c>
      <c r="K36" s="21"/>
      <c r="L36" s="92">
        <f>-'[1]OIB '!N71</f>
        <v>77071.40000000001</v>
      </c>
      <c r="M36" s="21"/>
      <c r="N36" s="93" t="s">
        <v>22</v>
      </c>
    </row>
    <row r="37" spans="1:14" ht="12.75" customHeight="1">
      <c r="A37" s="18"/>
      <c r="B37" s="82" t="s">
        <v>138</v>
      </c>
      <c r="C37" s="82"/>
      <c r="D37" s="82"/>
      <c r="E37" s="82"/>
      <c r="F37" s="82"/>
      <c r="G37" s="82"/>
      <c r="H37" s="92"/>
      <c r="I37" s="92"/>
      <c r="J37" s="92"/>
      <c r="K37" s="21"/>
      <c r="L37" s="92"/>
      <c r="M37" s="21"/>
      <c r="N37" s="92"/>
    </row>
    <row r="38" spans="1:14" ht="12.75" customHeight="1">
      <c r="A38" s="18"/>
      <c r="B38" s="91" t="s">
        <v>139</v>
      </c>
      <c r="C38" s="82"/>
      <c r="D38" s="82"/>
      <c r="E38" s="82"/>
      <c r="F38" s="82"/>
      <c r="G38" s="82"/>
      <c r="H38" s="92">
        <f>L38+'[1]OIB '!Q72</f>
        <v>0</v>
      </c>
      <c r="I38" s="92"/>
      <c r="J38" s="93" t="s">
        <v>22</v>
      </c>
      <c r="K38" s="21"/>
      <c r="L38" s="92">
        <f>-'[1]OIB '!N72</f>
        <v>0</v>
      </c>
      <c r="M38" s="21"/>
      <c r="N38" s="93" t="s">
        <v>22</v>
      </c>
    </row>
    <row r="39" spans="1:14" ht="7.5" customHeight="1">
      <c r="A39" s="18"/>
      <c r="B39" s="91"/>
      <c r="C39" s="82"/>
      <c r="D39" s="82"/>
      <c r="E39" s="82"/>
      <c r="F39" s="82"/>
      <c r="G39" s="82"/>
      <c r="H39" s="92"/>
      <c r="I39" s="92"/>
      <c r="J39" s="92"/>
      <c r="K39" s="21"/>
      <c r="L39" s="92"/>
      <c r="M39" s="21"/>
      <c r="N39" s="92"/>
    </row>
    <row r="40" spans="1:14" ht="12.75" customHeight="1" thickBot="1">
      <c r="A40" s="18"/>
      <c r="B40" s="91"/>
      <c r="C40" s="82"/>
      <c r="D40" s="82"/>
      <c r="E40" s="82"/>
      <c r="F40" s="82"/>
      <c r="G40" s="82"/>
      <c r="H40" s="96">
        <f>SUM(H34:H38)</f>
        <v>544352.8937823672</v>
      </c>
      <c r="I40" s="92"/>
      <c r="J40" s="97" t="s">
        <v>22</v>
      </c>
      <c r="K40" s="21"/>
      <c r="L40" s="96">
        <f>SUM(L34:L38)</f>
        <v>2422870.593782367</v>
      </c>
      <c r="M40" s="21"/>
      <c r="N40" s="97" t="s">
        <v>22</v>
      </c>
    </row>
    <row r="41" spans="1:10" ht="12.75" customHeight="1" thickTop="1">
      <c r="A41" s="18"/>
      <c r="B41" s="91"/>
      <c r="C41" s="82"/>
      <c r="D41" s="82"/>
      <c r="E41" s="82"/>
      <c r="F41" s="82"/>
      <c r="G41" s="82"/>
      <c r="H41" s="82"/>
      <c r="I41" s="82"/>
      <c r="J41" s="82"/>
    </row>
    <row r="42" spans="1:10" ht="12.75" customHeight="1">
      <c r="A42" s="18" t="s">
        <v>90</v>
      </c>
      <c r="B42" s="84" t="s">
        <v>140</v>
      </c>
      <c r="C42" s="82"/>
      <c r="D42" s="82"/>
      <c r="E42" s="82"/>
      <c r="F42" s="82"/>
      <c r="G42" s="82"/>
      <c r="H42" s="82"/>
      <c r="I42" s="82"/>
      <c r="J42" s="82"/>
    </row>
    <row r="43" spans="1:10" ht="12.75" customHeight="1">
      <c r="A43" s="18"/>
      <c r="B43" s="82" t="s">
        <v>141</v>
      </c>
      <c r="C43" s="82"/>
      <c r="D43" s="82"/>
      <c r="E43" s="82"/>
      <c r="F43" s="82"/>
      <c r="G43" s="82"/>
      <c r="H43" s="82"/>
      <c r="I43" s="82"/>
      <c r="J43" s="82"/>
    </row>
    <row r="44" spans="1:10" ht="12.75" customHeight="1">
      <c r="A44" s="83"/>
      <c r="B44" s="82"/>
      <c r="C44" s="82"/>
      <c r="D44" s="82"/>
      <c r="E44" s="82"/>
      <c r="F44" s="82"/>
      <c r="G44" s="82"/>
      <c r="H44" s="82"/>
      <c r="I44" s="82"/>
      <c r="J44" s="82"/>
    </row>
    <row r="45" spans="1:10" ht="12.75" customHeight="1">
      <c r="A45" s="18" t="s">
        <v>92</v>
      </c>
      <c r="B45" s="84" t="s">
        <v>142</v>
      </c>
      <c r="C45" s="82"/>
      <c r="D45" s="82"/>
      <c r="E45" s="82"/>
      <c r="F45" s="82"/>
      <c r="G45" s="82"/>
      <c r="H45" s="82"/>
      <c r="I45" s="82"/>
      <c r="J45" s="82"/>
    </row>
    <row r="46" spans="1:15" ht="12.75" customHeight="1">
      <c r="A46" s="83"/>
      <c r="B46" s="128" t="s">
        <v>143</v>
      </c>
      <c r="C46" s="114"/>
      <c r="D46" s="114"/>
      <c r="E46" s="114"/>
      <c r="F46" s="114"/>
      <c r="G46" s="114"/>
      <c r="H46" s="114"/>
      <c r="I46" s="114"/>
      <c r="J46" s="114"/>
      <c r="K46" s="114"/>
      <c r="L46" s="114"/>
      <c r="M46" s="114"/>
      <c r="N46" s="114"/>
      <c r="O46" s="114"/>
    </row>
    <row r="47" spans="1:15" ht="12.75" customHeight="1">
      <c r="A47" s="83"/>
      <c r="B47" s="114"/>
      <c r="C47" s="114"/>
      <c r="D47" s="114"/>
      <c r="E47" s="114"/>
      <c r="F47" s="114"/>
      <c r="G47" s="114"/>
      <c r="H47" s="114"/>
      <c r="I47" s="114"/>
      <c r="J47" s="114"/>
      <c r="K47" s="114"/>
      <c r="L47" s="114"/>
      <c r="M47" s="114"/>
      <c r="N47" s="114"/>
      <c r="O47" s="114"/>
    </row>
    <row r="48" spans="1:14" ht="12.75" customHeight="1">
      <c r="A48" s="18"/>
      <c r="B48" s="82"/>
      <c r="C48" s="82"/>
      <c r="D48" s="82"/>
      <c r="E48" s="82"/>
      <c r="F48" s="82"/>
      <c r="G48" s="82"/>
      <c r="H48" s="82"/>
      <c r="I48" s="82"/>
      <c r="J48" s="89"/>
      <c r="N48" s="90"/>
    </row>
    <row r="49" spans="1:14" ht="12.75" customHeight="1">
      <c r="A49" s="18" t="s">
        <v>100</v>
      </c>
      <c r="B49" s="84" t="s">
        <v>144</v>
      </c>
      <c r="C49" s="82"/>
      <c r="D49" s="82"/>
      <c r="E49" s="82"/>
      <c r="F49" s="82"/>
      <c r="G49" s="82"/>
      <c r="H49" s="82"/>
      <c r="I49" s="82"/>
      <c r="J49" s="89"/>
      <c r="N49" s="90"/>
    </row>
    <row r="50" spans="1:14" ht="12.75" customHeight="1">
      <c r="A50" s="18"/>
      <c r="B50" s="89" t="s">
        <v>20</v>
      </c>
      <c r="C50" s="82" t="s">
        <v>145</v>
      </c>
      <c r="D50" s="82"/>
      <c r="E50" s="82"/>
      <c r="F50" s="82"/>
      <c r="G50" s="82"/>
      <c r="H50" s="82"/>
      <c r="I50" s="82"/>
      <c r="J50" s="89"/>
      <c r="N50" s="90"/>
    </row>
    <row r="51" spans="1:14" ht="7.5" customHeight="1">
      <c r="A51" s="18"/>
      <c r="B51" s="82"/>
      <c r="C51" s="82"/>
      <c r="D51" s="82"/>
      <c r="E51" s="82"/>
      <c r="F51" s="82"/>
      <c r="G51" s="82"/>
      <c r="H51" s="82"/>
      <c r="I51" s="82"/>
      <c r="J51" s="89"/>
      <c r="N51" s="90"/>
    </row>
    <row r="52" spans="1:14" ht="12.75" customHeight="1">
      <c r="A52" s="18"/>
      <c r="B52" s="89" t="s">
        <v>23</v>
      </c>
      <c r="C52" s="82" t="s">
        <v>146</v>
      </c>
      <c r="D52" s="82"/>
      <c r="E52" s="82"/>
      <c r="F52" s="82"/>
      <c r="G52" s="82"/>
      <c r="H52" s="82"/>
      <c r="I52" s="82"/>
      <c r="J52" s="89"/>
      <c r="N52" s="90"/>
    </row>
    <row r="53" spans="1:14" ht="12.75" customHeight="1">
      <c r="A53" s="18"/>
      <c r="B53" s="82"/>
      <c r="C53" s="82"/>
      <c r="D53" s="82"/>
      <c r="E53" s="82"/>
      <c r="F53" s="82"/>
      <c r="G53" s="82"/>
      <c r="H53" s="82"/>
      <c r="I53" s="82"/>
      <c r="J53" s="89"/>
      <c r="N53" s="90"/>
    </row>
    <row r="54" spans="1:14" ht="12.75" customHeight="1">
      <c r="A54" s="18" t="s">
        <v>107</v>
      </c>
      <c r="B54" s="84" t="s">
        <v>147</v>
      </c>
      <c r="C54" s="82"/>
      <c r="D54" s="82"/>
      <c r="E54" s="82"/>
      <c r="F54" s="82"/>
      <c r="G54" s="82"/>
      <c r="H54" s="82"/>
      <c r="I54" s="82"/>
      <c r="J54" s="89"/>
      <c r="N54" s="90"/>
    </row>
    <row r="55" spans="1:10" s="100" customFormat="1" ht="12.75" customHeight="1">
      <c r="A55" s="98"/>
      <c r="B55" s="99" t="s">
        <v>148</v>
      </c>
      <c r="C55" s="99"/>
      <c r="D55" s="99"/>
      <c r="E55" s="99"/>
      <c r="F55" s="99"/>
      <c r="G55" s="99"/>
      <c r="H55" s="99"/>
      <c r="I55" s="99"/>
      <c r="J55" s="99"/>
    </row>
    <row r="56" spans="1:10" s="100" customFormat="1" ht="12.75" customHeight="1">
      <c r="A56" s="98" t="s">
        <v>109</v>
      </c>
      <c r="B56" s="101" t="s">
        <v>149</v>
      </c>
      <c r="C56" s="99"/>
      <c r="D56" s="99"/>
      <c r="E56" s="99"/>
      <c r="F56" s="99"/>
      <c r="G56" s="99"/>
      <c r="H56" s="99"/>
      <c r="I56" s="99"/>
      <c r="J56" s="102"/>
    </row>
    <row r="57" spans="1:15" s="100" customFormat="1" ht="12.75" customHeight="1">
      <c r="A57" s="98"/>
      <c r="B57" s="125" t="s">
        <v>150</v>
      </c>
      <c r="C57" s="114"/>
      <c r="D57" s="114"/>
      <c r="E57" s="114"/>
      <c r="F57" s="114"/>
      <c r="G57" s="114"/>
      <c r="H57" s="114"/>
      <c r="I57" s="114"/>
      <c r="J57" s="114"/>
      <c r="K57" s="114"/>
      <c r="L57" s="114"/>
      <c r="M57" s="114"/>
      <c r="N57" s="114"/>
      <c r="O57" s="114"/>
    </row>
    <row r="58" spans="1:15" s="100" customFormat="1" ht="12.75" customHeight="1">
      <c r="A58" s="98"/>
      <c r="B58" s="114"/>
      <c r="C58" s="114"/>
      <c r="D58" s="114"/>
      <c r="E58" s="114"/>
      <c r="F58" s="114"/>
      <c r="G58" s="114"/>
      <c r="H58" s="114"/>
      <c r="I58" s="114"/>
      <c r="J58" s="114"/>
      <c r="K58" s="114"/>
      <c r="L58" s="114"/>
      <c r="M58" s="114"/>
      <c r="N58" s="114"/>
      <c r="O58" s="114"/>
    </row>
    <row r="59" spans="1:15" s="100" customFormat="1" ht="12.75" customHeight="1">
      <c r="A59" s="98"/>
      <c r="B59" s="14"/>
      <c r="C59" s="14"/>
      <c r="D59" s="14"/>
      <c r="E59" s="14"/>
      <c r="F59" s="14"/>
      <c r="G59" s="14"/>
      <c r="H59" s="14"/>
      <c r="I59" s="14"/>
      <c r="J59" s="14"/>
      <c r="K59" s="14"/>
      <c r="L59" s="14"/>
      <c r="M59" s="14"/>
      <c r="N59" s="14"/>
      <c r="O59" s="14"/>
    </row>
    <row r="60" spans="1:10" s="100" customFormat="1" ht="12.75" customHeight="1">
      <c r="A60" s="98" t="s">
        <v>115</v>
      </c>
      <c r="B60" s="101" t="s">
        <v>151</v>
      </c>
      <c r="C60" s="99"/>
      <c r="D60" s="99"/>
      <c r="E60" s="99"/>
      <c r="F60" s="99"/>
      <c r="G60" s="99"/>
      <c r="H60" s="99"/>
      <c r="I60" s="99"/>
      <c r="J60" s="99"/>
    </row>
    <row r="61" spans="1:10" ht="12.75" customHeight="1">
      <c r="A61" s="18"/>
      <c r="B61" s="82" t="s">
        <v>152</v>
      </c>
      <c r="C61" s="82"/>
      <c r="D61" s="82"/>
      <c r="E61" s="82"/>
      <c r="F61" s="82"/>
      <c r="G61" s="82"/>
      <c r="H61" s="82"/>
      <c r="I61" s="82"/>
      <c r="J61" s="82"/>
    </row>
    <row r="62" spans="1:10" ht="12.75" customHeight="1">
      <c r="A62" s="83"/>
      <c r="B62" s="82"/>
      <c r="C62" s="82"/>
      <c r="D62" s="82"/>
      <c r="E62" s="82"/>
      <c r="F62" s="82"/>
      <c r="G62" s="82"/>
      <c r="H62" s="82"/>
      <c r="I62" s="82"/>
      <c r="J62" s="82"/>
    </row>
    <row r="63" spans="1:10" ht="12.75" customHeight="1">
      <c r="A63" s="18" t="s">
        <v>117</v>
      </c>
      <c r="B63" s="84" t="s">
        <v>153</v>
      </c>
      <c r="C63" s="82"/>
      <c r="D63" s="82"/>
      <c r="E63" s="82"/>
      <c r="F63" s="82"/>
      <c r="G63" s="82"/>
      <c r="H63" s="82"/>
      <c r="I63" s="82"/>
      <c r="J63" s="82"/>
    </row>
    <row r="64" spans="1:15" ht="12.75" customHeight="1">
      <c r="A64" s="18"/>
      <c r="B64" s="128" t="s">
        <v>154</v>
      </c>
      <c r="C64" s="114"/>
      <c r="D64" s="114"/>
      <c r="E64" s="114"/>
      <c r="F64" s="114"/>
      <c r="G64" s="114"/>
      <c r="H64" s="114"/>
      <c r="I64" s="114"/>
      <c r="J64" s="114"/>
      <c r="K64" s="114"/>
      <c r="L64" s="114"/>
      <c r="M64" s="114"/>
      <c r="N64" s="114"/>
      <c r="O64" s="114"/>
    </row>
    <row r="65" spans="1:15" ht="12.75" customHeight="1">
      <c r="A65" s="83"/>
      <c r="B65" s="114"/>
      <c r="C65" s="114"/>
      <c r="D65" s="114"/>
      <c r="E65" s="114"/>
      <c r="F65" s="114"/>
      <c r="G65" s="114"/>
      <c r="H65" s="114"/>
      <c r="I65" s="114"/>
      <c r="J65" s="114"/>
      <c r="K65" s="114"/>
      <c r="L65" s="114"/>
      <c r="M65" s="114"/>
      <c r="N65" s="114"/>
      <c r="O65" s="114"/>
    </row>
    <row r="66" spans="1:10" ht="12.75" customHeight="1">
      <c r="A66" s="18"/>
      <c r="B66" s="82"/>
      <c r="C66" s="82"/>
      <c r="D66" s="82"/>
      <c r="E66" s="82"/>
      <c r="F66" s="82"/>
      <c r="G66" s="82"/>
      <c r="H66" s="82"/>
      <c r="I66" s="82"/>
      <c r="J66" s="82"/>
    </row>
    <row r="67" spans="1:10" ht="12.75" customHeight="1">
      <c r="A67" s="18" t="s">
        <v>119</v>
      </c>
      <c r="B67" s="84" t="s">
        <v>155</v>
      </c>
      <c r="C67" s="82"/>
      <c r="D67" s="82"/>
      <c r="E67" s="82"/>
      <c r="F67" s="82"/>
      <c r="G67" s="82"/>
      <c r="H67" s="82"/>
      <c r="I67" s="82"/>
      <c r="J67" s="82"/>
    </row>
    <row r="68" spans="1:10" ht="12.75" customHeight="1">
      <c r="A68" s="18"/>
      <c r="B68" s="82" t="s">
        <v>156</v>
      </c>
      <c r="C68" s="82"/>
      <c r="D68" s="82"/>
      <c r="E68" s="82"/>
      <c r="F68" s="82"/>
      <c r="G68" s="82"/>
      <c r="H68" s="82"/>
      <c r="I68" s="82"/>
      <c r="J68" s="82"/>
    </row>
    <row r="69" spans="1:10" ht="7.5" customHeight="1">
      <c r="A69" s="18"/>
      <c r="B69" s="82"/>
      <c r="C69" s="82"/>
      <c r="D69" s="82"/>
      <c r="E69" s="82"/>
      <c r="F69" s="82"/>
      <c r="G69" s="82"/>
      <c r="H69" s="82"/>
      <c r="I69" s="82"/>
      <c r="J69" s="82"/>
    </row>
    <row r="70" spans="1:14" s="90" customFormat="1" ht="12.75" customHeight="1">
      <c r="A70" s="18"/>
      <c r="B70" s="89"/>
      <c r="C70" s="89"/>
      <c r="D70" s="89"/>
      <c r="E70" s="89"/>
      <c r="F70" s="89"/>
      <c r="G70" s="89"/>
      <c r="H70" s="89"/>
      <c r="I70" s="89"/>
      <c r="J70" s="89" t="s">
        <v>157</v>
      </c>
      <c r="L70" s="90" t="s">
        <v>158</v>
      </c>
      <c r="N70" s="90" t="s">
        <v>159</v>
      </c>
    </row>
    <row r="71" spans="1:14" s="90" customFormat="1" ht="12.75" customHeight="1">
      <c r="A71" s="18"/>
      <c r="B71" s="89"/>
      <c r="C71" s="82" t="s">
        <v>160</v>
      </c>
      <c r="D71" s="82"/>
      <c r="E71" s="89"/>
      <c r="F71" s="89"/>
      <c r="G71" s="89"/>
      <c r="H71" s="89"/>
      <c r="I71" s="89"/>
      <c r="J71" s="89" t="str">
        <f>H27</f>
        <v>RM ' 000</v>
      </c>
      <c r="L71" s="90" t="str">
        <f>J71</f>
        <v>RM ' 000</v>
      </c>
      <c r="N71" s="90" t="str">
        <f>J71</f>
        <v>RM ' 000</v>
      </c>
    </row>
    <row r="72" spans="1:14" ht="7.5" customHeight="1">
      <c r="A72" s="83"/>
      <c r="B72" s="82"/>
      <c r="C72" s="82"/>
      <c r="D72" s="82"/>
      <c r="E72" s="82"/>
      <c r="F72" s="82"/>
      <c r="G72" s="82"/>
      <c r="H72" s="103"/>
      <c r="I72" s="82"/>
      <c r="J72" s="92"/>
      <c r="K72" s="21"/>
      <c r="L72" s="21"/>
      <c r="M72" s="21"/>
      <c r="N72" s="21"/>
    </row>
    <row r="73" spans="1:14" ht="12.75" customHeight="1">
      <c r="A73" s="83"/>
      <c r="B73" s="99"/>
      <c r="C73" s="99" t="s">
        <v>161</v>
      </c>
      <c r="D73" s="99"/>
      <c r="E73" s="99" t="s">
        <v>162</v>
      </c>
      <c r="F73" s="99"/>
      <c r="G73" s="104"/>
      <c r="H73" s="102"/>
      <c r="I73" s="102"/>
      <c r="J73" s="27">
        <v>0</v>
      </c>
      <c r="K73" s="21"/>
      <c r="L73" s="21">
        <f>'[1]OIBGp'!N21</f>
        <v>50118.61</v>
      </c>
      <c r="M73" s="21"/>
      <c r="N73" s="21">
        <f>SUM(J73:M73)</f>
        <v>50118.61</v>
      </c>
    </row>
    <row r="74" spans="1:14" ht="7.5" customHeight="1">
      <c r="A74" s="83"/>
      <c r="B74" s="99"/>
      <c r="C74" s="99"/>
      <c r="D74" s="99"/>
      <c r="E74" s="99"/>
      <c r="F74" s="99"/>
      <c r="G74" s="104"/>
      <c r="H74" s="102"/>
      <c r="I74" s="102"/>
      <c r="J74" s="27"/>
      <c r="K74" s="21"/>
      <c r="L74" s="21"/>
      <c r="M74" s="21"/>
      <c r="N74" s="21"/>
    </row>
    <row r="75" spans="1:14" ht="12.75" customHeight="1">
      <c r="A75" s="83"/>
      <c r="B75" s="82"/>
      <c r="C75" s="82" t="s">
        <v>163</v>
      </c>
      <c r="D75" s="82"/>
      <c r="E75" s="82" t="s">
        <v>164</v>
      </c>
      <c r="F75" s="82"/>
      <c r="G75" s="82"/>
      <c r="H75" s="82"/>
      <c r="I75" s="82"/>
      <c r="J75" s="92">
        <v>0</v>
      </c>
      <c r="K75" s="21"/>
      <c r="L75" s="21">
        <f>'[1]OIBGp'!N65</f>
        <v>112797.05</v>
      </c>
      <c r="M75" s="21"/>
      <c r="N75" s="21">
        <f>SUM(J75:M75)</f>
        <v>112797.05</v>
      </c>
    </row>
    <row r="76" spans="1:14" ht="12.75" customHeight="1">
      <c r="A76" s="83"/>
      <c r="B76" s="82"/>
      <c r="C76" s="82"/>
      <c r="D76" s="82"/>
      <c r="E76" s="82" t="s">
        <v>165</v>
      </c>
      <c r="F76" s="82"/>
      <c r="G76" s="82"/>
      <c r="H76" s="82"/>
      <c r="I76" s="82"/>
      <c r="J76" s="92">
        <v>0</v>
      </c>
      <c r="K76" s="21"/>
      <c r="L76" s="21">
        <f>'[1]OIBGp'!N72+'[1]OIBGp'!N75</f>
        <v>34413785.43</v>
      </c>
      <c r="M76" s="21"/>
      <c r="N76" s="21">
        <f>SUM(J76:M76)</f>
        <v>34413785.43</v>
      </c>
    </row>
    <row r="77" spans="1:14" ht="7.5" customHeight="1">
      <c r="A77" s="83"/>
      <c r="B77" s="99"/>
      <c r="C77" s="99"/>
      <c r="D77" s="99"/>
      <c r="E77" s="99"/>
      <c r="F77" s="99"/>
      <c r="G77" s="104"/>
      <c r="H77" s="102"/>
      <c r="I77" s="102"/>
      <c r="J77" s="27"/>
      <c r="K77" s="21"/>
      <c r="L77" s="21"/>
      <c r="M77" s="21"/>
      <c r="N77" s="21"/>
    </row>
    <row r="78" spans="1:14" ht="12.75" customHeight="1" thickBot="1">
      <c r="A78" s="83"/>
      <c r="B78" s="99"/>
      <c r="C78" s="99"/>
      <c r="D78" s="99"/>
      <c r="E78" s="99"/>
      <c r="F78" s="99"/>
      <c r="G78" s="99"/>
      <c r="H78" s="105"/>
      <c r="I78" s="105"/>
      <c r="J78" s="106">
        <f>SUM(J73:J77)</f>
        <v>0</v>
      </c>
      <c r="K78" s="21"/>
      <c r="L78" s="106">
        <f>SUM(L73:L77)</f>
        <v>34576701.089999996</v>
      </c>
      <c r="M78" s="21"/>
      <c r="N78" s="106">
        <f>SUM(N73:N77)</f>
        <v>34576701.089999996</v>
      </c>
    </row>
    <row r="79" spans="1:10" ht="12.75" customHeight="1" thickTop="1">
      <c r="A79" s="83"/>
      <c r="B79" s="99"/>
      <c r="C79" s="99"/>
      <c r="D79" s="99"/>
      <c r="E79" s="99"/>
      <c r="F79" s="99"/>
      <c r="G79" s="104"/>
      <c r="H79" s="105"/>
      <c r="I79" s="105"/>
      <c r="J79" s="105"/>
    </row>
    <row r="80" spans="1:10" ht="12.75" customHeight="1">
      <c r="A80" s="18" t="s">
        <v>121</v>
      </c>
      <c r="B80" s="101" t="s">
        <v>166</v>
      </c>
      <c r="C80" s="99"/>
      <c r="D80" s="99"/>
      <c r="E80" s="99"/>
      <c r="F80" s="99"/>
      <c r="G80" s="104"/>
      <c r="H80" s="105"/>
      <c r="I80" s="105"/>
      <c r="J80" s="105"/>
    </row>
    <row r="81" spans="1:15" ht="12.75" customHeight="1">
      <c r="A81" s="83"/>
      <c r="B81" s="125" t="s">
        <v>202</v>
      </c>
      <c r="C81" s="125"/>
      <c r="D81" s="125"/>
      <c r="E81" s="125"/>
      <c r="F81" s="125"/>
      <c r="G81" s="125"/>
      <c r="H81" s="125"/>
      <c r="I81" s="125"/>
      <c r="J81" s="125"/>
      <c r="K81" s="125"/>
      <c r="L81" s="125"/>
      <c r="M81" s="125"/>
      <c r="N81" s="125"/>
      <c r="O81" s="125"/>
    </row>
    <row r="82" spans="1:15" ht="12.75" customHeight="1">
      <c r="A82" s="83"/>
      <c r="B82" s="125"/>
      <c r="C82" s="125"/>
      <c r="D82" s="125"/>
      <c r="E82" s="125"/>
      <c r="F82" s="125"/>
      <c r="G82" s="125"/>
      <c r="H82" s="125"/>
      <c r="I82" s="125"/>
      <c r="J82" s="125"/>
      <c r="K82" s="125"/>
      <c r="L82" s="125"/>
      <c r="M82" s="125"/>
      <c r="N82" s="125"/>
      <c r="O82" s="125"/>
    </row>
    <row r="83" spans="1:15" ht="12.75" customHeight="1">
      <c r="A83" s="83"/>
      <c r="B83" s="125"/>
      <c r="C83" s="125"/>
      <c r="D83" s="125"/>
      <c r="E83" s="125"/>
      <c r="F83" s="125"/>
      <c r="G83" s="125"/>
      <c r="H83" s="125"/>
      <c r="I83" s="125"/>
      <c r="J83" s="125"/>
      <c r="K83" s="125"/>
      <c r="L83" s="125"/>
      <c r="M83" s="125"/>
      <c r="N83" s="125"/>
      <c r="O83" s="125"/>
    </row>
    <row r="84" spans="1:10" ht="12.75" customHeight="1">
      <c r="A84" s="83"/>
      <c r="B84" s="99"/>
      <c r="C84" s="99"/>
      <c r="D84" s="99"/>
      <c r="E84" s="99"/>
      <c r="F84" s="99"/>
      <c r="G84" s="104"/>
      <c r="H84" s="105"/>
      <c r="I84" s="105"/>
      <c r="J84" s="105"/>
    </row>
    <row r="85" spans="1:10" ht="12.75" customHeight="1">
      <c r="A85" s="18" t="s">
        <v>123</v>
      </c>
      <c r="B85" s="84" t="s">
        <v>167</v>
      </c>
      <c r="C85" s="82"/>
      <c r="D85" s="82"/>
      <c r="E85" s="82"/>
      <c r="F85" s="82"/>
      <c r="G85" s="82"/>
      <c r="H85" s="82"/>
      <c r="I85" s="82"/>
      <c r="J85" s="82"/>
    </row>
    <row r="86" spans="1:15" ht="12.75" customHeight="1">
      <c r="A86" s="83"/>
      <c r="B86" s="128" t="s">
        <v>168</v>
      </c>
      <c r="C86" s="114"/>
      <c r="D86" s="114"/>
      <c r="E86" s="114"/>
      <c r="F86" s="114"/>
      <c r="G86" s="114"/>
      <c r="H86" s="114"/>
      <c r="I86" s="114"/>
      <c r="J86" s="114"/>
      <c r="K86" s="114"/>
      <c r="L86" s="114"/>
      <c r="M86" s="114"/>
      <c r="N86" s="114"/>
      <c r="O86" s="114"/>
    </row>
    <row r="87" spans="1:15" ht="12.75" customHeight="1">
      <c r="A87" s="83"/>
      <c r="B87" s="114"/>
      <c r="C87" s="114"/>
      <c r="D87" s="114"/>
      <c r="E87" s="114"/>
      <c r="F87" s="114"/>
      <c r="G87" s="114"/>
      <c r="H87" s="114"/>
      <c r="I87" s="114"/>
      <c r="J87" s="114"/>
      <c r="K87" s="114"/>
      <c r="L87" s="114"/>
      <c r="M87" s="114"/>
      <c r="N87" s="114"/>
      <c r="O87" s="114"/>
    </row>
    <row r="88" spans="1:10" ht="12.75" customHeight="1">
      <c r="A88" s="18"/>
      <c r="B88" s="82"/>
      <c r="C88" s="82"/>
      <c r="D88" s="82"/>
      <c r="E88" s="82"/>
      <c r="F88" s="82"/>
      <c r="G88" s="82"/>
      <c r="H88" s="82"/>
      <c r="I88" s="82"/>
      <c r="J88" s="82"/>
    </row>
    <row r="89" spans="1:10" ht="12.75" customHeight="1">
      <c r="A89" s="18" t="s">
        <v>169</v>
      </c>
      <c r="B89" s="107" t="s">
        <v>170</v>
      </c>
      <c r="C89" s="82"/>
      <c r="D89" s="82"/>
      <c r="E89" s="82"/>
      <c r="F89" s="82"/>
      <c r="G89" s="82"/>
      <c r="H89" s="82"/>
      <c r="I89" s="82"/>
      <c r="J89" s="82"/>
    </row>
    <row r="90" spans="1:15" ht="12.75" customHeight="1">
      <c r="A90" s="18"/>
      <c r="B90" s="128" t="s">
        <v>171</v>
      </c>
      <c r="C90" s="114"/>
      <c r="D90" s="114"/>
      <c r="E90" s="114"/>
      <c r="F90" s="114"/>
      <c r="G90" s="114"/>
      <c r="H90" s="114"/>
      <c r="I90" s="114"/>
      <c r="J90" s="114"/>
      <c r="K90" s="114"/>
      <c r="L90" s="114"/>
      <c r="M90" s="114"/>
      <c r="N90" s="114"/>
      <c r="O90" s="114"/>
    </row>
    <row r="91" spans="1:15" ht="12.75" customHeight="1">
      <c r="A91" s="18"/>
      <c r="B91" s="114"/>
      <c r="C91" s="114"/>
      <c r="D91" s="114"/>
      <c r="E91" s="114"/>
      <c r="F91" s="114"/>
      <c r="G91" s="114"/>
      <c r="H91" s="114"/>
      <c r="I91" s="114"/>
      <c r="J91" s="114"/>
      <c r="K91" s="114"/>
      <c r="L91" s="114"/>
      <c r="M91" s="114"/>
      <c r="N91" s="114"/>
      <c r="O91" s="114"/>
    </row>
    <row r="92" spans="1:10" ht="12.75" customHeight="1">
      <c r="A92" s="18"/>
      <c r="B92" s="82"/>
      <c r="C92" s="82"/>
      <c r="D92" s="82"/>
      <c r="E92" s="82"/>
      <c r="F92" s="82"/>
      <c r="G92" s="82"/>
      <c r="H92" s="82"/>
      <c r="I92" s="82"/>
      <c r="J92" s="82"/>
    </row>
    <row r="93" spans="1:10" ht="12.75" customHeight="1">
      <c r="A93" s="18" t="s">
        <v>172</v>
      </c>
      <c r="B93" s="84" t="s">
        <v>173</v>
      </c>
      <c r="C93" s="82"/>
      <c r="D93" s="82"/>
      <c r="E93" s="82"/>
      <c r="F93" s="82"/>
      <c r="G93" s="82"/>
      <c r="H93" s="82"/>
      <c r="I93" s="82"/>
      <c r="J93" s="82"/>
    </row>
    <row r="94" spans="1:10" ht="7.5" customHeight="1">
      <c r="A94" s="18"/>
      <c r="B94" s="84"/>
      <c r="C94" s="82"/>
      <c r="D94" s="82"/>
      <c r="E94" s="82"/>
      <c r="F94" s="82"/>
      <c r="G94" s="82"/>
      <c r="H94" s="82"/>
      <c r="I94" s="82"/>
      <c r="J94" s="82"/>
    </row>
    <row r="95" spans="1:14" ht="12.75" customHeight="1">
      <c r="A95" s="18"/>
      <c r="B95" s="84"/>
      <c r="C95" s="82"/>
      <c r="D95" s="82"/>
      <c r="E95" s="82"/>
      <c r="F95" s="82"/>
      <c r="G95" s="82"/>
      <c r="H95" s="82"/>
      <c r="I95" s="82"/>
      <c r="J95" s="89"/>
      <c r="K95" s="90"/>
      <c r="L95" s="90" t="s">
        <v>174</v>
      </c>
      <c r="M95" s="90"/>
      <c r="N95" s="90"/>
    </row>
    <row r="96" spans="1:14" ht="12.75" customHeight="1">
      <c r="A96" s="18"/>
      <c r="B96" s="84"/>
      <c r="C96" s="82"/>
      <c r="D96" s="82"/>
      <c r="E96" s="82"/>
      <c r="F96" s="82"/>
      <c r="G96" s="82"/>
      <c r="H96" s="82"/>
      <c r="I96" s="82"/>
      <c r="J96" s="89"/>
      <c r="K96" s="90"/>
      <c r="L96" s="90" t="s">
        <v>175</v>
      </c>
      <c r="M96" s="90"/>
      <c r="N96" s="90" t="s">
        <v>176</v>
      </c>
    </row>
    <row r="97" spans="1:14" ht="12.75" customHeight="1">
      <c r="A97" s="18"/>
      <c r="B97" s="84"/>
      <c r="C97" s="82"/>
      <c r="D97" s="82"/>
      <c r="E97" s="82"/>
      <c r="F97" s="82"/>
      <c r="G97" s="82"/>
      <c r="H97" s="82"/>
      <c r="I97" s="82"/>
      <c r="J97" s="89" t="s">
        <v>21</v>
      </c>
      <c r="K97" s="90"/>
      <c r="L97" s="90" t="s">
        <v>48</v>
      </c>
      <c r="M97" s="90"/>
      <c r="N97" s="90" t="s">
        <v>177</v>
      </c>
    </row>
    <row r="98" spans="1:14" ht="12.75" customHeight="1">
      <c r="A98" s="18"/>
      <c r="B98" s="84"/>
      <c r="C98" s="82"/>
      <c r="D98" s="82"/>
      <c r="E98" s="82"/>
      <c r="F98" s="82"/>
      <c r="G98" s="82"/>
      <c r="H98" s="82"/>
      <c r="I98" s="82"/>
      <c r="J98" s="89" t="str">
        <f>H27</f>
        <v>RM ' 000</v>
      </c>
      <c r="K98" s="90"/>
      <c r="L98" s="90" t="str">
        <f>J98</f>
        <v>RM ' 000</v>
      </c>
      <c r="M98" s="90"/>
      <c r="N98" s="90" t="str">
        <f>J98</f>
        <v>RM ' 000</v>
      </c>
    </row>
    <row r="99" spans="1:14" ht="7.5" customHeight="1">
      <c r="A99" s="18"/>
      <c r="B99" s="84"/>
      <c r="C99" s="82"/>
      <c r="D99" s="82"/>
      <c r="E99" s="82"/>
      <c r="F99" s="82"/>
      <c r="G99" s="82"/>
      <c r="H99" s="82"/>
      <c r="I99" s="82"/>
      <c r="J99" s="93"/>
      <c r="K99" s="108"/>
      <c r="L99" s="108"/>
      <c r="M99" s="108"/>
      <c r="N99" s="108"/>
    </row>
    <row r="100" spans="1:14" ht="12.75" customHeight="1">
      <c r="A100" s="18"/>
      <c r="B100" s="84"/>
      <c r="C100" s="82" t="s">
        <v>178</v>
      </c>
      <c r="D100" s="82"/>
      <c r="E100" s="82"/>
      <c r="F100" s="82"/>
      <c r="G100" s="82"/>
      <c r="H100" s="82"/>
      <c r="I100" s="82"/>
      <c r="J100" s="92">
        <f>J106-SUM(J102:J104)</f>
        <v>53089702.379999995</v>
      </c>
      <c r="K100" s="21"/>
      <c r="L100" s="21">
        <f>'[1]OIB '!N25-('[1]OIB '!B25-'[1]OIB '!K83-'[1]OIB '!K84)-'[1]OIB '!E25-'[1]OIB '!F25-('[1]OIB '!G25-'[1]AC'!D25)-('[1]OIB '!H25-'[1]BAll'!C25)-'[1]OIB '!N22</f>
        <v>9190284.509976797</v>
      </c>
      <c r="M100" s="21"/>
      <c r="N100" s="92">
        <f>'[1]OIBGp'!C88+'[1]OIBGp'!D88+'[1]ACGp'!D89+'[1]BAllGp'!C89</f>
        <v>194867253.46032366</v>
      </c>
    </row>
    <row r="101" spans="1:14" ht="7.5" customHeight="1">
      <c r="A101" s="18"/>
      <c r="B101" s="84"/>
      <c r="C101" s="82"/>
      <c r="D101" s="82"/>
      <c r="E101" s="82"/>
      <c r="F101" s="82"/>
      <c r="G101" s="82"/>
      <c r="H101" s="82"/>
      <c r="I101" s="82"/>
      <c r="J101" s="92"/>
      <c r="K101" s="21"/>
      <c r="L101" s="21"/>
      <c r="M101" s="21"/>
      <c r="N101" s="21"/>
    </row>
    <row r="102" spans="1:14" ht="12.75" customHeight="1">
      <c r="A102" s="18"/>
      <c r="B102" s="84"/>
      <c r="C102" s="82" t="s">
        <v>179</v>
      </c>
      <c r="D102" s="82"/>
      <c r="E102" s="82"/>
      <c r="F102" s="82"/>
      <c r="G102" s="82"/>
      <c r="H102" s="82"/>
      <c r="I102" s="82"/>
      <c r="J102" s="92">
        <f>'[1]OIB '!F9-'[1]OIB '!F80-500</f>
        <v>33315251.41</v>
      </c>
      <c r="K102" s="21"/>
      <c r="L102" s="21">
        <f>'[1]OIB '!F25</f>
        <v>5218250.68</v>
      </c>
      <c r="M102" s="21"/>
      <c r="N102" s="21">
        <f>'[1]OIBGp'!F88</f>
        <v>26499011.069999997</v>
      </c>
    </row>
    <row r="103" spans="1:14" ht="7.5" customHeight="1">
      <c r="A103" s="18"/>
      <c r="B103" s="84"/>
      <c r="C103" s="82"/>
      <c r="D103" s="82"/>
      <c r="E103" s="82"/>
      <c r="F103" s="82"/>
      <c r="G103" s="82"/>
      <c r="H103" s="82"/>
      <c r="I103" s="82"/>
      <c r="J103" s="92"/>
      <c r="K103" s="21"/>
      <c r="L103" s="21"/>
      <c r="M103" s="21"/>
      <c r="N103" s="21"/>
    </row>
    <row r="104" spans="1:14" ht="12.75" customHeight="1">
      <c r="A104" s="18"/>
      <c r="B104" s="84"/>
      <c r="C104" s="82" t="s">
        <v>180</v>
      </c>
      <c r="D104" s="82"/>
      <c r="E104" s="82"/>
      <c r="F104" s="82"/>
      <c r="G104" s="82"/>
      <c r="H104" s="82"/>
      <c r="I104" s="82"/>
      <c r="J104" s="109">
        <v>0</v>
      </c>
      <c r="K104" s="21"/>
      <c r="L104" s="21">
        <f>L106-SUM(L100:L102)</f>
        <v>-1694794.7169565223</v>
      </c>
      <c r="M104" s="21"/>
      <c r="N104" s="21">
        <f>N106-SUM(N100:N102)</f>
        <v>10790963.444000006</v>
      </c>
    </row>
    <row r="105" spans="1:14" ht="7.5" customHeight="1">
      <c r="A105" s="18"/>
      <c r="B105" s="84"/>
      <c r="C105" s="82"/>
      <c r="D105" s="82"/>
      <c r="E105" s="82"/>
      <c r="F105" s="82"/>
      <c r="G105" s="82"/>
      <c r="H105" s="82"/>
      <c r="I105" s="82"/>
      <c r="J105" s="92"/>
      <c r="K105" s="21"/>
      <c r="L105" s="21"/>
      <c r="M105" s="21"/>
      <c r="N105" s="21"/>
    </row>
    <row r="106" spans="1:14" ht="12.75" customHeight="1" thickBot="1">
      <c r="A106" s="18"/>
      <c r="B106" s="84"/>
      <c r="C106" s="82"/>
      <c r="D106" s="82"/>
      <c r="E106" s="82"/>
      <c r="F106" s="82"/>
      <c r="G106" s="82"/>
      <c r="H106" s="82"/>
      <c r="I106" s="82"/>
      <c r="J106" s="106">
        <f>'[1]P&amp;L'!M20</f>
        <v>86404953.78999999</v>
      </c>
      <c r="K106" s="21"/>
      <c r="L106" s="110">
        <f>'[1]P&amp;L'!M46</f>
        <v>12713740.473020274</v>
      </c>
      <c r="M106" s="21"/>
      <c r="N106" s="110">
        <f>'[1]BS'!H37+'[1]BS'!H34</f>
        <v>232157227.97432366</v>
      </c>
    </row>
    <row r="107" spans="1:14" ht="12.75" customHeight="1" thickTop="1">
      <c r="A107" s="18"/>
      <c r="B107" s="82"/>
      <c r="C107" s="82"/>
      <c r="D107" s="82"/>
      <c r="E107" s="82"/>
      <c r="F107" s="82"/>
      <c r="G107" s="82"/>
      <c r="H107" s="82"/>
      <c r="I107" s="82"/>
      <c r="J107" s="92"/>
      <c r="K107" s="21"/>
      <c r="L107" s="21"/>
      <c r="M107" s="21"/>
      <c r="N107" s="21"/>
    </row>
    <row r="108" spans="1:10" ht="12.75" customHeight="1">
      <c r="A108" s="18" t="s">
        <v>181</v>
      </c>
      <c r="B108" s="84" t="s">
        <v>182</v>
      </c>
      <c r="C108" s="82"/>
      <c r="D108" s="82"/>
      <c r="E108" s="82"/>
      <c r="F108" s="82"/>
      <c r="G108" s="82"/>
      <c r="H108" s="82"/>
      <c r="I108" s="82"/>
      <c r="J108" s="82"/>
    </row>
    <row r="109" spans="1:15" ht="12.75" customHeight="1">
      <c r="A109" s="18"/>
      <c r="B109" s="129" t="s">
        <v>206</v>
      </c>
      <c r="C109" s="132"/>
      <c r="D109" s="132"/>
      <c r="E109" s="132"/>
      <c r="F109" s="132"/>
      <c r="G109" s="132"/>
      <c r="H109" s="132"/>
      <c r="I109" s="132"/>
      <c r="J109" s="132"/>
      <c r="K109" s="132"/>
      <c r="L109" s="132"/>
      <c r="M109" s="132"/>
      <c r="N109" s="132"/>
      <c r="O109" s="132"/>
    </row>
    <row r="110" spans="1:15" ht="12.75" customHeight="1">
      <c r="A110" s="18"/>
      <c r="B110" s="132"/>
      <c r="C110" s="132"/>
      <c r="D110" s="132"/>
      <c r="E110" s="132"/>
      <c r="F110" s="132"/>
      <c r="G110" s="132"/>
      <c r="H110" s="132"/>
      <c r="I110" s="132"/>
      <c r="J110" s="132"/>
      <c r="K110" s="132"/>
      <c r="L110" s="132"/>
      <c r="M110" s="132"/>
      <c r="N110" s="132"/>
      <c r="O110" s="132"/>
    </row>
    <row r="111" spans="1:15" ht="12.75" customHeight="1">
      <c r="A111" s="18"/>
      <c r="B111" s="132"/>
      <c r="C111" s="132"/>
      <c r="D111" s="132"/>
      <c r="E111" s="132"/>
      <c r="F111" s="132"/>
      <c r="G111" s="132"/>
      <c r="H111" s="132"/>
      <c r="I111" s="132"/>
      <c r="J111" s="132"/>
      <c r="K111" s="132"/>
      <c r="L111" s="132"/>
      <c r="M111" s="132"/>
      <c r="N111" s="132"/>
      <c r="O111" s="132"/>
    </row>
    <row r="112" spans="1:15" ht="12.75" customHeight="1">
      <c r="A112" s="18"/>
      <c r="B112" s="132"/>
      <c r="C112" s="132"/>
      <c r="D112" s="132"/>
      <c r="E112" s="132"/>
      <c r="F112" s="132"/>
      <c r="G112" s="132"/>
      <c r="H112" s="132"/>
      <c r="I112" s="132"/>
      <c r="J112" s="132"/>
      <c r="K112" s="132"/>
      <c r="L112" s="132"/>
      <c r="M112" s="132"/>
      <c r="N112" s="132"/>
      <c r="O112" s="132"/>
    </row>
    <row r="113" spans="1:15" ht="12.75" customHeight="1">
      <c r="A113" s="18"/>
      <c r="B113" s="132"/>
      <c r="C113" s="132"/>
      <c r="D113" s="132"/>
      <c r="E113" s="132"/>
      <c r="F113" s="132"/>
      <c r="G113" s="132"/>
      <c r="H113" s="132"/>
      <c r="I113" s="132"/>
      <c r="J113" s="132"/>
      <c r="K113" s="132"/>
      <c r="L113" s="132"/>
      <c r="M113" s="132"/>
      <c r="N113" s="132"/>
      <c r="O113" s="132"/>
    </row>
    <row r="114" spans="1:15" ht="12.75" customHeight="1">
      <c r="A114" s="18"/>
      <c r="B114" s="132"/>
      <c r="C114" s="132"/>
      <c r="D114" s="132"/>
      <c r="E114" s="132"/>
      <c r="F114" s="132"/>
      <c r="G114" s="132"/>
      <c r="H114" s="132"/>
      <c r="I114" s="132"/>
      <c r="J114" s="132"/>
      <c r="K114" s="132"/>
      <c r="L114" s="132"/>
      <c r="M114" s="132"/>
      <c r="N114" s="132"/>
      <c r="O114" s="132"/>
    </row>
    <row r="115" spans="1:15" ht="12.75" customHeight="1">
      <c r="A115" s="18"/>
      <c r="B115" s="85"/>
      <c r="C115" s="85"/>
      <c r="D115" s="85"/>
      <c r="E115" s="85"/>
      <c r="F115" s="85"/>
      <c r="G115" s="85"/>
      <c r="H115" s="85"/>
      <c r="I115" s="85"/>
      <c r="J115" s="85"/>
      <c r="K115" s="85"/>
      <c r="L115" s="85"/>
      <c r="M115" s="85"/>
      <c r="N115" s="85"/>
      <c r="O115" s="85"/>
    </row>
    <row r="116" spans="1:10" ht="12.75" customHeight="1">
      <c r="A116" s="18" t="s">
        <v>183</v>
      </c>
      <c r="B116" s="84" t="s">
        <v>184</v>
      </c>
      <c r="C116" s="82"/>
      <c r="D116" s="82"/>
      <c r="E116" s="82"/>
      <c r="F116" s="82"/>
      <c r="G116" s="82"/>
      <c r="H116" s="82"/>
      <c r="I116" s="82"/>
      <c r="J116" s="82"/>
    </row>
    <row r="117" spans="1:15" ht="12.75" customHeight="1">
      <c r="A117" s="83"/>
      <c r="B117" s="126" t="s">
        <v>203</v>
      </c>
      <c r="C117" s="130"/>
      <c r="D117" s="130"/>
      <c r="E117" s="130"/>
      <c r="F117" s="130"/>
      <c r="G117" s="130"/>
      <c r="H117" s="130"/>
      <c r="I117" s="130"/>
      <c r="J117" s="130"/>
      <c r="K117" s="130"/>
      <c r="L117" s="130"/>
      <c r="M117" s="130"/>
      <c r="N117" s="130"/>
      <c r="O117" s="130"/>
    </row>
    <row r="118" spans="1:15" ht="12.75" customHeight="1">
      <c r="A118" s="83"/>
      <c r="B118" s="130"/>
      <c r="C118" s="130"/>
      <c r="D118" s="130"/>
      <c r="E118" s="130"/>
      <c r="F118" s="130"/>
      <c r="G118" s="130"/>
      <c r="H118" s="130"/>
      <c r="I118" s="130"/>
      <c r="J118" s="130"/>
      <c r="K118" s="130"/>
      <c r="L118" s="130"/>
      <c r="M118" s="130"/>
      <c r="N118" s="130"/>
      <c r="O118" s="130"/>
    </row>
    <row r="119" spans="1:15" ht="12.75" customHeight="1">
      <c r="A119" s="83"/>
      <c r="B119" s="130"/>
      <c r="C119" s="130"/>
      <c r="D119" s="130"/>
      <c r="E119" s="130"/>
      <c r="F119" s="130"/>
      <c r="G119" s="130"/>
      <c r="H119" s="130"/>
      <c r="I119" s="130"/>
      <c r="J119" s="130"/>
      <c r="K119" s="130"/>
      <c r="L119" s="130"/>
      <c r="M119" s="130"/>
      <c r="N119" s="130"/>
      <c r="O119" s="130"/>
    </row>
    <row r="120" spans="1:15" ht="12.75" customHeight="1">
      <c r="A120" s="83"/>
      <c r="B120" s="130"/>
      <c r="C120" s="130"/>
      <c r="D120" s="130"/>
      <c r="E120" s="130"/>
      <c r="F120" s="130"/>
      <c r="G120" s="130"/>
      <c r="H120" s="130"/>
      <c r="I120" s="130"/>
      <c r="J120" s="130"/>
      <c r="K120" s="130"/>
      <c r="L120" s="130"/>
      <c r="M120" s="130"/>
      <c r="N120" s="130"/>
      <c r="O120" s="130"/>
    </row>
    <row r="121" spans="1:15" ht="12.75" customHeight="1">
      <c r="A121" s="83"/>
      <c r="B121" s="130"/>
      <c r="C121" s="130"/>
      <c r="D121" s="130"/>
      <c r="E121" s="130"/>
      <c r="F121" s="130"/>
      <c r="G121" s="130"/>
      <c r="H121" s="130"/>
      <c r="I121" s="130"/>
      <c r="J121" s="130"/>
      <c r="K121" s="130"/>
      <c r="L121" s="130"/>
      <c r="M121" s="130"/>
      <c r="N121" s="130"/>
      <c r="O121" s="130"/>
    </row>
    <row r="122" spans="1:15" ht="12.75" customHeight="1">
      <c r="A122" s="83"/>
      <c r="B122" s="130"/>
      <c r="C122" s="130"/>
      <c r="D122" s="130"/>
      <c r="E122" s="130"/>
      <c r="F122" s="130"/>
      <c r="G122" s="130"/>
      <c r="H122" s="130"/>
      <c r="I122" s="130"/>
      <c r="J122" s="130"/>
      <c r="K122" s="130"/>
      <c r="L122" s="130"/>
      <c r="M122" s="130"/>
      <c r="N122" s="130"/>
      <c r="O122" s="130"/>
    </row>
    <row r="123" spans="1:15" ht="12.75" customHeight="1">
      <c r="A123" s="83"/>
      <c r="B123" s="130"/>
      <c r="C123" s="130"/>
      <c r="D123" s="130"/>
      <c r="E123" s="130"/>
      <c r="F123" s="130"/>
      <c r="G123" s="130"/>
      <c r="H123" s="130"/>
      <c r="I123" s="130"/>
      <c r="J123" s="130"/>
      <c r="K123" s="130"/>
      <c r="L123" s="130"/>
      <c r="M123" s="130"/>
      <c r="N123" s="130"/>
      <c r="O123" s="130"/>
    </row>
    <row r="124" spans="1:15" ht="12.75" customHeight="1">
      <c r="A124" s="83"/>
      <c r="B124" s="130"/>
      <c r="C124" s="130"/>
      <c r="D124" s="130"/>
      <c r="E124" s="130"/>
      <c r="F124" s="130"/>
      <c r="G124" s="130"/>
      <c r="H124" s="130"/>
      <c r="I124" s="130"/>
      <c r="J124" s="130"/>
      <c r="K124" s="130"/>
      <c r="L124" s="130"/>
      <c r="M124" s="130"/>
      <c r="N124" s="130"/>
      <c r="O124" s="130"/>
    </row>
    <row r="125" spans="1:15" ht="12.75" customHeight="1">
      <c r="A125" s="83"/>
      <c r="B125" s="130"/>
      <c r="C125" s="130"/>
      <c r="D125" s="130"/>
      <c r="E125" s="130"/>
      <c r="F125" s="130"/>
      <c r="G125" s="130"/>
      <c r="H125" s="130"/>
      <c r="I125" s="130"/>
      <c r="J125" s="130"/>
      <c r="K125" s="130"/>
      <c r="L125" s="130"/>
      <c r="M125" s="130"/>
      <c r="N125" s="130"/>
      <c r="O125" s="130"/>
    </row>
    <row r="126" spans="1:15" ht="7.5" customHeight="1">
      <c r="A126" s="18"/>
      <c r="B126" s="87"/>
      <c r="C126" s="87"/>
      <c r="D126" s="87"/>
      <c r="E126" s="87"/>
      <c r="F126" s="87"/>
      <c r="G126" s="87"/>
      <c r="H126" s="87"/>
      <c r="I126" s="87"/>
      <c r="J126" s="87"/>
      <c r="K126" s="87"/>
      <c r="L126" s="87"/>
      <c r="M126" s="87"/>
      <c r="N126" s="87"/>
      <c r="O126" s="87"/>
    </row>
    <row r="127" spans="1:15" ht="12.75" customHeight="1">
      <c r="A127" s="18"/>
      <c r="B127" s="126" t="s">
        <v>204</v>
      </c>
      <c r="C127" s="127"/>
      <c r="D127" s="127"/>
      <c r="E127" s="127"/>
      <c r="F127" s="127"/>
      <c r="G127" s="127"/>
      <c r="H127" s="127"/>
      <c r="I127" s="127"/>
      <c r="J127" s="127"/>
      <c r="K127" s="127"/>
      <c r="L127" s="127"/>
      <c r="M127" s="127"/>
      <c r="N127" s="127"/>
      <c r="O127" s="127"/>
    </row>
    <row r="128" spans="1:15" ht="12.75" customHeight="1">
      <c r="A128" s="18"/>
      <c r="B128" s="127"/>
      <c r="C128" s="127"/>
      <c r="D128" s="127"/>
      <c r="E128" s="127"/>
      <c r="F128" s="127"/>
      <c r="G128" s="127"/>
      <c r="H128" s="127"/>
      <c r="I128" s="127"/>
      <c r="J128" s="127"/>
      <c r="K128" s="127"/>
      <c r="L128" s="127"/>
      <c r="M128" s="127"/>
      <c r="N128" s="127"/>
      <c r="O128" s="127"/>
    </row>
    <row r="129" spans="1:15" ht="12.75" customHeight="1">
      <c r="A129" s="18"/>
      <c r="B129" s="127"/>
      <c r="C129" s="127"/>
      <c r="D129" s="127"/>
      <c r="E129" s="127"/>
      <c r="F129" s="127"/>
      <c r="G129" s="127"/>
      <c r="H129" s="127"/>
      <c r="I129" s="127"/>
      <c r="J129" s="127"/>
      <c r="K129" s="127"/>
      <c r="L129" s="127"/>
      <c r="M129" s="127"/>
      <c r="N129" s="127"/>
      <c r="O129" s="127"/>
    </row>
    <row r="130" spans="1:15" ht="12.75" customHeight="1">
      <c r="A130" s="18"/>
      <c r="B130" s="127"/>
      <c r="C130" s="127"/>
      <c r="D130" s="127"/>
      <c r="E130" s="127"/>
      <c r="F130" s="127"/>
      <c r="G130" s="127"/>
      <c r="H130" s="127"/>
      <c r="I130" s="127"/>
      <c r="J130" s="127"/>
      <c r="K130" s="127"/>
      <c r="L130" s="127"/>
      <c r="M130" s="127"/>
      <c r="N130" s="127"/>
      <c r="O130" s="127"/>
    </row>
    <row r="131" spans="1:10" ht="12.75" customHeight="1">
      <c r="A131" s="18"/>
      <c r="B131" s="82"/>
      <c r="C131" s="82"/>
      <c r="D131" s="82"/>
      <c r="E131" s="82"/>
      <c r="F131" s="82"/>
      <c r="G131" s="82"/>
      <c r="H131" s="82"/>
      <c r="I131" s="82"/>
      <c r="J131" s="82"/>
    </row>
    <row r="132" spans="1:10" ht="12.75" customHeight="1">
      <c r="A132" s="18" t="s">
        <v>185</v>
      </c>
      <c r="B132" s="84" t="s">
        <v>186</v>
      </c>
      <c r="C132" s="82"/>
      <c r="D132" s="82"/>
      <c r="E132" s="82"/>
      <c r="F132" s="82"/>
      <c r="G132" s="82"/>
      <c r="H132" s="82"/>
      <c r="I132" s="82"/>
      <c r="J132" s="82"/>
    </row>
    <row r="133" spans="1:15" ht="12.75" customHeight="1">
      <c r="A133" s="83"/>
      <c r="B133" s="129" t="s">
        <v>207</v>
      </c>
      <c r="C133" s="127"/>
      <c r="D133" s="127"/>
      <c r="E133" s="127"/>
      <c r="F133" s="127"/>
      <c r="G133" s="127"/>
      <c r="H133" s="127"/>
      <c r="I133" s="127"/>
      <c r="J133" s="127"/>
      <c r="K133" s="127"/>
      <c r="L133" s="127"/>
      <c r="M133" s="127"/>
      <c r="N133" s="127"/>
      <c r="O133" s="127"/>
    </row>
    <row r="134" spans="1:15" ht="12.75" customHeight="1">
      <c r="A134" s="18"/>
      <c r="B134" s="127"/>
      <c r="C134" s="127"/>
      <c r="D134" s="127"/>
      <c r="E134" s="127"/>
      <c r="F134" s="127"/>
      <c r="G134" s="127"/>
      <c r="H134" s="127"/>
      <c r="I134" s="127"/>
      <c r="J134" s="127"/>
      <c r="K134" s="127"/>
      <c r="L134" s="127"/>
      <c r="M134" s="127"/>
      <c r="N134" s="127"/>
      <c r="O134" s="127"/>
    </row>
    <row r="135" spans="1:15" ht="12.75" customHeight="1">
      <c r="A135" s="18"/>
      <c r="B135" s="127"/>
      <c r="C135" s="127"/>
      <c r="D135" s="127"/>
      <c r="E135" s="127"/>
      <c r="F135" s="127"/>
      <c r="G135" s="127"/>
      <c r="H135" s="127"/>
      <c r="I135" s="127"/>
      <c r="J135" s="127"/>
      <c r="K135" s="127"/>
      <c r="L135" s="127"/>
      <c r="M135" s="127"/>
      <c r="N135" s="127"/>
      <c r="O135" s="127"/>
    </row>
    <row r="136" spans="1:15" ht="12.75" customHeight="1">
      <c r="A136" s="18"/>
      <c r="B136" s="127"/>
      <c r="C136" s="127"/>
      <c r="D136" s="127"/>
      <c r="E136" s="127"/>
      <c r="F136" s="127"/>
      <c r="G136" s="127"/>
      <c r="H136" s="127"/>
      <c r="I136" s="127"/>
      <c r="J136" s="127"/>
      <c r="K136" s="127"/>
      <c r="L136" s="127"/>
      <c r="M136" s="127"/>
      <c r="N136" s="127"/>
      <c r="O136" s="127"/>
    </row>
    <row r="137" spans="1:15" ht="12.75" customHeight="1">
      <c r="A137" s="18"/>
      <c r="B137" s="127"/>
      <c r="C137" s="127"/>
      <c r="D137" s="127"/>
      <c r="E137" s="127"/>
      <c r="F137" s="127"/>
      <c r="G137" s="127"/>
      <c r="H137" s="127"/>
      <c r="I137" s="127"/>
      <c r="J137" s="127"/>
      <c r="K137" s="127"/>
      <c r="L137" s="127"/>
      <c r="M137" s="127"/>
      <c r="N137" s="127"/>
      <c r="O137" s="127"/>
    </row>
    <row r="138" spans="1:15" ht="12.75" customHeight="1">
      <c r="A138" s="18"/>
      <c r="B138" s="127"/>
      <c r="C138" s="127"/>
      <c r="D138" s="127"/>
      <c r="E138" s="127"/>
      <c r="F138" s="127"/>
      <c r="G138" s="127"/>
      <c r="H138" s="127"/>
      <c r="I138" s="127"/>
      <c r="J138" s="127"/>
      <c r="K138" s="127"/>
      <c r="L138" s="127"/>
      <c r="M138" s="127"/>
      <c r="N138" s="127"/>
      <c r="O138" s="127"/>
    </row>
    <row r="139" spans="1:15" ht="12.75" customHeight="1">
      <c r="A139" s="18"/>
      <c r="B139" s="127"/>
      <c r="C139" s="127"/>
      <c r="D139" s="127"/>
      <c r="E139" s="127"/>
      <c r="F139" s="127"/>
      <c r="G139" s="127"/>
      <c r="H139" s="127"/>
      <c r="I139" s="127"/>
      <c r="J139" s="127"/>
      <c r="K139" s="127"/>
      <c r="L139" s="127"/>
      <c r="M139" s="127"/>
      <c r="N139" s="127"/>
      <c r="O139" s="127"/>
    </row>
    <row r="140" spans="1:15" ht="12.75" customHeight="1">
      <c r="A140" s="18"/>
      <c r="B140" s="127"/>
      <c r="C140" s="127"/>
      <c r="D140" s="127"/>
      <c r="E140" s="127"/>
      <c r="F140" s="127"/>
      <c r="G140" s="127"/>
      <c r="H140" s="127"/>
      <c r="I140" s="127"/>
      <c r="J140" s="127"/>
      <c r="K140" s="127"/>
      <c r="L140" s="127"/>
      <c r="M140" s="127"/>
      <c r="N140" s="127"/>
      <c r="O140" s="127"/>
    </row>
    <row r="141" spans="1:10" ht="12.75" customHeight="1">
      <c r="A141" s="18"/>
      <c r="B141" s="82"/>
      <c r="C141" s="82"/>
      <c r="D141" s="82"/>
      <c r="E141" s="82"/>
      <c r="F141" s="82"/>
      <c r="G141" s="82"/>
      <c r="H141" s="82"/>
      <c r="I141" s="82"/>
      <c r="J141" s="82"/>
    </row>
    <row r="142" spans="1:10" ht="12.75" customHeight="1">
      <c r="A142" s="83" t="s">
        <v>187</v>
      </c>
      <c r="B142" s="84" t="s">
        <v>188</v>
      </c>
      <c r="C142" s="82"/>
      <c r="D142" s="82"/>
      <c r="E142" s="82"/>
      <c r="F142" s="82"/>
      <c r="G142" s="82"/>
      <c r="H142" s="82"/>
      <c r="I142" s="82"/>
      <c r="J142" s="82"/>
    </row>
    <row r="143" spans="1:15" ht="12.75" customHeight="1">
      <c r="A143" s="18"/>
      <c r="B143" s="128" t="s">
        <v>189</v>
      </c>
      <c r="C143" s="114"/>
      <c r="D143" s="114"/>
      <c r="E143" s="114"/>
      <c r="F143" s="114"/>
      <c r="G143" s="114"/>
      <c r="H143" s="114"/>
      <c r="I143" s="114"/>
      <c r="J143" s="114"/>
      <c r="K143" s="114"/>
      <c r="L143" s="114"/>
      <c r="M143" s="114"/>
      <c r="N143" s="114"/>
      <c r="O143" s="114"/>
    </row>
    <row r="144" spans="1:15" ht="12.75" customHeight="1">
      <c r="A144" s="18"/>
      <c r="B144" s="114"/>
      <c r="C144" s="114"/>
      <c r="D144" s="114"/>
      <c r="E144" s="114"/>
      <c r="F144" s="114"/>
      <c r="G144" s="114"/>
      <c r="H144" s="114"/>
      <c r="I144" s="114"/>
      <c r="J144" s="114"/>
      <c r="K144" s="114"/>
      <c r="L144" s="114"/>
      <c r="M144" s="114"/>
      <c r="N144" s="114"/>
      <c r="O144" s="114"/>
    </row>
    <row r="145" spans="1:10" ht="12.75" customHeight="1">
      <c r="A145" s="18"/>
      <c r="B145" s="82"/>
      <c r="C145" s="82"/>
      <c r="D145" s="82"/>
      <c r="E145" s="82"/>
      <c r="F145" s="82"/>
      <c r="G145" s="82"/>
      <c r="H145" s="82"/>
      <c r="I145" s="82"/>
      <c r="J145" s="82"/>
    </row>
    <row r="146" spans="1:10" ht="12.75" customHeight="1">
      <c r="A146" s="83" t="s">
        <v>190</v>
      </c>
      <c r="B146" s="84" t="s">
        <v>191</v>
      </c>
      <c r="C146" s="82"/>
      <c r="D146" s="82"/>
      <c r="E146" s="82"/>
      <c r="F146" s="82"/>
      <c r="G146" s="82"/>
      <c r="H146" s="82"/>
      <c r="I146" s="82"/>
      <c r="J146" s="82"/>
    </row>
    <row r="147" spans="1:15" ht="12.75" customHeight="1">
      <c r="A147" s="83"/>
      <c r="B147" s="89" t="s">
        <v>20</v>
      </c>
      <c r="C147" s="128" t="s">
        <v>205</v>
      </c>
      <c r="D147" s="114"/>
      <c r="E147" s="114"/>
      <c r="F147" s="114"/>
      <c r="G147" s="114"/>
      <c r="H147" s="114"/>
      <c r="I147" s="114"/>
      <c r="J147" s="114"/>
      <c r="K147" s="114"/>
      <c r="L147" s="114"/>
      <c r="M147" s="114"/>
      <c r="N147" s="114"/>
      <c r="O147" s="114"/>
    </row>
    <row r="148" spans="1:15" ht="12.75" customHeight="1">
      <c r="A148" s="83"/>
      <c r="B148" s="89"/>
      <c r="C148" s="114"/>
      <c r="D148" s="114"/>
      <c r="E148" s="114"/>
      <c r="F148" s="114"/>
      <c r="G148" s="114"/>
      <c r="H148" s="114"/>
      <c r="I148" s="114"/>
      <c r="J148" s="114"/>
      <c r="K148" s="114"/>
      <c r="L148" s="114"/>
      <c r="M148" s="114"/>
      <c r="N148" s="114"/>
      <c r="O148" s="114"/>
    </row>
    <row r="149" spans="1:15" ht="12.75" customHeight="1">
      <c r="A149" s="83"/>
      <c r="B149" s="89"/>
      <c r="C149" s="114"/>
      <c r="D149" s="114"/>
      <c r="E149" s="114"/>
      <c r="F149" s="114"/>
      <c r="G149" s="114"/>
      <c r="H149" s="114"/>
      <c r="I149" s="114"/>
      <c r="J149" s="114"/>
      <c r="K149" s="114"/>
      <c r="L149" s="114"/>
      <c r="M149" s="114"/>
      <c r="N149" s="114"/>
      <c r="O149" s="114"/>
    </row>
    <row r="150" spans="1:10" ht="7.5" customHeight="1">
      <c r="A150" s="83"/>
      <c r="B150" s="82"/>
      <c r="C150" s="82"/>
      <c r="D150" s="82"/>
      <c r="E150" s="82"/>
      <c r="F150" s="82"/>
      <c r="G150" s="82"/>
      <c r="H150" s="82"/>
      <c r="I150" s="82"/>
      <c r="J150" s="82"/>
    </row>
    <row r="151" spans="1:10" ht="12.75" customHeight="1">
      <c r="A151" s="83"/>
      <c r="B151" s="89" t="s">
        <v>23</v>
      </c>
      <c r="C151" s="80" t="s">
        <v>49</v>
      </c>
      <c r="D151" s="82" t="s">
        <v>192</v>
      </c>
      <c r="E151" s="82"/>
      <c r="F151" s="82"/>
      <c r="G151" s="82"/>
      <c r="H151" s="82"/>
      <c r="I151" s="82"/>
      <c r="J151" s="82"/>
    </row>
    <row r="152" spans="1:10" ht="7.5" customHeight="1">
      <c r="A152" s="83"/>
      <c r="B152" s="89"/>
      <c r="D152" s="82"/>
      <c r="E152" s="82"/>
      <c r="F152" s="82"/>
      <c r="G152" s="82"/>
      <c r="H152" s="82"/>
      <c r="I152" s="82"/>
      <c r="J152" s="82"/>
    </row>
    <row r="153" spans="1:15" ht="12.75" customHeight="1">
      <c r="A153" s="83"/>
      <c r="B153" s="89"/>
      <c r="C153" s="80" t="s">
        <v>52</v>
      </c>
      <c r="D153" s="128" t="s">
        <v>193</v>
      </c>
      <c r="E153" s="114"/>
      <c r="F153" s="114"/>
      <c r="G153" s="114"/>
      <c r="H153" s="114"/>
      <c r="I153" s="114"/>
      <c r="J153" s="114"/>
      <c r="K153" s="114"/>
      <c r="L153" s="114"/>
      <c r="M153" s="114"/>
      <c r="N153" s="114"/>
      <c r="O153" s="114"/>
    </row>
    <row r="154" spans="1:15" ht="12.75" customHeight="1">
      <c r="A154" s="83"/>
      <c r="B154" s="89"/>
      <c r="D154" s="114"/>
      <c r="E154" s="114"/>
      <c r="F154" s="114"/>
      <c r="G154" s="114"/>
      <c r="H154" s="114"/>
      <c r="I154" s="114"/>
      <c r="J154" s="114"/>
      <c r="K154" s="114"/>
      <c r="L154" s="114"/>
      <c r="M154" s="114"/>
      <c r="N154" s="114"/>
      <c r="O154" s="114"/>
    </row>
    <row r="155" spans="1:10" ht="7.5" customHeight="1">
      <c r="A155" s="83"/>
      <c r="B155" s="89"/>
      <c r="D155" s="82"/>
      <c r="E155" s="82"/>
      <c r="F155" s="82"/>
      <c r="G155" s="82"/>
      <c r="H155" s="82"/>
      <c r="I155" s="82"/>
      <c r="J155" s="82"/>
    </row>
    <row r="156" spans="1:15" ht="12.75" customHeight="1">
      <c r="A156" s="83"/>
      <c r="B156" s="89"/>
      <c r="C156" s="80" t="s">
        <v>59</v>
      </c>
      <c r="D156" s="131" t="s">
        <v>194</v>
      </c>
      <c r="E156" s="114"/>
      <c r="F156" s="114"/>
      <c r="G156" s="114"/>
      <c r="H156" s="114"/>
      <c r="I156" s="114"/>
      <c r="J156" s="114"/>
      <c r="K156" s="114"/>
      <c r="L156" s="114"/>
      <c r="M156" s="114"/>
      <c r="N156" s="114"/>
      <c r="O156" s="114"/>
    </row>
    <row r="157" spans="1:15" ht="12.75" customHeight="1">
      <c r="A157" s="83"/>
      <c r="B157" s="89"/>
      <c r="D157" s="114"/>
      <c r="E157" s="114"/>
      <c r="F157" s="114"/>
      <c r="G157" s="114"/>
      <c r="H157" s="114"/>
      <c r="I157" s="114"/>
      <c r="J157" s="114"/>
      <c r="K157" s="114"/>
      <c r="L157" s="114"/>
      <c r="M157" s="114"/>
      <c r="N157" s="114"/>
      <c r="O157" s="114"/>
    </row>
    <row r="158" spans="1:10" ht="7.5" customHeight="1">
      <c r="A158" s="83"/>
      <c r="B158" s="89"/>
      <c r="D158" s="82"/>
      <c r="E158" s="82"/>
      <c r="F158" s="82"/>
      <c r="G158" s="82"/>
      <c r="H158" s="82"/>
      <c r="I158" s="82"/>
      <c r="J158" s="82"/>
    </row>
    <row r="159" spans="1:15" ht="12.75" customHeight="1">
      <c r="A159" s="18"/>
      <c r="B159" s="14" t="s">
        <v>25</v>
      </c>
      <c r="C159" s="111" t="s">
        <v>195</v>
      </c>
      <c r="D159" s="111"/>
      <c r="E159" s="111"/>
      <c r="F159" s="111"/>
      <c r="G159" s="111"/>
      <c r="H159" s="111"/>
      <c r="I159" s="111"/>
      <c r="J159" s="111"/>
      <c r="K159" s="111"/>
      <c r="L159" s="111"/>
      <c r="M159" s="111"/>
      <c r="N159" s="111"/>
      <c r="O159" s="111"/>
    </row>
    <row r="160" spans="1:15" ht="7.5" customHeight="1">
      <c r="A160" s="18"/>
      <c r="B160" s="14"/>
      <c r="C160" s="14"/>
      <c r="D160" s="14"/>
      <c r="E160" s="14"/>
      <c r="F160" s="14"/>
      <c r="G160" s="14"/>
      <c r="H160" s="14"/>
      <c r="I160" s="14"/>
      <c r="J160" s="14"/>
      <c r="K160" s="14"/>
      <c r="L160" s="14"/>
      <c r="M160" s="14"/>
      <c r="N160" s="14"/>
      <c r="O160" s="14"/>
    </row>
    <row r="161" spans="1:15" ht="12.75" customHeight="1">
      <c r="A161" s="18"/>
      <c r="B161" s="14" t="s">
        <v>34</v>
      </c>
      <c r="C161" s="114" t="s">
        <v>196</v>
      </c>
      <c r="D161" s="114"/>
      <c r="E161" s="114"/>
      <c r="F161" s="114"/>
      <c r="G161" s="114"/>
      <c r="H161" s="114"/>
      <c r="I161" s="114"/>
      <c r="J161" s="114"/>
      <c r="K161" s="114"/>
      <c r="L161" s="114"/>
      <c r="M161" s="114"/>
      <c r="N161" s="114"/>
      <c r="O161" s="114"/>
    </row>
    <row r="162" spans="1:15" ht="12.75" customHeight="1">
      <c r="A162" s="18"/>
      <c r="B162" s="14"/>
      <c r="C162" s="114"/>
      <c r="D162" s="114"/>
      <c r="E162" s="114"/>
      <c r="F162" s="114"/>
      <c r="G162" s="114"/>
      <c r="H162" s="114"/>
      <c r="I162" s="114"/>
      <c r="J162" s="114"/>
      <c r="K162" s="114"/>
      <c r="L162" s="114"/>
      <c r="M162" s="114"/>
      <c r="N162" s="114"/>
      <c r="O162" s="114"/>
    </row>
    <row r="163" spans="1:15" ht="12.75" customHeight="1">
      <c r="A163" s="18"/>
      <c r="B163" s="14"/>
      <c r="C163" s="14"/>
      <c r="D163" s="14"/>
      <c r="E163" s="14"/>
      <c r="F163" s="14"/>
      <c r="G163" s="14"/>
      <c r="H163" s="14"/>
      <c r="I163" s="14"/>
      <c r="J163" s="14"/>
      <c r="K163" s="14"/>
      <c r="L163" s="14"/>
      <c r="M163" s="14"/>
      <c r="N163" s="14"/>
      <c r="O163" s="14"/>
    </row>
    <row r="164" spans="1:15" ht="12.75" customHeight="1">
      <c r="A164" s="83"/>
      <c r="B164" s="86"/>
      <c r="C164" s="86"/>
      <c r="D164" s="86"/>
      <c r="E164" s="86"/>
      <c r="F164" s="86"/>
      <c r="G164" s="86"/>
      <c r="H164" s="86"/>
      <c r="I164" s="86"/>
      <c r="J164" s="86"/>
      <c r="K164" s="86"/>
      <c r="L164" s="86"/>
      <c r="M164" s="86"/>
      <c r="N164" s="86"/>
      <c r="O164" s="86"/>
    </row>
    <row r="165" spans="1:15" ht="12.75" customHeight="1">
      <c r="A165" s="83"/>
      <c r="B165" s="112"/>
      <c r="C165" s="112"/>
      <c r="D165" s="112"/>
      <c r="E165" s="112"/>
      <c r="F165" s="112"/>
      <c r="G165" s="112"/>
      <c r="H165" s="112"/>
      <c r="I165" s="112"/>
      <c r="J165" s="112"/>
      <c r="K165" s="112"/>
      <c r="L165" s="112"/>
      <c r="M165" s="112"/>
      <c r="N165" s="112"/>
      <c r="O165" s="112"/>
    </row>
    <row r="166" spans="1:10" ht="12.75" customHeight="1">
      <c r="A166" s="84" t="s">
        <v>197</v>
      </c>
      <c r="C166" s="82"/>
      <c r="D166" s="82"/>
      <c r="E166" s="82"/>
      <c r="F166" s="82"/>
      <c r="G166" s="82"/>
      <c r="H166" s="82"/>
      <c r="I166" s="82"/>
      <c r="J166" s="82"/>
    </row>
    <row r="167" spans="1:10" ht="12.75" customHeight="1">
      <c r="A167" s="84"/>
      <c r="C167" s="82"/>
      <c r="D167" s="82"/>
      <c r="E167" s="82"/>
      <c r="F167" s="82"/>
      <c r="G167" s="82"/>
      <c r="H167" s="82"/>
      <c r="I167" s="82"/>
      <c r="J167" s="82"/>
    </row>
    <row r="168" spans="1:10" ht="12.75" customHeight="1">
      <c r="A168" s="84"/>
      <c r="C168" s="82"/>
      <c r="D168" s="82"/>
      <c r="E168" s="82"/>
      <c r="F168" s="82"/>
      <c r="G168" s="82"/>
      <c r="H168" s="82"/>
      <c r="I168" s="82"/>
      <c r="J168" s="82"/>
    </row>
    <row r="169" spans="1:10" ht="12.75" customHeight="1">
      <c r="A169" s="8" t="s">
        <v>198</v>
      </c>
      <c r="B169" s="82"/>
      <c r="C169" s="82"/>
      <c r="D169" s="82"/>
      <c r="E169" s="82"/>
      <c r="F169" s="82"/>
      <c r="G169" s="82"/>
      <c r="H169" s="82"/>
      <c r="I169" s="82"/>
      <c r="J169" s="82"/>
    </row>
    <row r="170" spans="1:10" ht="12.75" customHeight="1">
      <c r="A170" s="15" t="s">
        <v>199</v>
      </c>
      <c r="B170" s="82"/>
      <c r="C170" s="82"/>
      <c r="D170" s="82"/>
      <c r="E170" s="82"/>
      <c r="F170" s="82"/>
      <c r="G170" s="82"/>
      <c r="H170" s="82"/>
      <c r="I170" s="82"/>
      <c r="J170" s="82"/>
    </row>
    <row r="171" spans="1:10" ht="12" customHeight="1">
      <c r="A171" s="15"/>
      <c r="B171" s="82"/>
      <c r="C171" s="82"/>
      <c r="D171" s="82"/>
      <c r="E171" s="82"/>
      <c r="F171" s="82"/>
      <c r="G171" s="82"/>
      <c r="H171" s="82"/>
      <c r="I171" s="82"/>
      <c r="J171" s="82"/>
    </row>
    <row r="172" spans="1:10" ht="12.75" customHeight="1">
      <c r="A172" s="80" t="s">
        <v>200</v>
      </c>
      <c r="B172" s="82"/>
      <c r="C172" s="82"/>
      <c r="D172" s="82"/>
      <c r="E172" s="82"/>
      <c r="F172" s="82"/>
      <c r="G172" s="82"/>
      <c r="H172" s="82"/>
      <c r="I172" s="82"/>
      <c r="J172" s="82"/>
    </row>
    <row r="173" spans="1:10" ht="12.75" customHeight="1">
      <c r="A173" s="15"/>
      <c r="B173" s="82"/>
      <c r="C173" s="82"/>
      <c r="D173" s="82"/>
      <c r="E173" s="82"/>
      <c r="F173" s="82"/>
      <c r="G173" s="82"/>
      <c r="H173" s="82"/>
      <c r="I173" s="82"/>
      <c r="J173" s="82"/>
    </row>
    <row r="174" spans="1:10" ht="12.75" customHeight="1">
      <c r="A174" s="18"/>
      <c r="B174" s="82"/>
      <c r="C174" s="82"/>
      <c r="D174" s="82"/>
      <c r="E174" s="82"/>
      <c r="F174" s="82"/>
      <c r="G174" s="82"/>
      <c r="H174" s="82"/>
      <c r="I174" s="82"/>
      <c r="J174" s="82"/>
    </row>
    <row r="175" spans="1:10" ht="12.75" customHeight="1">
      <c r="A175" s="18"/>
      <c r="B175" s="82"/>
      <c r="C175" s="82"/>
      <c r="D175" s="82"/>
      <c r="E175" s="82"/>
      <c r="F175" s="82"/>
      <c r="G175" s="82"/>
      <c r="H175" s="82"/>
      <c r="I175" s="82"/>
      <c r="J175" s="82"/>
    </row>
    <row r="176" spans="1:10" ht="12.75" customHeight="1">
      <c r="A176" s="18"/>
      <c r="B176" s="82"/>
      <c r="C176" s="82"/>
      <c r="D176" s="82"/>
      <c r="E176" s="82"/>
      <c r="F176" s="82"/>
      <c r="G176" s="82"/>
      <c r="H176" s="82"/>
      <c r="I176" s="82"/>
      <c r="J176" s="82"/>
    </row>
    <row r="177" spans="1:10" ht="12.75" customHeight="1">
      <c r="A177" s="18"/>
      <c r="B177" s="82"/>
      <c r="C177" s="82"/>
      <c r="D177" s="82"/>
      <c r="E177" s="82"/>
      <c r="F177" s="82"/>
      <c r="G177" s="82"/>
      <c r="H177" s="82"/>
      <c r="I177" s="82"/>
      <c r="J177" s="82"/>
    </row>
    <row r="178" spans="1:10" ht="12.75" customHeight="1">
      <c r="A178" s="18"/>
      <c r="B178" s="82"/>
      <c r="C178" s="82"/>
      <c r="D178" s="82"/>
      <c r="E178" s="82"/>
      <c r="F178" s="82"/>
      <c r="G178" s="82"/>
      <c r="H178" s="82"/>
      <c r="I178" s="82"/>
      <c r="J178" s="82"/>
    </row>
    <row r="179" spans="1:10" ht="12.75" customHeight="1">
      <c r="A179" s="18"/>
      <c r="B179" s="82"/>
      <c r="C179" s="82"/>
      <c r="D179" s="82"/>
      <c r="E179" s="82"/>
      <c r="F179" s="82"/>
      <c r="G179" s="82"/>
      <c r="H179" s="82"/>
      <c r="I179" s="82"/>
      <c r="J179" s="82"/>
    </row>
  </sheetData>
  <mergeCells count="16">
    <mergeCell ref="B8:O13"/>
    <mergeCell ref="B46:O47"/>
    <mergeCell ref="C161:O162"/>
    <mergeCell ref="D156:O157"/>
    <mergeCell ref="C147:O149"/>
    <mergeCell ref="D153:O154"/>
    <mergeCell ref="B133:O140"/>
    <mergeCell ref="B143:O144"/>
    <mergeCell ref="B57:O58"/>
    <mergeCell ref="B64:O65"/>
    <mergeCell ref="B81:O83"/>
    <mergeCell ref="B127:O130"/>
    <mergeCell ref="B86:O87"/>
    <mergeCell ref="B90:O91"/>
    <mergeCell ref="B109:O114"/>
    <mergeCell ref="B117:O125"/>
  </mergeCells>
  <printOptions/>
  <pageMargins left="0.75" right="0.5" top="1.25" bottom="0.75" header="1.25" footer="0.25"/>
  <pageSetup horizontalDpi="360" verticalDpi="360" orientation="portrait" paperSize="9" r:id="rId1"/>
  <headerFooter alignWithMargins="0">
    <oddHeader>&amp;R&amp;"Times New Roman,Bold"Page &amp;P of &amp;N</oddHeader>
  </headerFooter>
  <rowBreaks count="3" manualBreakCount="3">
    <brk id="55" max="255" man="1"/>
    <brk id="106" max="14" man="1"/>
    <brk id="1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Semua Jadi Sdn.Bhd.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Semua Jadi Sdn.Bhd.</dc:creator>
  <cp:keywords/>
  <dc:description/>
  <cp:lastModifiedBy>M &amp; C Services Sdn Bhd</cp:lastModifiedBy>
  <cp:lastPrinted>2000-08-17T23:33:06Z</cp:lastPrinted>
  <dcterms:created xsi:type="dcterms:W3CDTF">2000-08-17T03:20:23Z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