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180" windowHeight="5010" activeTab="2"/>
  </bookViews>
  <sheets>
    <sheet name="P&amp;L" sheetId="1" r:id="rId1"/>
    <sheet name="BS" sheetId="2" r:id="rId2"/>
    <sheet name="Notes" sheetId="3" r:id="rId3"/>
  </sheets>
  <externalReferences>
    <externalReference r:id="rId6"/>
  </externalReferences>
  <definedNames>
    <definedName name="_xlnm.Print_Area" localSheetId="1">'BS'!$A$1:$L$53</definedName>
    <definedName name="_xlnm.Print_Area" localSheetId="2">'Notes'!$A$1:$O$150</definedName>
    <definedName name="_xlnm.Print_Titles" localSheetId="2">'Notes'!$1:$6</definedName>
    <definedName name="_xlnm.Print_Titles" localSheetId="0">'P&amp;L'!$13:$19</definedName>
  </definedNames>
  <calcPr fullCalcOnLoad="1"/>
</workbook>
</file>

<file path=xl/sharedStrings.xml><?xml version="1.0" encoding="utf-8"?>
<sst xmlns="http://schemas.openxmlformats.org/spreadsheetml/2006/main" count="292" uniqueCount="205">
  <si>
    <t>ORIENTAL INTEREST BERHAD</t>
  </si>
  <si>
    <t>(Company No. 272144-M)</t>
  </si>
  <si>
    <t>(Incorporated in Malaysia)</t>
  </si>
  <si>
    <t>QUARTERLY REPORT</t>
  </si>
  <si>
    <t>The Board of Directors is pleased to announce the quarterly report on consolidated results for the first financial quarter ended 30th September 1999.</t>
  </si>
  <si>
    <t>[The figures have not been audited.]</t>
  </si>
  <si>
    <t>CONSOLIDATED INCOME STATEMENT</t>
  </si>
  <si>
    <t>Individual Quarter</t>
  </si>
  <si>
    <t>Cumulative Quarter</t>
  </si>
  <si>
    <t>Current</t>
  </si>
  <si>
    <t>Preceding Year</t>
  </si>
  <si>
    <t>Year</t>
  </si>
  <si>
    <t>Corresponding</t>
  </si>
  <si>
    <t>Quarter</t>
  </si>
  <si>
    <t>To Date</t>
  </si>
  <si>
    <t>Period</t>
  </si>
  <si>
    <t>30/09/1999</t>
  </si>
  <si>
    <t>30/09/1998</t>
  </si>
  <si>
    <t>RM ' 000</t>
  </si>
  <si>
    <t>1.</t>
  </si>
  <si>
    <t>(a)</t>
  </si>
  <si>
    <t>Turnover</t>
  </si>
  <si>
    <t>N/A</t>
  </si>
  <si>
    <t>(b)</t>
  </si>
  <si>
    <t>Investment income</t>
  </si>
  <si>
    <t>(c)</t>
  </si>
  <si>
    <t>Other income including interest income</t>
  </si>
  <si>
    <t>2.</t>
  </si>
  <si>
    <t>Operating profit before interest on</t>
  </si>
  <si>
    <t>borrowings, depreciation and</t>
  </si>
  <si>
    <t>amortisation, exceptional items, income tax,</t>
  </si>
  <si>
    <t>minority interests and extraordinary items</t>
  </si>
  <si>
    <t>Interest on borrowings</t>
  </si>
  <si>
    <t>Depreciation and amortisation</t>
  </si>
  <si>
    <t>(d)</t>
  </si>
  <si>
    <t>Exceptional items</t>
  </si>
  <si>
    <t>(e)</t>
  </si>
  <si>
    <t>Operating profit after interest on</t>
  </si>
  <si>
    <t>amortisation and exceptional items but</t>
  </si>
  <si>
    <t>before income tax, minority interests and</t>
  </si>
  <si>
    <t>extraordinary items</t>
  </si>
  <si>
    <t>(f)</t>
  </si>
  <si>
    <t>Share in the results of associated</t>
  </si>
  <si>
    <t>companies</t>
  </si>
  <si>
    <t>(g)</t>
  </si>
  <si>
    <t>Profit before taxation, minority interests</t>
  </si>
  <si>
    <t>and extraordinary items</t>
  </si>
  <si>
    <t>(h)</t>
  </si>
  <si>
    <t>Taxation</t>
  </si>
  <si>
    <t>(i)</t>
  </si>
  <si>
    <t>Profit after taxation before</t>
  </si>
  <si>
    <t>deducting minority interests</t>
  </si>
  <si>
    <t>(ii)</t>
  </si>
  <si>
    <t>Less minority interests</t>
  </si>
  <si>
    <t>(j)</t>
  </si>
  <si>
    <t>Profit after taxation attributable</t>
  </si>
  <si>
    <t>to members of the company</t>
  </si>
  <si>
    <t>(k)</t>
  </si>
  <si>
    <t>Extraordinary items</t>
  </si>
  <si>
    <t>(iii)</t>
  </si>
  <si>
    <t>Extraordinary items attributable to</t>
  </si>
  <si>
    <t>members of the company</t>
  </si>
  <si>
    <t>(l)</t>
  </si>
  <si>
    <t>Profit after taxation and extraordinary items</t>
  </si>
  <si>
    <t>attributable to members of the company</t>
  </si>
  <si>
    <t>3.</t>
  </si>
  <si>
    <t>Earnings per share based on 2(j) above</t>
  </si>
  <si>
    <t>after deducting any provision for</t>
  </si>
  <si>
    <t>preference dividends, if any :-</t>
  </si>
  <si>
    <t>Basic (based on</t>
  </si>
  <si>
    <t>ordinary shares) (sen)</t>
  </si>
  <si>
    <t>Fully diluted (based on</t>
  </si>
  <si>
    <t>-</t>
  </si>
  <si>
    <t>Not available as this is the first quarterly report.</t>
  </si>
  <si>
    <t>CONSOLIDATED BALANCE SHEET</t>
  </si>
  <si>
    <t>AS AT</t>
  </si>
  <si>
    <t xml:space="preserve">END OF </t>
  </si>
  <si>
    <t>PRECEDING</t>
  </si>
  <si>
    <t>CURRENT</t>
  </si>
  <si>
    <t>FINANCIAL</t>
  </si>
  <si>
    <t>QUARTER</t>
  </si>
  <si>
    <t>YEAR END</t>
  </si>
  <si>
    <t>30/06/1999</t>
  </si>
  <si>
    <t>Fixed Assets</t>
  </si>
  <si>
    <t>Investment in Associated Companies</t>
  </si>
  <si>
    <t>Long Term Investments</t>
  </si>
  <si>
    <t>4.</t>
  </si>
  <si>
    <t>Intangible Assets</t>
  </si>
  <si>
    <t>5.</t>
  </si>
  <si>
    <t>Real Property Assets</t>
  </si>
  <si>
    <t>6.</t>
  </si>
  <si>
    <t>Current Assets</t>
  </si>
  <si>
    <t>Development Properties</t>
  </si>
  <si>
    <t>Contract Work In Progress</t>
  </si>
  <si>
    <t>Stocks</t>
  </si>
  <si>
    <t>Trade Debtors</t>
  </si>
  <si>
    <t>Other Debtors, Deposits &amp; Prepayments</t>
  </si>
  <si>
    <t>Fixed Deposits with Licensed Banks</t>
  </si>
  <si>
    <t>Cash &amp; Bank Balances</t>
  </si>
  <si>
    <t>7.</t>
  </si>
  <si>
    <t>Current Liabilities</t>
  </si>
  <si>
    <t>Short Term Borrowings</t>
  </si>
  <si>
    <t>Trade Creditors</t>
  </si>
  <si>
    <t>Other Creditors &amp; Accrued Liabilities</t>
  </si>
  <si>
    <t>Provision for Taxation</t>
  </si>
  <si>
    <t>Proposed Dividends</t>
  </si>
  <si>
    <t>8.</t>
  </si>
  <si>
    <t>Net Current Assets</t>
  </si>
  <si>
    <t>9.</t>
  </si>
  <si>
    <t>Shareholders' Funds</t>
  </si>
  <si>
    <t>Share Capital</t>
  </si>
  <si>
    <t>Reserves</t>
  </si>
  <si>
    <t>Share Premium</t>
  </si>
  <si>
    <t>Retained Profit</t>
  </si>
  <si>
    <t>10.</t>
  </si>
  <si>
    <t>Minority Interests</t>
  </si>
  <si>
    <t>11.</t>
  </si>
  <si>
    <t>Term Loans</t>
  </si>
  <si>
    <t>12.</t>
  </si>
  <si>
    <t>Hire-purchase Creditors</t>
  </si>
  <si>
    <t>13.</t>
  </si>
  <si>
    <t>Deferred Taxation</t>
  </si>
  <si>
    <t>14.</t>
  </si>
  <si>
    <t>Net tangible assets per share (sen)</t>
  </si>
  <si>
    <t>check: -</t>
  </si>
  <si>
    <t>NOTES TO THE QUARTERLY REPORT FOR THE FINANCIAL PERIOD ENDED 30 SEPTEMBER 1999</t>
  </si>
  <si>
    <t>Accounting Policies</t>
  </si>
  <si>
    <t>The quarterly financial statements have been prepared in accordance with the same accounting policies and methods of computation adopted by the Group in the preparation of its most recent annual financial statements.</t>
  </si>
  <si>
    <t>Exceptional Items</t>
  </si>
  <si>
    <t>There were no exceptional items for the financial periods under review.</t>
  </si>
  <si>
    <t>Extraordinary Items</t>
  </si>
  <si>
    <t>There were no extraordinary items for the financial periods under review.</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</si>
  <si>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</si>
  <si>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</si>
  <si>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</si>
  <si>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</si>
  <si>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</si>
  <si>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</si>
  <si>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</si>
  <si>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</si>
  <si>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</si>
  <si>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</si>
  <si>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</si>
  <si>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</si>
  <si>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</si>
  <si>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There were no purchases or disposals of quoted securities for the current financial year to date.</t>
  </si>
  <si>
    <t>There were no investments in quoted securities as at the end of the reporting period.</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</si>
  <si>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</si>
  <si>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</si>
  <si>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</si>
  <si>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15th November 1999,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</si>
  <si>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</si>
  <si>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</si>
  <si>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</si>
  <si>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</si>
  <si>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</si>
  <si>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</si>
  <si>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</si>
  <si>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</si>
  <si>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</si>
  <si>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</si>
  <si>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</si>
  <si>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Term loans</t>
  </si>
  <si>
    <t>Short Term: -</t>
  </si>
  <si>
    <t>Current portion of term loans</t>
  </si>
  <si>
    <t>Other borrowings</t>
  </si>
  <si>
    <t>Contingent Liabilities</t>
  </si>
  <si>
    <t>Off Balance Sheet Financial Instruments</t>
  </si>
  <si>
    <t>There were no financial instruments with off balance sheet risk as at 15th November 1999, the latest practicable date which is not earlier than 7 days from the date of issue of this quarterly report.</t>
  </si>
  <si>
    <t>15.</t>
  </si>
  <si>
    <t>Material Litigation</t>
  </si>
  <si>
    <t>There were no pending materials litigation as at 15th November 1999, the latest practicable date which is not earlier than 7 days from the date of issue of this quarterly report.</t>
  </si>
  <si>
    <t>16.</t>
  </si>
  <si>
    <t>Segmental Reporting - Current Financial Year to Date</t>
  </si>
  <si>
    <t>Profit/(Loss)</t>
  </si>
  <si>
    <t>Before</t>
  </si>
  <si>
    <t>Assets</t>
  </si>
  <si>
    <t>Employed</t>
  </si>
  <si>
    <t>Property Development &amp; General Construction</t>
  </si>
  <si>
    <t>Manufacturing</t>
  </si>
  <si>
    <t>Investment Holdings</t>
  </si>
  <si>
    <t>17.</t>
  </si>
  <si>
    <t>Material Changes in the Quarterly Results as compared with the Preceding Quarter</t>
  </si>
  <si>
    <t>Not applicable. This is the first set of quarterly report and the results for preceding quarter is not available.</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</si>
  <si>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</si>
  <si>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</si>
  <si>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</si>
  <si>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</si>
  <si>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</si>
  <si>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</si>
  <si>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</si>
  <si>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</si>
  <si>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</si>
  <si>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 June 2000.</t>
  </si>
  <si>
    <t>22.</t>
  </si>
  <si>
    <t>Year 2000 Compliance</t>
  </si>
  <si>
    <t>By order of the Board</t>
  </si>
  <si>
    <t>Koay Leong Eng</t>
  </si>
  <si>
    <t>[Executive Director]</t>
  </si>
  <si>
    <t>18th November 1999</t>
  </si>
  <si>
    <t>Contingent liabilities of the Group as at 15th November 1999, the latest practicable date which is not earlier than 7 days from the date of issue of this quarterly report, comprise of banker's guarantees amounting to RM2.285million provided by various financial institutions for operations purposes only.</t>
  </si>
  <si>
    <t>In the opinion of the Directors, there has not arisen in the interval between the end of the reporting period and 15th November 1999, the latest practicable date which is not earlier than 7 days from the date of issue of this quarterly report, any item, transaction or event of a material and unusual nature that would substantially affect the results of the operations of the Group for the current financial year.</t>
  </si>
  <si>
    <t>With the availability of end-financing maintained at affordable interest rate coupled with the recent measures taken by the government, namely organizing yet another "Home Ownership Campaign" and recent proposals in Budget 2000, the consumers' confidence in property market would certainly be further strengthened. Therefore, barring any unforeseen circumstances, the Board expects the Group's operating results for the current financial year ending 30th June 2000 to remain profitable.</t>
  </si>
  <si>
    <t>The Group had previously announced that its computer system has achieved Y2K readiness and a contingency plan had been devised to ensure continued operations. The status remains unchanged to date. The total cost incurred to attain Y2K readiness is approximately RM50,000, which did not have any material impact on the operating results and liquidity of the Group.</t>
  </si>
  <si>
    <t xml:space="preserve">During the period under review, the Group recorded a profit before taxation of RM5.663million on the back of turnover of RM23.975million. The results from manufacturing division had been extremely good with sales and profit stood at RM9.990million and RM2.403million respectively as opposed to RM23.203miilion and RM2.046million for the whole of preceding financial year. On the other hand, the property division experienced a drop in both turnover and profit, RM13.985million and RM2.766million, compared with RM90.759million and RM26.894million of financial year 1999. There was an exceptional gain on disposal of land of RM5.025million for the preceding year, but none for the quarter under review. For this reporting quarter, the Group recognised for the first time a share of profit of RM0.494million from an associated company whose principal activity is the cultivation of oil palm plantation.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</si>
</sst>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 numFmtId="167" formatCode="#,##0.0_);\(#,##0.0\)"/>
    <numFmt numFmtId="168" formatCode="#,##0.000_);\(#,##0.000\)"/>
    <numFmt numFmtId="169" formatCode="#,##0.0000_);\(#,##0.0000\)"/>
    <numFmt numFmtId="170" formatCode="#,##0.00000_);\(#,##0.00000\)"/>
    <numFmt numFmtId="171" formatCode="#,##0.00000_);[Red]\(#,##0.00000\)"/>
    <numFmt numFmtId="172" formatCode="#,##0.000000_);[Red]\(#,##0.000000\)"/>
    <numFmt numFmtId="173" formatCode="#,##0.0000000_);[Red]\(#,##0.0000000\)"/>
    <numFmt numFmtId="174" formatCode="#,##0.00000000_);[Red]\(#,##0.00000000\)"/>
    <numFmt numFmtId="175" formatCode="#,##0.000000000_);[Red]\(#,##0.000000000\)"/>
    <numFmt numFmtId="176" formatCode="#,##0.0000000000_);[Red]\(#,##0.0000000000\)"/>
    <numFmt numFmtId="177" formatCode="#,##0.00000000000_);[Red]\(#,##0.00000000000\)"/>
    <numFmt numFmtId="178" formatCode="0.00_);[Red]\(0.00\)"/>
    <numFmt numFmtId="179" formatCode="0.0%"/>
    <numFmt numFmtId="180" formatCode="#,##0.00_ ;[Red]\-#,##0.00\ "/>
    <numFmt numFmtId="181" formatCode="_(* #,##0_);_(* \(#,##0\);_(* &quot;-&quot;??_);_(@_)"/>
    <numFmt numFmtId="182" formatCode="_(* #,##0.0_);_(* \(#,##0.0\);_(* &quot;-&quot;??_);_(@_)"/>
    <numFmt numFmtId="183" formatCode="_(* #,##0,_);_(* \(#,##0,\);_(* &quot;-&quot;??_);_(@_)"/>
    <numFmt numFmtId="184" formatCode="_(&quot;RM&quot;* #,##0.00_);_(&quot;RM&quot;* \(#,##0.00\);_(&quot;RM&quot;* &quot;-&quot;??_);_(@_)"/>
    <numFmt numFmtId="185" formatCode="_(&quot;RM&quot;* #,##0_);_(&quot;RM&quot;* \(#,##0\);_(&quot;RM&quot;* &quot;-&quot;_);_(@_)"/>
    <numFmt numFmtId="186" formatCode="#,##0_ ;[Red]\-#,##0\ "/>
    <numFmt numFmtId="187" formatCode="00000"/>
    <numFmt numFmtId="188" formatCode="#,##0;[Red]\-#,##0"/>
    <numFmt numFmtId="189" formatCode="#,##0.000000_);\(#,##0.000000\)"/>
    <numFmt numFmtId="190" formatCode="#,##0.0000000_);\(#,##0.0000000\)"/>
    <numFmt numFmtId="191" formatCode="#,##0.00000000_);\(#,##0.00000000\)"/>
    <numFmt numFmtId="192" formatCode="#,##0.000000000_);\(#,##0.000000000\)"/>
    <numFmt numFmtId="193" formatCode="#,##0.0000000000_);\(#,##0.0000000000\)"/>
    <numFmt numFmtId="194" formatCode="#,##0.00000000000000000000_);\(#,##0.00000000000000000000\)"/>
    <numFmt numFmtId="195" formatCode="#,##0.0000000000000000000000000000_);\(#,##0.0000000000000000000000000000\)"/>
    <numFmt numFmtId="196" formatCode="#,##0.000000000000000000000_);[Red]\(#,##0.000000000000000000000\)"/>
    <numFmt numFmtId="197" formatCode="#,##0.0000000000000000000000_);[Red]\(#,##0.0000000000000000000000\)"/>
    <numFmt numFmtId="198" formatCode="#,##0.00000000000000000000000_);[Red]\(#,##0.00000000000000000000000\)"/>
    <numFmt numFmtId="199" formatCode="#,##0.000000000000000000000000_);[Red]\(#,##0.000000000000000000000000\)"/>
    <numFmt numFmtId="200" formatCode="#,##0.0000000000000000000000000_);[Red]\(#,##0.0000000000000000000000000\)"/>
    <numFmt numFmtId="201" formatCode="#,##0.00000000000000000000000000_);[Red]\(#,##0.00000000000000000000000000\)"/>
    <numFmt numFmtId="202" formatCode="#,##0.000000000000000000000000000_);[Red]\(#,##0.000000000000000000000000000\)"/>
    <numFmt numFmtId="203" formatCode="#,##0.0000000000000000000000000000_);[Red]\(#,##0.0000000000000000000000000000\)"/>
    <numFmt numFmtId="204" formatCode="#,##0.00000000000000000000000000000_);[Red]\(#,##0.00000000000000000000000000000\)"/>
    <numFmt numFmtId="205" formatCode="#,##0.000000000000000000000000000000_);[Red]\(#,##0.000000000000000000000000000000\)"/>
    <numFmt numFmtId="206" formatCode="#,##0.0000000000000000000000000000000_);[Red]\(#,##0.0000000000000000000000000000000\)"/>
    <numFmt numFmtId="207" formatCode="#,##0.00000000000000000000000000000000_);[Red]\(#,##0.00000000000000000000000000000000\)"/>
    <numFmt numFmtId="208" formatCode="#,##0.000000000000000000000000000000000_);[Red]\(#,##0.000000000000000000000000000000000\)"/>
    <numFmt numFmtId="209" formatCode="#,##0.0000000000000000000000000000000000_);[Red]\(#,##0.0000000000000000000000000000000000\)"/>
    <numFmt numFmtId="210" formatCode="#,##0.00000000000000000000000000000000000_);[Red]\(#,##0.00000000000000000000000000000000000\)"/>
    <numFmt numFmtId="211" formatCode="#,##0.000000000000000000000000000000000000_);[Red]\(#,##0.000000000000000000000000000000000000\)"/>
    <numFmt numFmtId="212" formatCode="#,##0.0000000000000000000000000000000000000_);[Red]\(#,##0.0000000000000000000000000000000000000\)"/>
    <numFmt numFmtId="213" formatCode="#,##0.00000000000000000000000000000000000000_);[Red]\(#,##0.00000000000000000000000000000000000000\)"/>
    <numFmt numFmtId="214" formatCode="#,##0.000000000000000000000000000000000000000_);[Red]\(#,##0.000000000000000000000000000000000000000\)"/>
    <numFmt numFmtId="215" formatCode="#,##0.0000000000000000000000000000000000000000_);[Red]\(#,##0.0000000000000000000000000000000000000000\)"/>
    <numFmt numFmtId="216" formatCode="#,##0.00000000000000000000000000000000000000000_);[Red]\(#,##0.00000000000000000000000000000000000000000\)"/>
    <numFmt numFmtId="217" formatCode="#,##0.000000000000000000000000000000000000000000_);[Red]\(#,##0.000000000000000000000000000000000000000000\)"/>
    <numFmt numFmtId="218" formatCode="#,##0.0000000000000000000000000000000000000000000_);[Red]\(#,##0.0000000000000000000000000000000000000000000\)"/>
    <numFmt numFmtId="219" formatCode="#,##0.00000000000000000000000000000000000000000000_);[Red]\(#,##0.00000000000000000000000000000000000000000000\)"/>
    <numFmt numFmtId="220" formatCode="#,##0.000000000000000000000000000000000000000000000_);[Red]\(#,##0.000000000000000000000000000000000000000000000\)"/>
    <numFmt numFmtId="221" formatCode="#,##0.0000000000000000000000000000000000000000000000_);[Red]\(#,##0.0000000000000000000000000000000000000000000000\)"/>
  </numFmts>
  <fonts count="7">
    <font>
      <sz val="10"/>
      <name val="Times New Roman"/>
      <family val="0"/>
    </font>
    <font>
      <sz val="10"/>
      <name val="Arial"/>
      <family val="0"/>
    </font>
    <font>
      <sz val="12"/>
      <name val="Times New Roman"/>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38" fontId="1"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08">
    <xf numFmtId="0" fontId="0" fillId="0" borderId="0" xfId="0" applyAlignment="1">
      <alignment/>
    </xf>
    <xf numFmtId="0" fontId="5" fillId="0" borderId="0" xfId="38" applyNumberFormat="1" applyFont="1" applyAlignment="1">
      <alignment vertical="center"/>
      <protection/>
    </xf>
    <xf numFmtId="49" fontId="5" fillId="0" borderId="0" xfId="38" applyNumberFormat="1" applyFont="1" applyAlignment="1">
      <alignment horizontal="center" vertical="center"/>
      <protection/>
    </xf>
    <xf numFmtId="37" fontId="5" fillId="0" borderId="0" xfId="38" applyNumberFormat="1" applyFont="1" applyAlignment="1">
      <alignment horizontal="center" vertical="center"/>
      <protection/>
    </xf>
    <xf numFmtId="0" fontId="0" fillId="0" borderId="0" xfId="0" applyFont="1" applyAlignment="1">
      <alignment vertical="center"/>
    </xf>
    <xf numFmtId="0" fontId="6" fillId="0" borderId="0" xfId="38" applyNumberFormat="1" applyFont="1" applyAlignment="1">
      <alignment vertical="center"/>
      <protection/>
    </xf>
    <xf numFmtId="49" fontId="6" fillId="0" borderId="0" xfId="38" applyNumberFormat="1" applyFont="1" applyAlignment="1">
      <alignment horizontal="center" vertical="center"/>
      <protection/>
    </xf>
    <xf numFmtId="37" fontId="6" fillId="0" borderId="0" xfId="38" applyNumberFormat="1" applyFont="1" applyAlignment="1">
      <alignment horizontal="center" vertical="center"/>
      <protection/>
    </xf>
    <xf numFmtId="49" fontId="6" fillId="0" borderId="0" xfId="38" applyNumberFormat="1" applyFont="1" applyAlignment="1">
      <alignment vertical="center"/>
      <protection/>
    </xf>
    <xf numFmtId="38" fontId="6" fillId="0" borderId="0" xfId="38" applyFont="1" applyAlignment="1">
      <alignment horizontal="center" vertical="center"/>
      <protection/>
    </xf>
    <xf numFmtId="38" fontId="6" fillId="0" borderId="0" xfId="38" applyFont="1" applyAlignment="1">
      <alignment vertical="center"/>
      <protection/>
    </xf>
    <xf numFmtId="38" fontId="0" fillId="0" borderId="0" xfId="38" applyFont="1" applyAlignment="1">
      <alignment vertical="center"/>
      <protection/>
    </xf>
    <xf numFmtId="37" fontId="0" fillId="0" borderId="0" xfId="38" applyNumberFormat="1" applyFont="1" applyAlignment="1">
      <alignment vertical="center"/>
      <protection/>
    </xf>
    <xf numFmtId="37" fontId="0" fillId="0" borderId="0" xfId="0" applyNumberFormat="1" applyFont="1" applyAlignment="1">
      <alignment vertical="center"/>
    </xf>
    <xf numFmtId="49" fontId="0" fillId="0" borderId="0" xfId="38" applyNumberFormat="1" applyFont="1" applyAlignment="1">
      <alignment vertical="center"/>
      <protection/>
    </xf>
    <xf numFmtId="38" fontId="0" fillId="0" borderId="0" xfId="38" applyFont="1" applyAlignment="1">
      <alignment horizontal="center" vertical="center"/>
      <protection/>
    </xf>
    <xf numFmtId="37" fontId="6" fillId="0" borderId="0" xfId="21" applyNumberFormat="1" applyFont="1" applyBorder="1" applyAlignment="1">
      <alignment horizontal="right" vertical="center"/>
    </xf>
    <xf numFmtId="37" fontId="6" fillId="0" borderId="0" xfId="21" applyNumberFormat="1" applyFont="1" applyBorder="1" applyAlignment="1">
      <alignment horizontal="center" vertical="center"/>
    </xf>
    <xf numFmtId="49" fontId="0" fillId="0" borderId="0" xfId="38" applyNumberFormat="1" applyFont="1" applyAlignment="1">
      <alignment horizontal="center" vertical="center"/>
      <protection/>
    </xf>
    <xf numFmtId="183" fontId="0" fillId="0" borderId="0" xfId="38" applyNumberFormat="1" applyFont="1" applyBorder="1" applyAlignment="1">
      <alignment vertical="center"/>
      <protection/>
    </xf>
    <xf numFmtId="183" fontId="0" fillId="0" borderId="0" xfId="0" applyNumberFormat="1" applyFont="1" applyAlignment="1">
      <alignment vertical="center"/>
    </xf>
    <xf numFmtId="183" fontId="0" fillId="0" borderId="1" xfId="21" applyNumberFormat="1" applyFont="1" applyBorder="1" applyAlignment="1">
      <alignment vertical="center"/>
    </xf>
    <xf numFmtId="183" fontId="0" fillId="0" borderId="1" xfId="21" applyNumberFormat="1" applyFont="1" applyBorder="1" applyAlignment="1">
      <alignment horizontal="right" vertical="center"/>
    </xf>
    <xf numFmtId="183" fontId="0" fillId="0" borderId="0" xfId="21" applyNumberFormat="1" applyFont="1" applyBorder="1" applyAlignment="1">
      <alignment vertical="center"/>
    </xf>
    <xf numFmtId="183" fontId="0" fillId="0" borderId="1" xfId="0" applyNumberFormat="1" applyFont="1" applyBorder="1" applyAlignment="1">
      <alignment vertical="center"/>
    </xf>
    <xf numFmtId="38" fontId="0" fillId="0" borderId="0" xfId="38" applyFont="1" applyBorder="1" applyAlignment="1">
      <alignment vertical="center"/>
      <protection/>
    </xf>
    <xf numFmtId="183" fontId="0" fillId="0" borderId="0" xfId="21" applyNumberFormat="1" applyFont="1" applyBorder="1" applyAlignment="1">
      <alignment horizontal="righ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183" fontId="0" fillId="0" borderId="2" xfId="21" applyNumberFormat="1" applyFont="1" applyBorder="1" applyAlignment="1">
      <alignment vertical="center"/>
    </xf>
    <xf numFmtId="183" fontId="0" fillId="0" borderId="2" xfId="21" applyNumberFormat="1" applyFont="1" applyBorder="1" applyAlignment="1">
      <alignment horizontal="right" vertical="center"/>
    </xf>
    <xf numFmtId="183" fontId="0" fillId="0" borderId="2" xfId="0" applyNumberFormat="1" applyFont="1" applyBorder="1" applyAlignment="1">
      <alignment vertical="center"/>
    </xf>
    <xf numFmtId="38" fontId="0" fillId="0" borderId="0" xfId="38" applyFont="1" applyBorder="1" applyAlignment="1">
      <alignment horizontal="center" vertical="center"/>
      <protection/>
    </xf>
    <xf numFmtId="183" fontId="0" fillId="0" borderId="0" xfId="21" applyNumberFormat="1" applyFont="1" applyBorder="1" applyAlignment="1" quotePrefix="1">
      <alignment vertical="center"/>
    </xf>
    <xf numFmtId="183" fontId="0" fillId="0" borderId="1" xfId="38" applyNumberFormat="1" applyFont="1" applyBorder="1" applyAlignment="1">
      <alignment vertical="center"/>
      <protection/>
    </xf>
    <xf numFmtId="37" fontId="0" fillId="0" borderId="0" xfId="21" applyNumberFormat="1" applyFont="1" applyBorder="1" applyAlignment="1">
      <alignment vertical="center"/>
    </xf>
    <xf numFmtId="37" fontId="0" fillId="0" borderId="0" xfId="38" applyNumberFormat="1" applyFont="1" applyBorder="1" applyAlignment="1">
      <alignment vertical="center"/>
      <protection/>
    </xf>
    <xf numFmtId="37" fontId="0" fillId="0" borderId="0" xfId="21" applyNumberFormat="1" applyFont="1" applyAlignment="1">
      <alignment vertical="center"/>
    </xf>
    <xf numFmtId="38" fontId="0" fillId="0" borderId="0" xfId="38" applyFont="1" applyAlignment="1">
      <alignment horizontal="left" vertical="center"/>
      <protection/>
    </xf>
    <xf numFmtId="39" fontId="0" fillId="0" borderId="0" xfId="21" applyNumberFormat="1" applyFont="1" applyBorder="1" applyAlignment="1">
      <alignment vertical="center"/>
    </xf>
    <xf numFmtId="37" fontId="0" fillId="0" borderId="0" xfId="21" applyNumberFormat="1" applyFont="1" applyBorder="1" applyAlignment="1">
      <alignment horizontal="right" vertical="center"/>
    </xf>
    <xf numFmtId="39" fontId="0" fillId="0" borderId="0" xfId="21" applyNumberFormat="1" applyFont="1" applyAlignment="1">
      <alignment vertical="center"/>
    </xf>
    <xf numFmtId="39" fontId="0" fillId="0" borderId="0" xfId="38" applyNumberFormat="1" applyFont="1" applyAlignment="1">
      <alignment vertical="center"/>
      <protection/>
    </xf>
    <xf numFmtId="39" fontId="0" fillId="0" borderId="0" xfId="21" applyNumberFormat="1" applyFont="1" applyAlignment="1">
      <alignment horizontal="right" vertical="center"/>
    </xf>
    <xf numFmtId="37" fontId="0" fillId="0" borderId="0" xfId="21" applyNumberFormat="1" applyFont="1" applyAlignment="1">
      <alignment horizontal="right" vertical="center"/>
    </xf>
    <xf numFmtId="38" fontId="0" fillId="0" borderId="0" xfId="38" applyFont="1" applyAlignment="1" quotePrefix="1">
      <alignment horizontal="center" vertical="center"/>
      <protection/>
    </xf>
    <xf numFmtId="0" fontId="2" fillId="0" borderId="0" xfId="0" applyFont="1" applyAlignment="1">
      <alignment vertical="center"/>
    </xf>
    <xf numFmtId="38" fontId="0" fillId="0" borderId="0" xfId="38" applyNumberFormat="1" applyFont="1" applyAlignment="1">
      <alignment vertical="center"/>
      <protection/>
    </xf>
    <xf numFmtId="38" fontId="6" fillId="0" borderId="0" xfId="38" applyNumberFormat="1" applyFont="1" applyAlignment="1">
      <alignment horizontal="center" vertical="center"/>
      <protection/>
    </xf>
    <xf numFmtId="38" fontId="0" fillId="0" borderId="0" xfId="38" applyNumberFormat="1" applyFont="1" applyAlignment="1">
      <alignment horizontal="center" vertical="center"/>
      <protection/>
    </xf>
    <xf numFmtId="183" fontId="0" fillId="0" borderId="0" xfId="21" applyNumberFormat="1" applyFont="1" applyAlignment="1">
      <alignment vertical="center"/>
    </xf>
    <xf numFmtId="183" fontId="0" fillId="0" borderId="0" xfId="21" applyNumberFormat="1" applyFont="1" applyAlignment="1" quotePrefix="1">
      <alignment vertical="center"/>
    </xf>
    <xf numFmtId="183" fontId="0" fillId="0" borderId="0" xfId="21" applyNumberFormat="1" applyFont="1" applyAlignment="1" quotePrefix="1">
      <alignment horizontal="center" vertical="center"/>
    </xf>
    <xf numFmtId="183" fontId="0" fillId="0" borderId="3" xfId="21" applyNumberFormat="1" applyFont="1" applyBorder="1" applyAlignment="1">
      <alignment vertical="center"/>
    </xf>
    <xf numFmtId="183" fontId="0" fillId="0" borderId="4" xfId="21" applyNumberFormat="1" applyFont="1" applyBorder="1" applyAlignment="1">
      <alignment vertical="center"/>
    </xf>
    <xf numFmtId="49" fontId="0" fillId="0" borderId="0" xfId="38" applyNumberFormat="1" applyFont="1" applyAlignment="1" quotePrefix="1">
      <alignment horizontal="center" vertical="center"/>
      <protection/>
    </xf>
    <xf numFmtId="183" fontId="0" fillId="0" borderId="5" xfId="21" applyNumberFormat="1" applyFont="1" applyBorder="1" applyAlignment="1">
      <alignment vertical="center"/>
    </xf>
    <xf numFmtId="183" fontId="0" fillId="0" borderId="6" xfId="21" applyNumberFormat="1" applyFont="1" applyBorder="1" applyAlignment="1">
      <alignment vertical="center"/>
    </xf>
    <xf numFmtId="183" fontId="0" fillId="0" borderId="7" xfId="21" applyNumberFormat="1" applyFont="1" applyBorder="1" applyAlignment="1">
      <alignment vertical="center"/>
    </xf>
    <xf numFmtId="183" fontId="0" fillId="0" borderId="8" xfId="21" applyNumberFormat="1" applyFont="1" applyBorder="1" applyAlignment="1">
      <alignment vertical="center"/>
    </xf>
    <xf numFmtId="183" fontId="0" fillId="0" borderId="5" xfId="21" applyNumberFormat="1" applyFont="1" applyBorder="1" applyAlignment="1" quotePrefix="1">
      <alignment vertical="center"/>
    </xf>
    <xf numFmtId="183" fontId="0" fillId="0" borderId="9" xfId="21" applyNumberFormat="1" applyFont="1" applyBorder="1" applyAlignment="1">
      <alignment vertical="center"/>
    </xf>
    <xf numFmtId="183" fontId="0" fillId="0" borderId="10" xfId="21" applyNumberFormat="1" applyFont="1" applyBorder="1" applyAlignment="1">
      <alignment vertical="center"/>
    </xf>
    <xf numFmtId="40" fontId="0" fillId="0" borderId="0" xfId="38" applyNumberFormat="1" applyFont="1" applyAlignment="1">
      <alignment vertical="center"/>
      <protection/>
    </xf>
    <xf numFmtId="183" fontId="0" fillId="0" borderId="0" xfId="38" applyNumberFormat="1" applyFont="1" applyAlignment="1">
      <alignment vertical="center"/>
      <protection/>
    </xf>
    <xf numFmtId="38" fontId="0" fillId="0" borderId="0" xfId="0" applyNumberFormat="1" applyFont="1" applyAlignment="1">
      <alignment vertical="center"/>
    </xf>
    <xf numFmtId="0" fontId="0" fillId="0" borderId="0" xfId="38" applyNumberFormat="1" applyFont="1" applyAlignment="1">
      <alignment horizontal="center" vertical="center"/>
      <protection/>
    </xf>
    <xf numFmtId="38" fontId="6" fillId="0" borderId="0" xfId="38" applyNumberFormat="1" applyFont="1" applyAlignment="1">
      <alignment vertical="center"/>
      <protection/>
    </xf>
    <xf numFmtId="49" fontId="0" fillId="0" borderId="0" xfId="0" applyNumberFormat="1" applyFont="1" applyAlignment="1">
      <alignment vertical="center"/>
    </xf>
    <xf numFmtId="38" fontId="0" fillId="0" borderId="0" xfId="0" applyNumberFormat="1" applyFont="1" applyAlignment="1">
      <alignment horizontal="center" vertical="center"/>
    </xf>
    <xf numFmtId="38" fontId="0" fillId="0" borderId="0" xfId="38" applyNumberFormat="1" applyFont="1" applyAlignment="1">
      <alignment horizontal="left" vertical="center" indent="1"/>
      <protection/>
    </xf>
    <xf numFmtId="183" fontId="0" fillId="0" borderId="0" xfId="38" applyNumberFormat="1" applyFont="1" applyAlignment="1">
      <alignment horizontal="center" vertical="center"/>
      <protection/>
    </xf>
    <xf numFmtId="183" fontId="0" fillId="0" borderId="0" xfId="0" applyNumberFormat="1" applyFont="1" applyBorder="1" applyAlignment="1">
      <alignment vertical="center"/>
    </xf>
    <xf numFmtId="183" fontId="0" fillId="0" borderId="2" xfId="38" applyNumberFormat="1" applyFont="1" applyBorder="1" applyAlignment="1">
      <alignment vertical="center"/>
      <protection/>
    </xf>
    <xf numFmtId="183" fontId="0" fillId="0" borderId="9" xfId="38" applyNumberFormat="1" applyFont="1" applyBorder="1" applyAlignment="1">
      <alignment vertical="center"/>
      <protection/>
    </xf>
    <xf numFmtId="183" fontId="0" fillId="0" borderId="9" xfId="38" applyNumberFormat="1" applyFont="1" applyBorder="1" applyAlignment="1">
      <alignment horizontal="center" vertical="center"/>
      <protection/>
    </xf>
    <xf numFmtId="49" fontId="0" fillId="0" borderId="0" xfId="38" applyNumberFormat="1" applyFont="1" applyBorder="1" applyAlignment="1">
      <alignment horizontal="center" vertical="center"/>
      <protection/>
    </xf>
    <xf numFmtId="38" fontId="0" fillId="0" borderId="0" xfId="38" applyNumberFormat="1" applyFont="1" applyBorder="1" applyAlignment="1">
      <alignment vertical="center"/>
      <protection/>
    </xf>
    <xf numFmtId="38" fontId="0" fillId="0" borderId="0" xfId="0" applyNumberFormat="1" applyFont="1" applyBorder="1" applyAlignment="1">
      <alignment vertical="center"/>
    </xf>
    <xf numFmtId="38" fontId="0" fillId="0" borderId="0" xfId="21" applyNumberFormat="1" applyFont="1" applyBorder="1" applyAlignment="1">
      <alignment horizontal="right" vertical="center"/>
    </xf>
    <xf numFmtId="38" fontId="6" fillId="0" borderId="0" xfId="38" applyNumberFormat="1" applyFont="1" applyBorder="1" applyAlignment="1">
      <alignment vertical="center"/>
      <protection/>
    </xf>
    <xf numFmtId="38" fontId="1" fillId="0" borderId="0" xfId="38">
      <alignment/>
      <protection/>
    </xf>
    <xf numFmtId="38" fontId="0" fillId="0" borderId="0" xfId="38" applyNumberFormat="1" applyFont="1" applyBorder="1" applyAlignment="1">
      <alignment horizontal="center" vertical="center"/>
      <protection/>
    </xf>
    <xf numFmtId="38" fontId="0" fillId="0" borderId="0" xfId="21" applyNumberFormat="1" applyFont="1" applyBorder="1" applyAlignment="1">
      <alignment vertical="center"/>
    </xf>
    <xf numFmtId="38" fontId="6" fillId="0" borderId="0" xfId="0" applyNumberFormat="1" applyFont="1" applyAlignment="1">
      <alignment vertical="center"/>
    </xf>
    <xf numFmtId="183" fontId="0" fillId="0" borderId="0" xfId="0" applyNumberFormat="1" applyFont="1" applyAlignment="1">
      <alignment horizontal="center" vertical="center"/>
    </xf>
    <xf numFmtId="183" fontId="0" fillId="0" borderId="0" xfId="38" applyNumberFormat="1" applyFont="1" applyAlignment="1" quotePrefix="1">
      <alignment horizontal="center" vertical="center"/>
      <protection/>
    </xf>
    <xf numFmtId="183" fontId="0" fillId="0" borderId="9" xfId="0" applyNumberFormat="1" applyFont="1" applyBorder="1" applyAlignment="1">
      <alignment vertical="center"/>
    </xf>
    <xf numFmtId="0" fontId="0" fillId="0" borderId="0" xfId="0" applyAlignment="1">
      <alignment horizontal="justify" vertical="top"/>
    </xf>
    <xf numFmtId="49" fontId="6" fillId="0" borderId="0" xfId="38" applyNumberFormat="1" applyFont="1" applyFill="1" applyAlignment="1">
      <alignment vertical="center"/>
      <protection/>
    </xf>
    <xf numFmtId="38" fontId="0" fillId="0" borderId="0" xfId="38" applyNumberFormat="1" applyFont="1" applyFill="1" applyAlignment="1">
      <alignment vertical="center"/>
      <protection/>
    </xf>
    <xf numFmtId="38" fontId="0" fillId="0" borderId="0" xfId="38" applyFont="1" applyAlignment="1">
      <alignment horizontal="left" vertical="center"/>
      <protection/>
    </xf>
    <xf numFmtId="37" fontId="6" fillId="0" borderId="0" xfId="21" applyNumberFormat="1" applyFont="1" applyBorder="1" applyAlignment="1">
      <alignment horizontal="center" vertical="center"/>
    </xf>
    <xf numFmtId="37" fontId="6" fillId="0" borderId="0" xfId="21" applyNumberFormat="1" applyFont="1" applyBorder="1" applyAlignment="1" quotePrefix="1">
      <alignment horizontal="center" vertical="center"/>
    </xf>
    <xf numFmtId="49" fontId="6" fillId="0" borderId="0" xfId="38" applyNumberFormat="1" applyFont="1" applyAlignment="1">
      <alignment horizontal="justify" vertical="center" wrapText="1"/>
      <protection/>
    </xf>
    <xf numFmtId="0" fontId="0" fillId="0" borderId="0" xfId="0" applyAlignment="1">
      <alignment horizontal="justify" vertical="center" wrapText="1"/>
    </xf>
    <xf numFmtId="37" fontId="6" fillId="0" borderId="2" xfId="21" applyNumberFormat="1" applyFont="1" applyBorder="1" applyAlignment="1">
      <alignment horizontal="center" vertical="center"/>
    </xf>
    <xf numFmtId="38" fontId="0" fillId="0" borderId="0" xfId="21" applyNumberFormat="1" applyFont="1" applyAlignment="1">
      <alignment horizontal="center" vertical="center"/>
    </xf>
    <xf numFmtId="38" fontId="6" fillId="0" borderId="0" xfId="21" applyNumberFormat="1" applyFont="1" applyAlignment="1" quotePrefix="1">
      <alignment horizontal="center" vertical="center"/>
    </xf>
    <xf numFmtId="38" fontId="6" fillId="0" borderId="0" xfId="21" applyNumberFormat="1" applyFont="1" applyAlignment="1">
      <alignment horizontal="center" vertical="center"/>
    </xf>
    <xf numFmtId="0" fontId="5" fillId="0" borderId="0" xfId="38" applyNumberFormat="1" applyFont="1" applyAlignment="1">
      <alignment horizontal="center" vertical="center"/>
      <protection/>
    </xf>
    <xf numFmtId="0" fontId="6" fillId="0" borderId="0" xfId="38" applyNumberFormat="1" applyFont="1" applyAlignment="1">
      <alignment horizontal="center" vertical="center"/>
      <protection/>
    </xf>
    <xf numFmtId="38" fontId="6" fillId="0" borderId="0" xfId="38" applyNumberFormat="1" applyFont="1" applyAlignment="1">
      <alignment horizontal="center" vertical="center"/>
      <protection/>
    </xf>
    <xf numFmtId="38" fontId="0" fillId="0" borderId="0" xfId="38" applyNumberFormat="1" applyFont="1" applyAlignment="1">
      <alignment horizontal="justify" vertical="top" wrapText="1"/>
      <protection/>
    </xf>
    <xf numFmtId="0" fontId="0" fillId="0" borderId="0" xfId="0" applyAlignment="1">
      <alignment horizontal="justify" vertical="top" wrapText="1"/>
    </xf>
    <xf numFmtId="38" fontId="0" fillId="0" borderId="0" xfId="38" applyNumberFormat="1" applyFont="1" applyAlignment="1">
      <alignment horizontal="justify" vertical="center" wrapText="1"/>
      <protection/>
    </xf>
    <xf numFmtId="38" fontId="0" fillId="0" borderId="0" xfId="38" applyNumberFormat="1" applyFont="1" applyBorder="1" applyAlignment="1">
      <alignment horizontal="justify" vertical="center" wrapText="1"/>
      <protection/>
    </xf>
    <xf numFmtId="38" fontId="0" fillId="0" borderId="0" xfId="38" applyNumberFormat="1" applyFont="1" applyFill="1" applyBorder="1" applyAlignment="1">
      <alignment horizontal="justify" vertical="top" wrapText="1"/>
      <protection/>
    </xf>
  </cellXfs>
  <cellStyles count="28">
    <cellStyle name="Normal" xfId="0"/>
    <cellStyle name="Comma" xfId="15"/>
    <cellStyle name="Comma [0]" xfId="16"/>
    <cellStyle name="Comma [0]_Sheet1" xfId="17"/>
    <cellStyle name="Comma [0]_Sheet2" xfId="18"/>
    <cellStyle name="Comma [0]_Sheet3" xfId="19"/>
    <cellStyle name="Comma [0]_Y2K1stQtr-Draft" xfId="20"/>
    <cellStyle name="Comma_Sheet1" xfId="21"/>
    <cellStyle name="Comma_Sheet2" xfId="22"/>
    <cellStyle name="Comma_Sheet3" xfId="23"/>
    <cellStyle name="Comma_Y2K1stQtr-Draft" xfId="24"/>
    <cellStyle name="Currency" xfId="25"/>
    <cellStyle name="Currency [0]" xfId="26"/>
    <cellStyle name="Currency [0]_Sheet1" xfId="27"/>
    <cellStyle name="Currency [0]_Sheet2" xfId="28"/>
    <cellStyle name="Currency [0]_Sheet3" xfId="29"/>
    <cellStyle name="Currency [0]_Y2K1stQtr-Draft" xfId="30"/>
    <cellStyle name="Currency_Sheet1" xfId="31"/>
    <cellStyle name="Currency_Sheet2" xfId="32"/>
    <cellStyle name="Currency_Sheet3" xfId="33"/>
    <cellStyle name="Currency_Y2K1stQtr-Draft" xfId="34"/>
    <cellStyle name="Followed Hyperlink" xfId="35"/>
    <cellStyle name="Hyperlink" xfId="36"/>
    <cellStyle name="Normal_99JunePwCConsolP&amp;L" xfId="37"/>
    <cellStyle name="Normal_Sheet1" xfId="38"/>
    <cellStyle name="Normal_Sheet2" xfId="39"/>
    <cellStyle name="Normal_Sheet3"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K1st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DEPS"/>
      <sheetName val="P&amp;L"/>
      <sheetName val="BS"/>
      <sheetName val="Notes"/>
      <sheetName val="OIB-BS"/>
      <sheetName val="OIB "/>
      <sheetName val="OIBGp"/>
      <sheetName val="SJ"/>
      <sheetName val="SJGp"/>
      <sheetName val="BDev"/>
      <sheetName val="BDevGp"/>
      <sheetName val="CTI"/>
      <sheetName val="CTIGp"/>
      <sheetName val="AC"/>
      <sheetName val="ACGp"/>
      <sheetName val="BAll"/>
      <sheetName val="BAllGp"/>
      <sheetName val="BSRep"/>
      <sheetName val="OIBCo."/>
    </sheetNames>
    <sheetDataSet>
      <sheetData sheetId="0">
        <row r="8">
          <cell r="M8">
            <v>4.862186569703027</v>
          </cell>
        </row>
        <row r="9">
          <cell r="K9">
            <v>90005002</v>
          </cell>
        </row>
        <row r="18">
          <cell r="M18">
            <v>4.890454097425538</v>
          </cell>
        </row>
        <row r="19">
          <cell r="K19">
            <v>96964002</v>
          </cell>
        </row>
        <row r="54">
          <cell r="K54">
            <v>365768.88953183993</v>
          </cell>
        </row>
      </sheetData>
      <sheetData sheetId="1">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Quarter</v>
          </cell>
          <cell r="J16" t="str">
            <v>Quarter</v>
          </cell>
          <cell r="M16" t="str">
            <v>To Date</v>
          </cell>
          <cell r="O16" t="str">
            <v>Period</v>
          </cell>
        </row>
        <row r="17">
          <cell r="H17" t="str">
            <v>30/09/1999</v>
          </cell>
          <cell r="J17" t="str">
            <v>30/09/1998</v>
          </cell>
          <cell r="M17" t="str">
            <v>30/09/1999</v>
          </cell>
          <cell r="O17" t="str">
            <v>30/09/1998</v>
          </cell>
        </row>
        <row r="18">
          <cell r="H18" t="str">
            <v>RM ' 000</v>
          </cell>
          <cell r="J18" t="str">
            <v>RM ' 000</v>
          </cell>
          <cell r="M18" t="str">
            <v>RM ' 000</v>
          </cell>
          <cell r="O18" t="str">
            <v>RM ' 000</v>
          </cell>
        </row>
        <row r="20">
          <cell r="M20">
            <v>23974851.96</v>
          </cell>
        </row>
        <row r="46">
          <cell r="M46">
            <v>5662807.441295838</v>
          </cell>
        </row>
      </sheetData>
      <sheetData sheetId="2">
        <row r="35">
          <cell r="H35">
            <v>53337529.515999995</v>
          </cell>
        </row>
        <row r="38">
          <cell r="H38">
            <v>175626897.6352958</v>
          </cell>
        </row>
      </sheetData>
      <sheetData sheetId="3">
        <row r="36">
          <cell r="H36">
            <v>980281.0632000001</v>
          </cell>
          <cell r="J36" t="str">
            <v>N/A</v>
          </cell>
          <cell r="L36">
            <v>980281.0632000001</v>
          </cell>
        </row>
        <row r="70">
          <cell r="N70">
            <v>97772.82</v>
          </cell>
        </row>
        <row r="72">
          <cell r="N72">
            <v>1610347.17</v>
          </cell>
        </row>
        <row r="73">
          <cell r="N73">
            <v>28390306</v>
          </cell>
        </row>
      </sheetData>
      <sheetData sheetId="4">
        <row r="8">
          <cell r="E8">
            <v>90005002</v>
          </cell>
        </row>
        <row r="10">
          <cell r="E10">
            <v>79475334</v>
          </cell>
        </row>
        <row r="11">
          <cell r="E11">
            <v>13550</v>
          </cell>
        </row>
        <row r="14">
          <cell r="E14">
            <v>1298711</v>
          </cell>
        </row>
        <row r="16">
          <cell r="E16">
            <v>176395</v>
          </cell>
        </row>
        <row r="17">
          <cell r="E17">
            <v>39819</v>
          </cell>
        </row>
        <row r="18">
          <cell r="E18">
            <v>54000</v>
          </cell>
        </row>
        <row r="27">
          <cell r="E27">
            <v>26146382</v>
          </cell>
        </row>
        <row r="33">
          <cell r="E33">
            <v>10000001</v>
          </cell>
        </row>
        <row r="34">
          <cell r="E34">
            <v>0</v>
          </cell>
        </row>
        <row r="35">
          <cell r="E35">
            <v>194000</v>
          </cell>
        </row>
        <row r="38">
          <cell r="E38">
            <v>38594207</v>
          </cell>
        </row>
        <row r="41">
          <cell r="E41">
            <v>84350854</v>
          </cell>
        </row>
        <row r="42">
          <cell r="E42">
            <v>14977451</v>
          </cell>
        </row>
        <row r="43">
          <cell r="E43">
            <v>6350291</v>
          </cell>
        </row>
        <row r="44">
          <cell r="E44">
            <v>10647796</v>
          </cell>
        </row>
        <row r="45">
          <cell r="E45">
            <v>36352100</v>
          </cell>
        </row>
        <row r="46">
          <cell r="E46">
            <v>8480683</v>
          </cell>
        </row>
        <row r="47">
          <cell r="E47">
            <v>155203</v>
          </cell>
        </row>
        <row r="48">
          <cell r="E48">
            <v>200630</v>
          </cell>
        </row>
        <row r="49">
          <cell r="E49">
            <v>1939351</v>
          </cell>
        </row>
        <row r="52">
          <cell r="E52">
            <v>3008826</v>
          </cell>
        </row>
        <row r="53">
          <cell r="E53">
            <v>2061376</v>
          </cell>
        </row>
        <row r="54">
          <cell r="E54">
            <v>277861</v>
          </cell>
        </row>
        <row r="55">
          <cell r="E55">
            <v>9220594</v>
          </cell>
        </row>
        <row r="56">
          <cell r="E56">
            <v>16012853</v>
          </cell>
        </row>
        <row r="57">
          <cell r="E57">
            <v>7810688</v>
          </cell>
        </row>
        <row r="58">
          <cell r="E58">
            <v>4536252</v>
          </cell>
        </row>
        <row r="59">
          <cell r="E59">
            <v>24397688</v>
          </cell>
        </row>
      </sheetData>
      <sheetData sheetId="5">
        <row r="9">
          <cell r="F9">
            <v>9989931.94</v>
          </cell>
          <cell r="N9">
            <v>23974851.96</v>
          </cell>
        </row>
        <row r="15">
          <cell r="N15">
            <v>0</v>
          </cell>
        </row>
        <row r="17">
          <cell r="N17">
            <v>191451.77</v>
          </cell>
        </row>
        <row r="20">
          <cell r="N20">
            <v>5168878.306513229</v>
          </cell>
        </row>
        <row r="22">
          <cell r="N22">
            <v>493929.1347826087</v>
          </cell>
        </row>
        <row r="25">
          <cell r="B25">
            <v>-572439.37</v>
          </cell>
          <cell r="E25">
            <v>-9077.96</v>
          </cell>
          <cell r="F25">
            <v>2403252.6100000003</v>
          </cell>
          <cell r="G25">
            <v>720231.9299999999</v>
          </cell>
          <cell r="H25">
            <v>-1627</v>
          </cell>
          <cell r="N25">
            <v>5662807.441295838</v>
          </cell>
        </row>
        <row r="32">
          <cell r="N32">
            <v>-306315.2587908973</v>
          </cell>
        </row>
        <row r="38">
          <cell r="N38">
            <v>0</v>
          </cell>
        </row>
        <row r="62">
          <cell r="N62">
            <v>659542.52</v>
          </cell>
        </row>
        <row r="63">
          <cell r="N63">
            <v>496037.3</v>
          </cell>
        </row>
        <row r="67">
          <cell r="N67">
            <v>-896313.9332000001</v>
          </cell>
        </row>
        <row r="68">
          <cell r="N68">
            <v>0</v>
          </cell>
        </row>
        <row r="69">
          <cell r="N69">
            <v>0</v>
          </cell>
        </row>
        <row r="71">
          <cell r="N71">
            <v>-83967.13</v>
          </cell>
        </row>
        <row r="72">
          <cell r="N72">
            <v>0</v>
          </cell>
        </row>
        <row r="80">
          <cell r="F80">
            <v>0</v>
          </cell>
        </row>
      </sheetData>
      <sheetData sheetId="6">
        <row r="8">
          <cell r="N8">
            <v>90005002</v>
          </cell>
        </row>
        <row r="9">
          <cell r="N9">
            <v>83851545.48404652</v>
          </cell>
        </row>
        <row r="15">
          <cell r="N15">
            <v>13550</v>
          </cell>
        </row>
        <row r="18">
          <cell r="N18">
            <v>1605027.334049316</v>
          </cell>
        </row>
        <row r="21">
          <cell r="N21">
            <v>97772.82</v>
          </cell>
        </row>
        <row r="22">
          <cell r="N22">
            <v>0</v>
          </cell>
        </row>
        <row r="23">
          <cell r="N23">
            <v>54000</v>
          </cell>
        </row>
        <row r="32">
          <cell r="N32">
            <v>25967919.909999996</v>
          </cell>
        </row>
        <row r="40">
          <cell r="N40">
            <v>10000001</v>
          </cell>
        </row>
        <row r="42">
          <cell r="N42">
            <v>493929.1347826087</v>
          </cell>
        </row>
        <row r="43">
          <cell r="N43">
            <v>194000</v>
          </cell>
        </row>
        <row r="45">
          <cell r="N45">
            <v>39551882.53999999</v>
          </cell>
        </row>
        <row r="48">
          <cell r="N48">
            <v>82891690.21651322</v>
          </cell>
        </row>
        <row r="49">
          <cell r="N49">
            <v>12235765.96</v>
          </cell>
        </row>
        <row r="50">
          <cell r="N50">
            <v>6606668.63</v>
          </cell>
        </row>
        <row r="51">
          <cell r="N51">
            <v>15815182.47</v>
          </cell>
        </row>
        <row r="52">
          <cell r="N52">
            <v>27317570.720000003</v>
          </cell>
        </row>
        <row r="57">
          <cell r="N57">
            <v>4953653.850000001</v>
          </cell>
        </row>
        <row r="58">
          <cell r="N58">
            <v>92127.16</v>
          </cell>
        </row>
        <row r="60">
          <cell r="N60">
            <v>113000</v>
          </cell>
        </row>
        <row r="61">
          <cell r="N61">
            <v>2731035.5600000005</v>
          </cell>
        </row>
        <row r="64">
          <cell r="N64">
            <v>4040612.58</v>
          </cell>
        </row>
        <row r="65">
          <cell r="N65">
            <v>1610347.17</v>
          </cell>
        </row>
        <row r="69">
          <cell r="N69">
            <v>241092.2</v>
          </cell>
        </row>
        <row r="71">
          <cell r="N71">
            <v>8134502.6</v>
          </cell>
        </row>
        <row r="72">
          <cell r="N72">
            <v>16545659.14</v>
          </cell>
        </row>
        <row r="73">
          <cell r="N73">
            <v>6384416.866</v>
          </cell>
        </row>
        <row r="74">
          <cell r="N74">
            <v>4536252.1</v>
          </cell>
        </row>
        <row r="75">
          <cell r="N75">
            <v>11844646.86</v>
          </cell>
        </row>
        <row r="89">
          <cell r="C89">
            <v>41887399.349999994</v>
          </cell>
          <cell r="D89">
            <v>113886034.32651325</v>
          </cell>
          <cell r="F89">
            <v>23458269.419999998</v>
          </cell>
        </row>
      </sheetData>
      <sheetData sheetId="13">
        <row r="25">
          <cell r="D25">
            <v>722038.33</v>
          </cell>
        </row>
      </sheetData>
      <sheetData sheetId="14">
        <row r="89">
          <cell r="D89">
            <v>25933048.159999996</v>
          </cell>
        </row>
      </sheetData>
      <sheetData sheetId="15">
        <row r="25">
          <cell r="C25">
            <v>-545</v>
          </cell>
        </row>
      </sheetData>
      <sheetData sheetId="16">
        <row r="89">
          <cell r="C89">
            <v>13159873.83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6"/>
  <sheetViews>
    <sheetView workbookViewId="0" topLeftCell="A38">
      <selection activeCell="F45" sqref="F45"/>
    </sheetView>
  </sheetViews>
  <sheetFormatPr defaultColWidth="9.33203125" defaultRowHeight="12.75"/>
  <cols>
    <col min="1" max="1" width="3.33203125" style="27" customWidth="1"/>
    <col min="2" max="2" width="3.33203125" style="28"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33203125" style="13" customWidth="1"/>
    <col min="12" max="12" width="2.83203125" style="13" customWidth="1"/>
    <col min="13" max="13" width="10.33203125" style="13" customWidth="1"/>
    <col min="14" max="14" width="2.33203125" style="13" customWidth="1"/>
    <col min="15" max="15" width="11.33203125" style="13" customWidth="1"/>
    <col min="16" max="16" width="2.332031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94" t="s">
        <v>4</v>
      </c>
      <c r="B7" s="95"/>
      <c r="C7" s="95"/>
      <c r="D7" s="95"/>
      <c r="E7" s="95"/>
      <c r="F7" s="95"/>
      <c r="G7" s="95"/>
      <c r="H7" s="95"/>
      <c r="I7" s="95"/>
      <c r="J7" s="95"/>
      <c r="K7" s="95"/>
      <c r="L7" s="95"/>
      <c r="M7" s="95"/>
      <c r="N7" s="95"/>
      <c r="O7" s="95"/>
      <c r="P7" s="95"/>
    </row>
    <row r="8" spans="1:16" ht="12.75" customHeight="1">
      <c r="A8" s="95"/>
      <c r="B8" s="95"/>
      <c r="C8" s="95"/>
      <c r="D8" s="95"/>
      <c r="E8" s="95"/>
      <c r="F8" s="95"/>
      <c r="G8" s="95"/>
      <c r="H8" s="95"/>
      <c r="I8" s="95"/>
      <c r="J8" s="95"/>
      <c r="K8" s="95"/>
      <c r="L8" s="95"/>
      <c r="M8" s="95"/>
      <c r="N8" s="95"/>
      <c r="O8" s="95"/>
      <c r="P8" s="95"/>
    </row>
    <row r="9" spans="1:15" ht="12.75" customHeight="1">
      <c r="A9" s="8" t="s">
        <v>5</v>
      </c>
      <c r="B9" s="9"/>
      <c r="C9" s="10"/>
      <c r="D9" s="11"/>
      <c r="E9" s="11"/>
      <c r="F9" s="11"/>
      <c r="G9" s="11"/>
      <c r="H9" s="12"/>
      <c r="I9" s="12"/>
      <c r="J9" s="12"/>
      <c r="K9" s="12"/>
      <c r="L9" s="12"/>
      <c r="M9" s="12"/>
      <c r="N9" s="12"/>
      <c r="O9" s="12"/>
    </row>
    <row r="10" spans="1:15" ht="7.5" customHeight="1">
      <c r="A10" s="14"/>
      <c r="B10" s="15"/>
      <c r="C10" s="11"/>
      <c r="D10" s="11"/>
      <c r="E10" s="11"/>
      <c r="F10" s="11"/>
      <c r="G10" s="11"/>
      <c r="H10" s="12"/>
      <c r="I10" s="12"/>
      <c r="J10" s="12"/>
      <c r="K10" s="12"/>
      <c r="L10" s="12"/>
      <c r="M10" s="12"/>
      <c r="N10" s="12"/>
      <c r="O10" s="12"/>
    </row>
    <row r="11" spans="1:15" ht="12.75" customHeight="1">
      <c r="A11" s="8" t="s">
        <v>6</v>
      </c>
      <c r="B11" s="15"/>
      <c r="C11" s="11"/>
      <c r="D11" s="11"/>
      <c r="E11" s="11"/>
      <c r="F11" s="11"/>
      <c r="G11" s="11"/>
      <c r="H11" s="16"/>
      <c r="I11" s="16"/>
      <c r="J11" s="16"/>
      <c r="K11" s="16"/>
      <c r="L11" s="16"/>
      <c r="M11" s="16"/>
      <c r="N11" s="16"/>
      <c r="O11" s="17"/>
    </row>
    <row r="12" spans="1:15" ht="7.5" customHeight="1">
      <c r="A12" s="14"/>
      <c r="B12" s="15"/>
      <c r="C12" s="11"/>
      <c r="D12" s="11"/>
      <c r="E12" s="11"/>
      <c r="F12" s="11"/>
      <c r="G12" s="11"/>
      <c r="H12" s="16"/>
      <c r="I12" s="16"/>
      <c r="J12" s="16"/>
      <c r="K12" s="16"/>
      <c r="L12" s="16"/>
      <c r="M12" s="16"/>
      <c r="N12" s="16"/>
      <c r="O12" s="16"/>
    </row>
    <row r="13" spans="1:16" ht="12.75" customHeight="1">
      <c r="A13" s="18"/>
      <c r="B13" s="15"/>
      <c r="C13" s="11"/>
      <c r="D13" s="11"/>
      <c r="E13" s="11"/>
      <c r="F13" s="11"/>
      <c r="G13" s="11"/>
      <c r="H13" s="96" t="s">
        <v>7</v>
      </c>
      <c r="I13" s="96"/>
      <c r="J13" s="96"/>
      <c r="K13" s="96"/>
      <c r="L13" s="17"/>
      <c r="M13" s="96" t="s">
        <v>8</v>
      </c>
      <c r="N13" s="96"/>
      <c r="O13" s="96"/>
      <c r="P13" s="96"/>
    </row>
    <row r="14" spans="1:16" ht="12.75" customHeight="1">
      <c r="A14" s="18"/>
      <c r="B14" s="15"/>
      <c r="C14" s="11"/>
      <c r="D14" s="11"/>
      <c r="E14" s="11"/>
      <c r="F14" s="11"/>
      <c r="G14" s="11"/>
      <c r="H14" s="92" t="s">
        <v>9</v>
      </c>
      <c r="I14" s="92"/>
      <c r="J14" s="92" t="s">
        <v>10</v>
      </c>
      <c r="K14" s="92"/>
      <c r="L14" s="17"/>
      <c r="M14" s="92" t="str">
        <f>H14</f>
        <v>Current</v>
      </c>
      <c r="N14" s="92"/>
      <c r="O14" s="92" t="str">
        <f>J14</f>
        <v>Preceding Year</v>
      </c>
      <c r="P14" s="92"/>
    </row>
    <row r="15" spans="1:16" ht="12.75" customHeight="1">
      <c r="A15" s="18"/>
      <c r="B15" s="15"/>
      <c r="C15" s="11"/>
      <c r="D15" s="11"/>
      <c r="E15" s="11"/>
      <c r="F15" s="11"/>
      <c r="G15" s="11"/>
      <c r="H15" s="92" t="s">
        <v>11</v>
      </c>
      <c r="I15" s="92"/>
      <c r="J15" s="92" t="s">
        <v>12</v>
      </c>
      <c r="K15" s="92"/>
      <c r="L15" s="17"/>
      <c r="M15" s="92" t="str">
        <f>H15</f>
        <v>Year</v>
      </c>
      <c r="N15" s="92"/>
      <c r="O15" s="92" t="str">
        <f>J15</f>
        <v>Corresponding</v>
      </c>
      <c r="P15" s="92"/>
    </row>
    <row r="16" spans="1:16" ht="12.75" customHeight="1">
      <c r="A16" s="18"/>
      <c r="B16" s="15"/>
      <c r="C16" s="11"/>
      <c r="D16" s="11"/>
      <c r="E16" s="11"/>
      <c r="F16" s="11"/>
      <c r="G16" s="11"/>
      <c r="H16" s="92" t="s">
        <v>13</v>
      </c>
      <c r="I16" s="92"/>
      <c r="J16" s="92" t="str">
        <f>H16</f>
        <v>Quarter</v>
      </c>
      <c r="K16" s="92"/>
      <c r="L16" s="17"/>
      <c r="M16" s="92" t="s">
        <v>14</v>
      </c>
      <c r="N16" s="92"/>
      <c r="O16" s="92" t="s">
        <v>15</v>
      </c>
      <c r="P16" s="92"/>
    </row>
    <row r="17" spans="1:16" ht="12.75" customHeight="1">
      <c r="A17" s="18"/>
      <c r="B17" s="15"/>
      <c r="C17" s="11"/>
      <c r="D17" s="11"/>
      <c r="E17" s="11"/>
      <c r="F17" s="11"/>
      <c r="G17" s="11"/>
      <c r="H17" s="93" t="s">
        <v>16</v>
      </c>
      <c r="I17" s="93"/>
      <c r="J17" s="93" t="s">
        <v>17</v>
      </c>
      <c r="K17" s="93"/>
      <c r="L17" s="17"/>
      <c r="M17" s="93" t="str">
        <f>H17</f>
        <v>30/09/1999</v>
      </c>
      <c r="N17" s="93"/>
      <c r="O17" s="93" t="str">
        <f>J17</f>
        <v>30/09/1998</v>
      </c>
      <c r="P17" s="93"/>
    </row>
    <row r="18" spans="1:16" ht="12.75" customHeight="1">
      <c r="A18" s="18"/>
      <c r="B18" s="15"/>
      <c r="C18" s="11"/>
      <c r="D18" s="11"/>
      <c r="E18" s="11"/>
      <c r="F18" s="11"/>
      <c r="G18" s="11"/>
      <c r="H18" s="92" t="s">
        <v>18</v>
      </c>
      <c r="I18" s="92"/>
      <c r="J18" s="92" t="str">
        <f>H18</f>
        <v>RM ' 000</v>
      </c>
      <c r="K18" s="92"/>
      <c r="L18" s="17"/>
      <c r="M18" s="92" t="str">
        <f>H18</f>
        <v>RM ' 000</v>
      </c>
      <c r="N18" s="92"/>
      <c r="O18" s="92" t="str">
        <f>H18</f>
        <v>RM ' 000</v>
      </c>
      <c r="P18" s="92"/>
    </row>
    <row r="19" spans="1:16" ht="12.75" customHeight="1">
      <c r="A19" s="18"/>
      <c r="B19" s="15"/>
      <c r="C19" s="11"/>
      <c r="D19" s="11"/>
      <c r="E19" s="11"/>
      <c r="F19" s="11"/>
      <c r="G19" s="11"/>
      <c r="H19" s="19"/>
      <c r="I19" s="19"/>
      <c r="J19" s="19"/>
      <c r="K19" s="19"/>
      <c r="L19" s="19"/>
      <c r="M19" s="19"/>
      <c r="N19" s="19"/>
      <c r="O19" s="19"/>
      <c r="P19" s="20"/>
    </row>
    <row r="20" spans="1:16" ht="12.75" customHeight="1" thickBot="1">
      <c r="A20" s="18" t="s">
        <v>19</v>
      </c>
      <c r="B20" s="15" t="s">
        <v>20</v>
      </c>
      <c r="C20" s="11" t="s">
        <v>21</v>
      </c>
      <c r="D20" s="11"/>
      <c r="E20" s="11"/>
      <c r="F20" s="11"/>
      <c r="G20" s="11"/>
      <c r="H20" s="21">
        <f>'[1]OIB '!N9</f>
        <v>23974851.96</v>
      </c>
      <c r="I20" s="21"/>
      <c r="J20" s="22" t="s">
        <v>22</v>
      </c>
      <c r="K20" s="22"/>
      <c r="L20" s="23"/>
      <c r="M20" s="21">
        <f>H20</f>
        <v>23974851.96</v>
      </c>
      <c r="N20" s="21"/>
      <c r="O20" s="22" t="s">
        <v>22</v>
      </c>
      <c r="P20" s="24"/>
    </row>
    <row r="21" spans="1:16" ht="12.75" customHeight="1" thickTop="1">
      <c r="A21" s="18"/>
      <c r="B21" s="15"/>
      <c r="C21" s="11"/>
      <c r="D21" s="11"/>
      <c r="E21" s="11"/>
      <c r="F21" s="11"/>
      <c r="G21" s="11"/>
      <c r="H21" s="23"/>
      <c r="I21" s="23"/>
      <c r="J21" s="23"/>
      <c r="K21" s="23"/>
      <c r="L21" s="23"/>
      <c r="M21" s="23"/>
      <c r="N21" s="23"/>
      <c r="O21" s="23"/>
      <c r="P21" s="20"/>
    </row>
    <row r="22" spans="1:16" ht="12.75" customHeight="1" thickBot="1">
      <c r="A22" s="18"/>
      <c r="B22" s="15" t="s">
        <v>23</v>
      </c>
      <c r="C22" s="11" t="s">
        <v>24</v>
      </c>
      <c r="D22" s="11"/>
      <c r="E22" s="11"/>
      <c r="F22" s="11"/>
      <c r="G22" s="11"/>
      <c r="H22" s="21">
        <f>'[1]OIB '!N15</f>
        <v>0</v>
      </c>
      <c r="I22" s="21"/>
      <c r="J22" s="22" t="s">
        <v>22</v>
      </c>
      <c r="K22" s="22"/>
      <c r="L22" s="23"/>
      <c r="M22" s="21">
        <f>H22</f>
        <v>0</v>
      </c>
      <c r="N22" s="21"/>
      <c r="O22" s="22" t="s">
        <v>22</v>
      </c>
      <c r="P22" s="24"/>
    </row>
    <row r="23" spans="1:16" ht="12.75" customHeight="1" thickTop="1">
      <c r="A23" s="18"/>
      <c r="B23" s="15"/>
      <c r="C23" s="11"/>
      <c r="D23" s="11"/>
      <c r="E23" s="11"/>
      <c r="F23" s="11"/>
      <c r="G23" s="11"/>
      <c r="H23" s="23"/>
      <c r="I23" s="23"/>
      <c r="J23" s="23"/>
      <c r="K23" s="23"/>
      <c r="L23" s="23"/>
      <c r="M23" s="23"/>
      <c r="N23" s="23"/>
      <c r="O23" s="23"/>
      <c r="P23" s="20"/>
    </row>
    <row r="24" spans="1:16" ht="12.75" customHeight="1" thickBot="1">
      <c r="A24" s="18"/>
      <c r="B24" s="15" t="s">
        <v>25</v>
      </c>
      <c r="C24" s="11" t="s">
        <v>26</v>
      </c>
      <c r="D24" s="11"/>
      <c r="E24" s="11"/>
      <c r="F24" s="11"/>
      <c r="G24" s="11"/>
      <c r="H24" s="21">
        <f>'[1]OIB '!N17</f>
        <v>191451.77</v>
      </c>
      <c r="I24" s="21"/>
      <c r="J24" s="22" t="s">
        <v>22</v>
      </c>
      <c r="K24" s="22"/>
      <c r="L24" s="23"/>
      <c r="M24" s="21">
        <f>H24</f>
        <v>191451.77</v>
      </c>
      <c r="N24" s="21"/>
      <c r="O24" s="22" t="s">
        <v>22</v>
      </c>
      <c r="P24" s="24"/>
    </row>
    <row r="25" spans="1:16" ht="12.75" customHeight="1" thickTop="1">
      <c r="A25" s="18"/>
      <c r="B25" s="15"/>
      <c r="C25" s="11"/>
      <c r="D25" s="11"/>
      <c r="E25" s="11"/>
      <c r="F25" s="11"/>
      <c r="G25" s="11"/>
      <c r="H25" s="23"/>
      <c r="I25" s="23"/>
      <c r="J25" s="23"/>
      <c r="K25" s="23"/>
      <c r="L25" s="23"/>
      <c r="M25" s="23"/>
      <c r="N25" s="23"/>
      <c r="O25" s="23"/>
      <c r="P25" s="20"/>
    </row>
    <row r="26" spans="1:16" ht="12.75" customHeight="1">
      <c r="A26" s="18" t="s">
        <v>27</v>
      </c>
      <c r="B26" s="15" t="s">
        <v>20</v>
      </c>
      <c r="C26" s="25" t="s">
        <v>28</v>
      </c>
      <c r="D26" s="25"/>
      <c r="E26" s="25"/>
      <c r="F26" s="25"/>
      <c r="G26" s="25"/>
      <c r="H26" s="23">
        <f>H37+SUM(H31:H35)</f>
        <v>6324458.12651323</v>
      </c>
      <c r="I26" s="23"/>
      <c r="J26" s="26" t="s">
        <v>22</v>
      </c>
      <c r="K26" s="26"/>
      <c r="L26" s="23"/>
      <c r="M26" s="23">
        <f>M37+SUM(M31:M35)</f>
        <v>6324458.12651323</v>
      </c>
      <c r="N26" s="23"/>
      <c r="O26" s="26" t="s">
        <v>22</v>
      </c>
      <c r="P26" s="20"/>
    </row>
    <row r="27" spans="1:16" ht="12.75" customHeight="1">
      <c r="A27" s="18"/>
      <c r="B27" s="15"/>
      <c r="C27" s="25" t="s">
        <v>29</v>
      </c>
      <c r="D27" s="25"/>
      <c r="E27" s="25"/>
      <c r="F27" s="25"/>
      <c r="G27" s="25"/>
      <c r="H27" s="23"/>
      <c r="I27" s="23"/>
      <c r="J27" s="23"/>
      <c r="K27" s="23"/>
      <c r="L27" s="23"/>
      <c r="M27" s="23"/>
      <c r="N27" s="23"/>
      <c r="O27" s="23"/>
      <c r="P27" s="20"/>
    </row>
    <row r="28" spans="1:16" ht="12.75" customHeight="1">
      <c r="A28" s="18"/>
      <c r="B28" s="15"/>
      <c r="C28" s="25" t="s">
        <v>30</v>
      </c>
      <c r="D28" s="25"/>
      <c r="E28" s="25"/>
      <c r="F28" s="25"/>
      <c r="G28" s="25"/>
      <c r="H28" s="23"/>
      <c r="I28" s="23"/>
      <c r="J28" s="23"/>
      <c r="K28" s="23"/>
      <c r="L28" s="23"/>
      <c r="M28" s="23"/>
      <c r="N28" s="23"/>
      <c r="O28" s="23"/>
      <c r="P28" s="20"/>
    </row>
    <row r="29" spans="1:16" ht="12.75" customHeight="1">
      <c r="A29" s="18"/>
      <c r="B29" s="15"/>
      <c r="C29" s="25" t="s">
        <v>31</v>
      </c>
      <c r="D29" s="25"/>
      <c r="E29" s="25"/>
      <c r="F29" s="25"/>
      <c r="G29" s="25"/>
      <c r="H29" s="23"/>
      <c r="I29" s="23"/>
      <c r="J29" s="23"/>
      <c r="K29" s="23"/>
      <c r="L29" s="23"/>
      <c r="M29" s="23"/>
      <c r="N29" s="23"/>
      <c r="O29" s="23"/>
      <c r="P29" s="20"/>
    </row>
    <row r="30" spans="8:16" ht="12.75" customHeight="1">
      <c r="H30" s="20"/>
      <c r="I30" s="20"/>
      <c r="J30" s="20"/>
      <c r="K30" s="20"/>
      <c r="L30" s="20"/>
      <c r="M30" s="20"/>
      <c r="N30" s="20"/>
      <c r="O30" s="20"/>
      <c r="P30" s="20"/>
    </row>
    <row r="31" spans="2:16" ht="12.75" customHeight="1">
      <c r="B31" s="15" t="s">
        <v>23</v>
      </c>
      <c r="C31" s="25" t="s">
        <v>32</v>
      </c>
      <c r="D31" s="25"/>
      <c r="E31" s="25"/>
      <c r="F31" s="25"/>
      <c r="G31" s="25"/>
      <c r="H31" s="23">
        <f>'[1]OIB '!N62</f>
        <v>659542.52</v>
      </c>
      <c r="I31" s="23"/>
      <c r="J31" s="26" t="s">
        <v>22</v>
      </c>
      <c r="K31" s="26"/>
      <c r="L31" s="23"/>
      <c r="M31" s="23">
        <f>H31</f>
        <v>659542.52</v>
      </c>
      <c r="N31" s="23"/>
      <c r="O31" s="26" t="s">
        <v>22</v>
      </c>
      <c r="P31" s="20"/>
    </row>
    <row r="32" spans="1:16" ht="12.75" customHeight="1">
      <c r="A32" s="18"/>
      <c r="B32" s="15"/>
      <c r="C32" s="25"/>
      <c r="D32" s="25"/>
      <c r="E32" s="25"/>
      <c r="F32" s="25"/>
      <c r="G32" s="25"/>
      <c r="H32" s="23"/>
      <c r="I32" s="23"/>
      <c r="J32" s="26"/>
      <c r="K32" s="26"/>
      <c r="L32" s="23"/>
      <c r="M32" s="23"/>
      <c r="N32" s="23"/>
      <c r="O32" s="26"/>
      <c r="P32" s="20"/>
    </row>
    <row r="33" spans="1:16" ht="12.75" customHeight="1">
      <c r="A33" s="18"/>
      <c r="B33" s="15" t="s">
        <v>25</v>
      </c>
      <c r="C33" s="25" t="s">
        <v>33</v>
      </c>
      <c r="D33" s="25"/>
      <c r="E33" s="25"/>
      <c r="F33" s="25"/>
      <c r="G33" s="25"/>
      <c r="H33" s="23">
        <f>'[1]OIB '!N63</f>
        <v>496037.3</v>
      </c>
      <c r="I33" s="23"/>
      <c r="J33" s="26" t="s">
        <v>22</v>
      </c>
      <c r="K33" s="26"/>
      <c r="L33" s="23"/>
      <c r="M33" s="23">
        <f>H33</f>
        <v>496037.3</v>
      </c>
      <c r="N33" s="23"/>
      <c r="O33" s="26" t="s">
        <v>22</v>
      </c>
      <c r="P33" s="20"/>
    </row>
    <row r="34" spans="1:16" ht="12.75" customHeight="1">
      <c r="A34" s="18"/>
      <c r="B34" s="15"/>
      <c r="C34" s="25"/>
      <c r="D34" s="25"/>
      <c r="E34" s="25"/>
      <c r="F34" s="25"/>
      <c r="G34" s="25"/>
      <c r="H34" s="23"/>
      <c r="I34" s="23"/>
      <c r="J34" s="26"/>
      <c r="K34" s="26"/>
      <c r="L34" s="23"/>
      <c r="M34" s="23"/>
      <c r="N34" s="23"/>
      <c r="O34" s="26"/>
      <c r="P34" s="20"/>
    </row>
    <row r="35" spans="1:16" ht="12.75" customHeight="1">
      <c r="A35" s="18"/>
      <c r="B35" s="15" t="s">
        <v>34</v>
      </c>
      <c r="C35" s="25" t="s">
        <v>35</v>
      </c>
      <c r="D35" s="25"/>
      <c r="E35" s="25"/>
      <c r="F35" s="25"/>
      <c r="G35" s="25"/>
      <c r="H35" s="29">
        <v>0</v>
      </c>
      <c r="I35" s="29"/>
      <c r="J35" s="30" t="s">
        <v>22</v>
      </c>
      <c r="K35" s="30"/>
      <c r="L35" s="29"/>
      <c r="M35" s="29">
        <v>0</v>
      </c>
      <c r="N35" s="29"/>
      <c r="O35" s="30" t="s">
        <v>22</v>
      </c>
      <c r="P35" s="31"/>
    </row>
    <row r="36" spans="1:16" ht="12.75" customHeight="1">
      <c r="A36" s="18"/>
      <c r="H36" s="20"/>
      <c r="I36" s="20"/>
      <c r="J36" s="26"/>
      <c r="K36" s="26"/>
      <c r="L36" s="20"/>
      <c r="M36" s="20"/>
      <c r="N36" s="20"/>
      <c r="O36" s="26"/>
      <c r="P36" s="20"/>
    </row>
    <row r="37" spans="1:16" ht="12.75" customHeight="1">
      <c r="A37" s="18"/>
      <c r="B37" s="15" t="s">
        <v>36</v>
      </c>
      <c r="C37" s="25" t="s">
        <v>37</v>
      </c>
      <c r="D37" s="25"/>
      <c r="E37" s="25"/>
      <c r="F37" s="25"/>
      <c r="G37" s="25"/>
      <c r="H37" s="23">
        <f>'[1]OIB '!N20</f>
        <v>5168878.306513229</v>
      </c>
      <c r="I37" s="23"/>
      <c r="J37" s="26" t="s">
        <v>22</v>
      </c>
      <c r="K37" s="26"/>
      <c r="L37" s="23"/>
      <c r="M37" s="23">
        <f>H37</f>
        <v>5168878.306513229</v>
      </c>
      <c r="N37" s="23"/>
      <c r="O37" s="26" t="s">
        <v>22</v>
      </c>
      <c r="P37" s="20"/>
    </row>
    <row r="38" spans="1:16" ht="12.75" customHeight="1">
      <c r="A38" s="18"/>
      <c r="B38" s="15"/>
      <c r="C38" s="25" t="s">
        <v>29</v>
      </c>
      <c r="D38" s="25"/>
      <c r="E38" s="25"/>
      <c r="F38" s="25"/>
      <c r="G38" s="25"/>
      <c r="H38" s="23"/>
      <c r="I38" s="23"/>
      <c r="J38" s="23"/>
      <c r="K38" s="23"/>
      <c r="L38" s="23"/>
      <c r="M38" s="23"/>
      <c r="N38" s="23"/>
      <c r="O38" s="23"/>
      <c r="P38" s="20"/>
    </row>
    <row r="39" spans="1:16" ht="12.75" customHeight="1">
      <c r="A39" s="18"/>
      <c r="B39" s="15"/>
      <c r="C39" s="25" t="s">
        <v>38</v>
      </c>
      <c r="D39" s="25"/>
      <c r="E39" s="25"/>
      <c r="F39" s="25"/>
      <c r="G39" s="25"/>
      <c r="H39" s="23"/>
      <c r="I39" s="23"/>
      <c r="J39" s="23"/>
      <c r="K39" s="23"/>
      <c r="L39" s="23"/>
      <c r="M39" s="23"/>
      <c r="N39" s="23"/>
      <c r="O39" s="23"/>
      <c r="P39" s="20"/>
    </row>
    <row r="40" spans="1:16" ht="12.75" customHeight="1">
      <c r="A40" s="18"/>
      <c r="B40" s="15"/>
      <c r="C40" s="25" t="s">
        <v>39</v>
      </c>
      <c r="D40" s="25"/>
      <c r="E40" s="25"/>
      <c r="F40" s="25"/>
      <c r="G40" s="25"/>
      <c r="H40" s="23"/>
      <c r="I40" s="23"/>
      <c r="J40" s="23"/>
      <c r="K40" s="23"/>
      <c r="L40" s="23"/>
      <c r="M40" s="23"/>
      <c r="N40" s="23"/>
      <c r="O40" s="23"/>
      <c r="P40" s="20"/>
    </row>
    <row r="41" spans="1:16" ht="12.75" customHeight="1">
      <c r="A41" s="18"/>
      <c r="B41" s="15"/>
      <c r="C41" s="25" t="s">
        <v>40</v>
      </c>
      <c r="D41" s="25"/>
      <c r="E41" s="25"/>
      <c r="F41" s="25"/>
      <c r="G41" s="25"/>
      <c r="H41" s="23"/>
      <c r="I41" s="23"/>
      <c r="J41" s="23"/>
      <c r="K41" s="23"/>
      <c r="L41" s="23"/>
      <c r="M41" s="23"/>
      <c r="N41" s="23"/>
      <c r="O41" s="23"/>
      <c r="P41" s="20"/>
    </row>
    <row r="42" spans="8:16" ht="12.75" customHeight="1">
      <c r="H42" s="20"/>
      <c r="I42" s="20"/>
      <c r="J42" s="20"/>
      <c r="K42" s="20"/>
      <c r="L42" s="20"/>
      <c r="M42" s="20"/>
      <c r="N42" s="20"/>
      <c r="O42" s="20"/>
      <c r="P42" s="20"/>
    </row>
    <row r="43" spans="2:16" ht="12.75" customHeight="1">
      <c r="B43" s="15" t="s">
        <v>41</v>
      </c>
      <c r="C43" s="25" t="s">
        <v>42</v>
      </c>
      <c r="D43" s="25"/>
      <c r="E43" s="25"/>
      <c r="F43" s="25"/>
      <c r="G43" s="25"/>
      <c r="H43" s="23">
        <f>'[1]OIB '!N22</f>
        <v>493929.1347826087</v>
      </c>
      <c r="I43" s="23"/>
      <c r="J43" s="26" t="s">
        <v>22</v>
      </c>
      <c r="K43" s="26"/>
      <c r="L43" s="23"/>
      <c r="M43" s="23">
        <f>H43</f>
        <v>493929.1347826087</v>
      </c>
      <c r="N43" s="23"/>
      <c r="O43" s="26" t="s">
        <v>22</v>
      </c>
      <c r="P43" s="20"/>
    </row>
    <row r="44" spans="2:16" ht="12.75" customHeight="1">
      <c r="B44" s="15"/>
      <c r="C44" s="25" t="s">
        <v>43</v>
      </c>
      <c r="D44" s="25"/>
      <c r="E44" s="25"/>
      <c r="F44" s="25"/>
      <c r="G44" s="25"/>
      <c r="H44" s="29"/>
      <c r="I44" s="29"/>
      <c r="J44" s="29"/>
      <c r="K44" s="29"/>
      <c r="L44" s="23"/>
      <c r="M44" s="29"/>
      <c r="N44" s="29"/>
      <c r="O44" s="29"/>
      <c r="P44" s="31"/>
    </row>
    <row r="45" spans="8:16" ht="12.75" customHeight="1">
      <c r="H45" s="20"/>
      <c r="I45" s="20"/>
      <c r="J45" s="20"/>
      <c r="K45" s="20"/>
      <c r="L45" s="20"/>
      <c r="M45" s="20"/>
      <c r="N45" s="20"/>
      <c r="O45" s="20"/>
      <c r="P45" s="20"/>
    </row>
    <row r="46" spans="2:16" ht="12.75" customHeight="1">
      <c r="B46" s="15" t="s">
        <v>44</v>
      </c>
      <c r="C46" s="25" t="s">
        <v>45</v>
      </c>
      <c r="D46" s="25"/>
      <c r="E46" s="25"/>
      <c r="F46" s="25"/>
      <c r="G46" s="25"/>
      <c r="H46" s="23">
        <f>SUM(H37:H44)</f>
        <v>5662807.441295838</v>
      </c>
      <c r="I46" s="23"/>
      <c r="J46" s="26" t="s">
        <v>22</v>
      </c>
      <c r="K46" s="26"/>
      <c r="L46" s="23"/>
      <c r="M46" s="23">
        <f>SUM(M37:M44)</f>
        <v>5662807.441295838</v>
      </c>
      <c r="N46" s="23"/>
      <c r="O46" s="26" t="s">
        <v>22</v>
      </c>
      <c r="P46" s="20"/>
    </row>
    <row r="47" spans="1:16" ht="12.75" customHeight="1">
      <c r="A47" s="18"/>
      <c r="B47" s="15"/>
      <c r="C47" s="25" t="s">
        <v>46</v>
      </c>
      <c r="D47" s="25"/>
      <c r="E47" s="25"/>
      <c r="F47" s="25"/>
      <c r="G47" s="25"/>
      <c r="H47" s="23"/>
      <c r="I47" s="23"/>
      <c r="J47" s="26"/>
      <c r="K47" s="26"/>
      <c r="L47" s="23"/>
      <c r="M47" s="23"/>
      <c r="N47" s="23"/>
      <c r="O47" s="26"/>
      <c r="P47" s="20"/>
    </row>
    <row r="48" spans="1:16" ht="12.75" customHeight="1">
      <c r="A48" s="18"/>
      <c r="B48" s="15"/>
      <c r="C48" s="25"/>
      <c r="D48" s="25"/>
      <c r="E48" s="25"/>
      <c r="F48" s="25"/>
      <c r="G48" s="25"/>
      <c r="H48" s="23"/>
      <c r="I48" s="23"/>
      <c r="J48" s="20"/>
      <c r="K48" s="20"/>
      <c r="L48" s="23"/>
      <c r="M48" s="23"/>
      <c r="N48" s="23"/>
      <c r="O48" s="20"/>
      <c r="P48" s="20"/>
    </row>
    <row r="49" spans="1:16" ht="12.75" customHeight="1">
      <c r="A49" s="18"/>
      <c r="B49" s="15" t="s">
        <v>47</v>
      </c>
      <c r="C49" s="25" t="s">
        <v>48</v>
      </c>
      <c r="D49" s="25"/>
      <c r="E49" s="25"/>
      <c r="F49" s="25"/>
      <c r="G49" s="25"/>
      <c r="H49" s="30">
        <f>-'[1]Notes'!H36</f>
        <v>-980281.0632000001</v>
      </c>
      <c r="I49" s="29"/>
      <c r="J49" s="30" t="str">
        <f>'[1]Notes'!J36</f>
        <v>N/A</v>
      </c>
      <c r="K49" s="30"/>
      <c r="L49" s="23"/>
      <c r="M49" s="29">
        <f>-'[1]Notes'!L36</f>
        <v>-980281.0632000001</v>
      </c>
      <c r="N49" s="29"/>
      <c r="O49" s="30">
        <f>'[1]Notes'!O36</f>
        <v>0</v>
      </c>
      <c r="P49" s="31"/>
    </row>
    <row r="50" spans="1:16" ht="12.75" customHeight="1">
      <c r="A50" s="18"/>
      <c r="B50" s="15"/>
      <c r="C50" s="25"/>
      <c r="D50" s="25"/>
      <c r="E50" s="25"/>
      <c r="F50" s="25"/>
      <c r="G50" s="25"/>
      <c r="H50" s="23"/>
      <c r="I50" s="23"/>
      <c r="J50" s="20"/>
      <c r="K50" s="20"/>
      <c r="L50" s="23"/>
      <c r="M50" s="23"/>
      <c r="N50" s="23"/>
      <c r="O50" s="20"/>
      <c r="P50" s="20"/>
    </row>
    <row r="51" spans="1:16" ht="12.75" customHeight="1">
      <c r="A51" s="18"/>
      <c r="B51" s="15" t="s">
        <v>49</v>
      </c>
      <c r="C51" s="32" t="s">
        <v>49</v>
      </c>
      <c r="D51" s="25" t="s">
        <v>50</v>
      </c>
      <c r="E51" s="25"/>
      <c r="F51" s="25"/>
      <c r="G51" s="25"/>
      <c r="H51" s="23">
        <f>SUM(H46:H49)</f>
        <v>4682526.378095838</v>
      </c>
      <c r="I51" s="23"/>
      <c r="J51" s="26" t="s">
        <v>22</v>
      </c>
      <c r="K51" s="26"/>
      <c r="L51" s="23"/>
      <c r="M51" s="23">
        <f>SUM(M46:M49)</f>
        <v>4682526.378095838</v>
      </c>
      <c r="N51" s="23"/>
      <c r="O51" s="26" t="s">
        <v>22</v>
      </c>
      <c r="P51" s="20"/>
    </row>
    <row r="52" spans="1:16" ht="12.75" customHeight="1">
      <c r="A52" s="18"/>
      <c r="B52" s="15"/>
      <c r="C52" s="32"/>
      <c r="D52" s="25" t="s">
        <v>51</v>
      </c>
      <c r="E52" s="25"/>
      <c r="F52" s="25"/>
      <c r="G52" s="25"/>
      <c r="H52" s="23"/>
      <c r="I52" s="23"/>
      <c r="J52" s="20"/>
      <c r="K52" s="20"/>
      <c r="L52" s="23"/>
      <c r="M52" s="23"/>
      <c r="N52" s="23"/>
      <c r="O52" s="20"/>
      <c r="P52" s="20"/>
    </row>
    <row r="53" spans="1:16" ht="12.75" customHeight="1">
      <c r="A53" s="18"/>
      <c r="H53" s="20"/>
      <c r="I53" s="20"/>
      <c r="J53" s="20"/>
      <c r="K53" s="20"/>
      <c r="L53" s="20"/>
      <c r="M53" s="20"/>
      <c r="N53" s="20"/>
      <c r="O53" s="20"/>
      <c r="P53" s="20"/>
    </row>
    <row r="54" spans="1:16" ht="12.75" customHeight="1">
      <c r="A54" s="18"/>
      <c r="B54" s="15"/>
      <c r="C54" s="32" t="s">
        <v>52</v>
      </c>
      <c r="D54" s="25" t="s">
        <v>53</v>
      </c>
      <c r="E54" s="25"/>
      <c r="F54" s="25"/>
      <c r="G54" s="25"/>
      <c r="H54" s="29">
        <f>'[1]OIB '!N32</f>
        <v>-306315.2587908973</v>
      </c>
      <c r="I54" s="29"/>
      <c r="J54" s="30" t="s">
        <v>22</v>
      </c>
      <c r="K54" s="30"/>
      <c r="L54" s="23"/>
      <c r="M54" s="29">
        <f>H54</f>
        <v>-306315.2587908973</v>
      </c>
      <c r="N54" s="29"/>
      <c r="O54" s="30" t="s">
        <v>22</v>
      </c>
      <c r="P54" s="31"/>
    </row>
    <row r="55" spans="1:16" ht="12.75" customHeight="1">
      <c r="A55" s="18"/>
      <c r="B55" s="15"/>
      <c r="C55" s="25"/>
      <c r="D55" s="25"/>
      <c r="E55" s="25"/>
      <c r="F55" s="25"/>
      <c r="G55" s="25"/>
      <c r="H55" s="23"/>
      <c r="I55" s="23"/>
      <c r="J55" s="23"/>
      <c r="K55" s="23"/>
      <c r="L55" s="23"/>
      <c r="M55" s="23"/>
      <c r="N55" s="23"/>
      <c r="O55" s="23"/>
      <c r="P55" s="20"/>
    </row>
    <row r="56" spans="1:16" ht="12.75" customHeight="1">
      <c r="A56" s="18"/>
      <c r="B56" s="15" t="s">
        <v>54</v>
      </c>
      <c r="C56" s="25" t="s">
        <v>55</v>
      </c>
      <c r="D56" s="25"/>
      <c r="E56" s="25"/>
      <c r="F56" s="25"/>
      <c r="G56" s="25"/>
      <c r="H56" s="23">
        <f>SUM(H51:H54)</f>
        <v>4376211.119304941</v>
      </c>
      <c r="I56" s="23"/>
      <c r="J56" s="26" t="s">
        <v>22</v>
      </c>
      <c r="K56" s="26"/>
      <c r="L56" s="23"/>
      <c r="M56" s="23">
        <f>SUM(M51:M54)</f>
        <v>4376211.119304941</v>
      </c>
      <c r="N56" s="23"/>
      <c r="O56" s="26" t="s">
        <v>22</v>
      </c>
      <c r="P56" s="20"/>
    </row>
    <row r="57" spans="1:16" ht="12.75" customHeight="1">
      <c r="A57" s="18"/>
      <c r="B57" s="15"/>
      <c r="C57" s="25" t="s">
        <v>56</v>
      </c>
      <c r="D57" s="25"/>
      <c r="E57" s="25"/>
      <c r="F57" s="25"/>
      <c r="G57" s="25"/>
      <c r="H57" s="23"/>
      <c r="I57" s="23"/>
      <c r="J57" s="23"/>
      <c r="K57" s="23"/>
      <c r="L57" s="23"/>
      <c r="M57" s="23"/>
      <c r="N57" s="23"/>
      <c r="O57" s="23"/>
      <c r="P57" s="20"/>
    </row>
    <row r="58" spans="1:16" ht="12.75" customHeight="1">
      <c r="A58" s="18"/>
      <c r="B58" s="15"/>
      <c r="C58" s="25"/>
      <c r="D58" s="25"/>
      <c r="E58" s="25"/>
      <c r="F58" s="25"/>
      <c r="G58" s="25"/>
      <c r="H58" s="23"/>
      <c r="I58" s="23"/>
      <c r="J58" s="23"/>
      <c r="K58" s="23"/>
      <c r="L58" s="23"/>
      <c r="M58" s="23"/>
      <c r="N58" s="23"/>
      <c r="O58" s="23"/>
      <c r="P58" s="20"/>
    </row>
    <row r="59" spans="1:16" ht="12.75" customHeight="1">
      <c r="A59" s="18"/>
      <c r="B59" s="15" t="s">
        <v>57</v>
      </c>
      <c r="C59" s="32" t="s">
        <v>49</v>
      </c>
      <c r="D59" s="25" t="s">
        <v>58</v>
      </c>
      <c r="E59" s="25"/>
      <c r="F59" s="25"/>
      <c r="G59" s="25"/>
      <c r="H59" s="33">
        <f>SUM(H60:H61)</f>
        <v>0</v>
      </c>
      <c r="I59" s="23"/>
      <c r="J59" s="26" t="s">
        <v>22</v>
      </c>
      <c r="K59" s="26"/>
      <c r="L59" s="23"/>
      <c r="M59" s="33">
        <f>SUM(M60:M61)</f>
        <v>0</v>
      </c>
      <c r="N59" s="23"/>
      <c r="O59" s="26" t="s">
        <v>22</v>
      </c>
      <c r="P59" s="20"/>
    </row>
    <row r="60" spans="1:16" ht="12.75" customHeight="1">
      <c r="A60" s="18"/>
      <c r="B60" s="15"/>
      <c r="C60" s="32" t="s">
        <v>52</v>
      </c>
      <c r="D60" s="25" t="s">
        <v>53</v>
      </c>
      <c r="E60" s="25"/>
      <c r="F60" s="25"/>
      <c r="G60" s="25"/>
      <c r="H60" s="33">
        <v>0</v>
      </c>
      <c r="I60" s="23"/>
      <c r="J60" s="26" t="s">
        <v>22</v>
      </c>
      <c r="K60" s="26"/>
      <c r="L60" s="23"/>
      <c r="M60" s="23">
        <f>H60</f>
        <v>0</v>
      </c>
      <c r="N60" s="23"/>
      <c r="O60" s="26" t="s">
        <v>22</v>
      </c>
      <c r="P60" s="20"/>
    </row>
    <row r="61" spans="1:16" ht="12.75" customHeight="1">
      <c r="A61" s="18"/>
      <c r="B61" s="15"/>
      <c r="C61" s="32" t="s">
        <v>59</v>
      </c>
      <c r="D61" s="25" t="s">
        <v>60</v>
      </c>
      <c r="E61" s="25"/>
      <c r="F61" s="25"/>
      <c r="G61" s="25"/>
      <c r="H61" s="33">
        <f>'[1]OIB '!N38</f>
        <v>0</v>
      </c>
      <c r="I61" s="23"/>
      <c r="J61" s="26" t="s">
        <v>22</v>
      </c>
      <c r="K61" s="26"/>
      <c r="L61" s="23"/>
      <c r="M61" s="23">
        <f>H61</f>
        <v>0</v>
      </c>
      <c r="N61" s="23"/>
      <c r="O61" s="26" t="s">
        <v>22</v>
      </c>
      <c r="P61" s="20"/>
    </row>
    <row r="62" spans="1:16" ht="12.75" customHeight="1">
      <c r="A62" s="18"/>
      <c r="B62" s="15"/>
      <c r="C62" s="25"/>
      <c r="D62" s="25" t="s">
        <v>61</v>
      </c>
      <c r="E62" s="25"/>
      <c r="F62" s="25"/>
      <c r="G62" s="25"/>
      <c r="H62" s="29"/>
      <c r="I62" s="29"/>
      <c r="J62" s="29"/>
      <c r="K62" s="29"/>
      <c r="L62" s="23"/>
      <c r="M62" s="29"/>
      <c r="N62" s="29"/>
      <c r="O62" s="29"/>
      <c r="P62" s="31"/>
    </row>
    <row r="63" spans="1:16" ht="12.75" customHeight="1">
      <c r="A63" s="18"/>
      <c r="B63" s="15"/>
      <c r="C63" s="25"/>
      <c r="D63" s="25"/>
      <c r="E63" s="25"/>
      <c r="F63" s="25"/>
      <c r="G63" s="25"/>
      <c r="H63" s="23"/>
      <c r="I63" s="23"/>
      <c r="J63" s="19"/>
      <c r="K63" s="19"/>
      <c r="L63" s="19"/>
      <c r="M63" s="23"/>
      <c r="N63" s="23"/>
      <c r="O63" s="19"/>
      <c r="P63" s="20"/>
    </row>
    <row r="64" spans="1:16" ht="12.75" customHeight="1">
      <c r="A64" s="18"/>
      <c r="B64" s="15" t="s">
        <v>62</v>
      </c>
      <c r="C64" s="11" t="s">
        <v>63</v>
      </c>
      <c r="D64" s="11"/>
      <c r="E64" s="11"/>
      <c r="F64" s="11"/>
      <c r="G64" s="11"/>
      <c r="H64" s="23">
        <f>SUM(H56:H62)</f>
        <v>4376211.119304941</v>
      </c>
      <c r="I64" s="23"/>
      <c r="J64" s="26" t="s">
        <v>22</v>
      </c>
      <c r="K64" s="26"/>
      <c r="L64" s="19"/>
      <c r="M64" s="23">
        <f>SUM(M56:M62)</f>
        <v>4376211.119304941</v>
      </c>
      <c r="N64" s="23"/>
      <c r="O64" s="26" t="s">
        <v>22</v>
      </c>
      <c r="P64" s="20"/>
    </row>
    <row r="65" spans="1:16" ht="12.75" customHeight="1" thickBot="1">
      <c r="A65" s="18"/>
      <c r="B65" s="15"/>
      <c r="C65" s="11" t="s">
        <v>64</v>
      </c>
      <c r="D65" s="11"/>
      <c r="E65" s="11"/>
      <c r="F65" s="11"/>
      <c r="G65" s="11"/>
      <c r="H65" s="21"/>
      <c r="I65" s="21"/>
      <c r="J65" s="34"/>
      <c r="K65" s="34"/>
      <c r="L65" s="19"/>
      <c r="M65" s="21"/>
      <c r="N65" s="21"/>
      <c r="O65" s="34"/>
      <c r="P65" s="24"/>
    </row>
    <row r="66" ht="12.75" customHeight="1" thickTop="1">
      <c r="A66" s="18"/>
    </row>
    <row r="67" spans="1:15" ht="12.75" customHeight="1">
      <c r="A67" s="18" t="s">
        <v>65</v>
      </c>
      <c r="B67" s="15" t="s">
        <v>20</v>
      </c>
      <c r="C67" s="11" t="s">
        <v>66</v>
      </c>
      <c r="D67" s="11"/>
      <c r="E67" s="11"/>
      <c r="F67" s="11"/>
      <c r="G67" s="11"/>
      <c r="H67" s="35"/>
      <c r="I67" s="35"/>
      <c r="J67" s="36"/>
      <c r="K67" s="36"/>
      <c r="L67" s="36"/>
      <c r="M67" s="35"/>
      <c r="N67" s="35"/>
      <c r="O67" s="36"/>
    </row>
    <row r="68" spans="1:15" ht="12.75" customHeight="1">
      <c r="A68" s="18"/>
      <c r="B68" s="15"/>
      <c r="C68" s="11" t="s">
        <v>67</v>
      </c>
      <c r="D68" s="11"/>
      <c r="E68" s="11"/>
      <c r="F68" s="11"/>
      <c r="G68" s="11"/>
      <c r="H68" s="35"/>
      <c r="I68" s="35"/>
      <c r="J68" s="36"/>
      <c r="K68" s="36"/>
      <c r="L68" s="36"/>
      <c r="M68" s="35"/>
      <c r="N68" s="35"/>
      <c r="O68" s="36"/>
    </row>
    <row r="69" spans="1:15" ht="12.75" customHeight="1">
      <c r="A69" s="18"/>
      <c r="B69" s="15"/>
      <c r="C69" s="11" t="s">
        <v>68</v>
      </c>
      <c r="D69" s="11"/>
      <c r="E69" s="11"/>
      <c r="F69" s="11"/>
      <c r="G69" s="11"/>
      <c r="H69" s="35"/>
      <c r="I69" s="35"/>
      <c r="J69" s="36"/>
      <c r="K69" s="36"/>
      <c r="L69" s="36"/>
      <c r="M69" s="37"/>
      <c r="N69" s="37"/>
      <c r="O69" s="36"/>
    </row>
    <row r="70" spans="1:15" ht="12.75" customHeight="1">
      <c r="A70" s="18"/>
      <c r="H70" s="35"/>
      <c r="I70" s="35"/>
      <c r="J70" s="36"/>
      <c r="K70" s="36"/>
      <c r="L70" s="36"/>
      <c r="M70" s="35"/>
      <c r="N70" s="35"/>
      <c r="O70" s="36"/>
    </row>
    <row r="71" spans="1:15" ht="12.75" customHeight="1">
      <c r="A71" s="18"/>
      <c r="B71" s="15"/>
      <c r="C71" s="15" t="s">
        <v>49</v>
      </c>
      <c r="D71" s="11" t="s">
        <v>69</v>
      </c>
      <c r="E71" s="91">
        <f>'[1]FDEPS'!K9</f>
        <v>90005002</v>
      </c>
      <c r="F71" s="91"/>
      <c r="G71" s="11"/>
      <c r="H71" s="39">
        <f>'[1]FDEPS'!M8</f>
        <v>4.862186569703027</v>
      </c>
      <c r="I71" s="35"/>
      <c r="J71" s="40" t="s">
        <v>22</v>
      </c>
      <c r="K71" s="40"/>
      <c r="L71" s="36"/>
      <c r="M71" s="39">
        <f>M64/('[1]FDEPS'!K9)*100</f>
        <v>4.862186569703027</v>
      </c>
      <c r="N71" s="36"/>
      <c r="O71" s="40" t="s">
        <v>22</v>
      </c>
    </row>
    <row r="72" spans="1:15" ht="12.75" customHeight="1">
      <c r="A72" s="18"/>
      <c r="B72" s="15"/>
      <c r="C72" s="15"/>
      <c r="D72" s="11" t="s">
        <v>70</v>
      </c>
      <c r="E72" s="11"/>
      <c r="F72" s="11"/>
      <c r="G72" s="11"/>
      <c r="H72" s="41"/>
      <c r="I72" s="37"/>
      <c r="J72" s="12"/>
      <c r="K72" s="12"/>
      <c r="L72" s="12"/>
      <c r="M72" s="42"/>
      <c r="N72" s="12"/>
      <c r="O72" s="12"/>
    </row>
    <row r="73" spans="1:15" ht="12.75" customHeight="1">
      <c r="A73" s="18"/>
      <c r="B73" s="15"/>
      <c r="C73" s="15"/>
      <c r="D73" s="11"/>
      <c r="E73" s="11"/>
      <c r="F73" s="11"/>
      <c r="G73" s="11"/>
      <c r="H73" s="41"/>
      <c r="I73" s="37"/>
      <c r="J73" s="12"/>
      <c r="K73" s="12"/>
      <c r="L73" s="12"/>
      <c r="M73" s="42"/>
      <c r="N73" s="12"/>
      <c r="O73" s="12"/>
    </row>
    <row r="74" spans="1:15" ht="12.75" customHeight="1">
      <c r="A74" s="18"/>
      <c r="B74" s="15"/>
      <c r="C74" s="15" t="s">
        <v>52</v>
      </c>
      <c r="D74" s="11" t="s">
        <v>71</v>
      </c>
      <c r="E74" s="11"/>
      <c r="F74" s="38">
        <f>'[1]FDEPS'!K19</f>
        <v>96964002</v>
      </c>
      <c r="G74" s="11"/>
      <c r="H74" s="41">
        <f>'[1]FDEPS'!M18</f>
        <v>4.890454097425538</v>
      </c>
      <c r="I74" s="37"/>
      <c r="J74" s="40" t="s">
        <v>22</v>
      </c>
      <c r="K74" s="40"/>
      <c r="L74" s="12"/>
      <c r="M74" s="43">
        <f>(M64+'[1]FDEPS'!K54)/('[1]FDEPS'!K19)*100</f>
        <v>4.890454097425538</v>
      </c>
      <c r="N74" s="44"/>
      <c r="O74" s="40" t="s">
        <v>22</v>
      </c>
    </row>
    <row r="75" spans="2:7" ht="12.75" customHeight="1">
      <c r="B75" s="15"/>
      <c r="D75" s="11" t="s">
        <v>70</v>
      </c>
      <c r="E75" s="11"/>
      <c r="F75" s="11"/>
      <c r="G75" s="11"/>
    </row>
    <row r="76" spans="1:15" ht="12.75" customHeight="1">
      <c r="A76" s="18"/>
      <c r="B76" s="15"/>
      <c r="C76" s="15"/>
      <c r="D76" s="11"/>
      <c r="E76" s="11"/>
      <c r="F76" s="11"/>
      <c r="G76" s="11"/>
      <c r="H76" s="12"/>
      <c r="I76" s="12"/>
      <c r="J76" s="12"/>
      <c r="K76" s="12"/>
      <c r="L76" s="12"/>
      <c r="M76" s="12"/>
      <c r="N76" s="12"/>
      <c r="O76" s="12"/>
    </row>
    <row r="77" spans="1:15" ht="12.75" customHeight="1">
      <c r="A77" s="18"/>
      <c r="B77" s="15"/>
      <c r="C77" s="11"/>
      <c r="D77" s="11"/>
      <c r="E77" s="11"/>
      <c r="F77" s="11"/>
      <c r="G77" s="11"/>
      <c r="H77" s="12"/>
      <c r="I77" s="12"/>
      <c r="J77" s="12"/>
      <c r="K77" s="12"/>
      <c r="L77" s="12"/>
      <c r="M77" s="12"/>
      <c r="N77" s="12"/>
      <c r="O77" s="12"/>
    </row>
    <row r="78" spans="1:15" ht="12.75" customHeight="1">
      <c r="A78" s="18"/>
      <c r="B78" s="15" t="s">
        <v>22</v>
      </c>
      <c r="C78" s="45" t="s">
        <v>72</v>
      </c>
      <c r="D78" s="11" t="s">
        <v>73</v>
      </c>
      <c r="E78" s="11"/>
      <c r="F78" s="11"/>
      <c r="G78" s="11"/>
      <c r="H78" s="12"/>
      <c r="I78" s="12"/>
      <c r="J78" s="12"/>
      <c r="K78" s="12"/>
      <c r="L78" s="12"/>
      <c r="M78" s="12"/>
      <c r="N78" s="12"/>
      <c r="O78" s="12"/>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spans="1:15" ht="12.75">
      <c r="A91" s="18"/>
      <c r="B91" s="15"/>
      <c r="C91" s="11"/>
      <c r="D91" s="11"/>
      <c r="E91" s="11"/>
      <c r="F91" s="11"/>
      <c r="G91" s="11"/>
      <c r="H91" s="12"/>
      <c r="I91" s="12"/>
      <c r="J91" s="12"/>
      <c r="K91" s="12"/>
      <c r="L91" s="12"/>
      <c r="M91" s="12"/>
      <c r="N91" s="12"/>
      <c r="O91" s="12"/>
    </row>
    <row r="92" spans="1:15" ht="12.75">
      <c r="A92" s="18"/>
      <c r="B92" s="15"/>
      <c r="C92" s="11"/>
      <c r="D92" s="11"/>
      <c r="E92" s="11"/>
      <c r="F92" s="11"/>
      <c r="G92" s="11"/>
      <c r="H92" s="12"/>
      <c r="I92" s="12"/>
      <c r="J92" s="12"/>
      <c r="K92" s="12"/>
      <c r="L92" s="12"/>
      <c r="M92" s="12"/>
      <c r="N92" s="12"/>
      <c r="O92" s="12"/>
    </row>
    <row r="93" spans="1:15" ht="12.75">
      <c r="A93" s="18"/>
      <c r="B93" s="15"/>
      <c r="C93" s="11"/>
      <c r="D93" s="11"/>
      <c r="E93" s="11"/>
      <c r="F93" s="11"/>
      <c r="G93" s="11"/>
      <c r="H93" s="12"/>
      <c r="I93" s="12"/>
      <c r="J93" s="12"/>
      <c r="K93" s="12"/>
      <c r="L93" s="12"/>
      <c r="M93" s="12"/>
      <c r="N93" s="12"/>
      <c r="O93" s="12"/>
    </row>
    <row r="94" spans="1:15" ht="12.75">
      <c r="A94" s="18"/>
      <c r="B94" s="15"/>
      <c r="C94" s="11"/>
      <c r="D94" s="11"/>
      <c r="E94" s="11"/>
      <c r="F94" s="11"/>
      <c r="G94" s="11"/>
      <c r="H94" s="12"/>
      <c r="I94" s="12"/>
      <c r="J94" s="12"/>
      <c r="K94" s="12"/>
      <c r="L94" s="12"/>
      <c r="M94" s="12"/>
      <c r="N94" s="12"/>
      <c r="O94" s="12"/>
    </row>
    <row r="95" spans="1:15" ht="12.75">
      <c r="A95" s="18"/>
      <c r="B95" s="15"/>
      <c r="C95" s="11"/>
      <c r="D95" s="11"/>
      <c r="E95" s="11"/>
      <c r="F95" s="11"/>
      <c r="G95" s="11"/>
      <c r="H95" s="12"/>
      <c r="I95" s="12"/>
      <c r="J95" s="12"/>
      <c r="K95" s="12"/>
      <c r="L95" s="12"/>
      <c r="M95" s="12"/>
      <c r="N95" s="12"/>
      <c r="O95" s="12"/>
    </row>
    <row r="96" spans="1:15" ht="12.75">
      <c r="A96" s="18"/>
      <c r="B96" s="15"/>
      <c r="C96" s="11"/>
      <c r="D96" s="11"/>
      <c r="E96" s="11"/>
      <c r="F96" s="11"/>
      <c r="G96" s="11"/>
      <c r="H96" s="12"/>
      <c r="I96" s="12"/>
      <c r="J96" s="12"/>
      <c r="K96" s="12"/>
      <c r="L96" s="12"/>
      <c r="M96" s="12"/>
      <c r="N96" s="12"/>
      <c r="O96" s="12"/>
    </row>
    <row r="97" spans="1:15" ht="12.75">
      <c r="A97" s="18"/>
      <c r="B97" s="15"/>
      <c r="C97" s="11"/>
      <c r="D97" s="11"/>
      <c r="E97" s="11"/>
      <c r="F97" s="11"/>
      <c r="G97" s="11"/>
      <c r="H97" s="12"/>
      <c r="I97" s="12"/>
      <c r="J97" s="12"/>
      <c r="K97" s="12"/>
      <c r="L97" s="12"/>
      <c r="M97" s="12"/>
      <c r="N97" s="12"/>
      <c r="O97" s="12"/>
    </row>
    <row r="98" spans="1:15" ht="12.75">
      <c r="A98" s="18"/>
      <c r="B98" s="15"/>
      <c r="C98" s="11"/>
      <c r="D98" s="11"/>
      <c r="E98" s="11"/>
      <c r="F98" s="11"/>
      <c r="G98" s="11"/>
      <c r="H98" s="12"/>
      <c r="I98" s="12"/>
      <c r="J98" s="12"/>
      <c r="K98" s="12"/>
      <c r="L98" s="12"/>
      <c r="M98" s="12"/>
      <c r="N98" s="12"/>
      <c r="O98" s="12"/>
    </row>
    <row r="99" spans="1:15" ht="12.75">
      <c r="A99" s="18"/>
      <c r="B99" s="15"/>
      <c r="C99" s="11"/>
      <c r="D99" s="11"/>
      <c r="E99" s="11"/>
      <c r="F99" s="11"/>
      <c r="G99" s="11"/>
      <c r="H99" s="12"/>
      <c r="I99" s="12"/>
      <c r="J99" s="12"/>
      <c r="K99" s="12"/>
      <c r="L99" s="12"/>
      <c r="M99" s="12"/>
      <c r="N99" s="12"/>
      <c r="O99" s="12"/>
    </row>
    <row r="100" spans="1:15" ht="12.75">
      <c r="A100" s="18"/>
      <c r="B100" s="15"/>
      <c r="C100" s="11"/>
      <c r="D100" s="11"/>
      <c r="E100" s="11"/>
      <c r="F100" s="11"/>
      <c r="G100" s="11"/>
      <c r="H100" s="12"/>
      <c r="I100" s="12"/>
      <c r="J100" s="12"/>
      <c r="K100" s="12"/>
      <c r="L100" s="12"/>
      <c r="M100" s="12"/>
      <c r="N100" s="12"/>
      <c r="O100" s="12"/>
    </row>
    <row r="101" spans="1:15" ht="12.75">
      <c r="A101" s="18"/>
      <c r="B101" s="15"/>
      <c r="C101" s="11"/>
      <c r="D101" s="11"/>
      <c r="E101" s="11"/>
      <c r="F101" s="11"/>
      <c r="G101" s="11"/>
      <c r="H101" s="12"/>
      <c r="I101" s="12"/>
      <c r="J101" s="12"/>
      <c r="K101" s="12"/>
      <c r="L101" s="12"/>
      <c r="M101" s="12"/>
      <c r="N101" s="12"/>
      <c r="O101" s="12"/>
    </row>
    <row r="102" spans="1:15" ht="12.75">
      <c r="A102" s="18"/>
      <c r="B102" s="15"/>
      <c r="C102" s="11"/>
      <c r="D102" s="11"/>
      <c r="E102" s="11"/>
      <c r="F102" s="11"/>
      <c r="G102" s="11"/>
      <c r="H102" s="12"/>
      <c r="I102" s="12"/>
      <c r="J102" s="12"/>
      <c r="K102" s="12"/>
      <c r="L102" s="12"/>
      <c r="M102" s="12"/>
      <c r="N102" s="12"/>
      <c r="O102" s="12"/>
    </row>
    <row r="103" spans="1:15" ht="12.75">
      <c r="A103" s="18"/>
      <c r="B103" s="15"/>
      <c r="C103" s="11"/>
      <c r="D103" s="11"/>
      <c r="E103" s="11"/>
      <c r="F103" s="11"/>
      <c r="G103" s="11"/>
      <c r="H103" s="12"/>
      <c r="I103" s="12"/>
      <c r="J103" s="12"/>
      <c r="K103" s="12"/>
      <c r="L103" s="12"/>
      <c r="M103" s="12"/>
      <c r="N103" s="12"/>
      <c r="O103" s="12"/>
    </row>
    <row r="104" spans="1:15" ht="12.75">
      <c r="A104" s="18"/>
      <c r="B104" s="15"/>
      <c r="C104" s="11"/>
      <c r="D104" s="11"/>
      <c r="E104" s="11"/>
      <c r="F104" s="11"/>
      <c r="G104" s="11"/>
      <c r="H104" s="12"/>
      <c r="I104" s="12"/>
      <c r="J104" s="12"/>
      <c r="K104" s="12"/>
      <c r="L104" s="12"/>
      <c r="M104" s="12"/>
      <c r="N104" s="12"/>
      <c r="O104" s="12"/>
    </row>
    <row r="105" spans="1:15" ht="12.75">
      <c r="A105" s="18"/>
      <c r="B105" s="15"/>
      <c r="C105" s="11"/>
      <c r="D105" s="11"/>
      <c r="E105" s="11"/>
      <c r="F105" s="11"/>
      <c r="G105" s="11"/>
      <c r="H105" s="12"/>
      <c r="I105" s="12"/>
      <c r="J105" s="12"/>
      <c r="K105" s="12"/>
      <c r="L105" s="12"/>
      <c r="M105" s="12"/>
      <c r="N105" s="12"/>
      <c r="O105" s="12"/>
    </row>
    <row r="106" spans="1:15" ht="12.75">
      <c r="A106" s="18"/>
      <c r="B106" s="15"/>
      <c r="C106" s="11"/>
      <c r="D106" s="11"/>
      <c r="E106" s="11"/>
      <c r="F106" s="11"/>
      <c r="G106" s="11"/>
      <c r="H106" s="12"/>
      <c r="I106" s="12"/>
      <c r="J106" s="12"/>
      <c r="K106" s="12"/>
      <c r="L106" s="12"/>
      <c r="M106" s="12"/>
      <c r="N106" s="12"/>
      <c r="O106" s="12"/>
    </row>
  </sheetData>
  <mergeCells count="24">
    <mergeCell ref="A7:P8"/>
    <mergeCell ref="H13:K13"/>
    <mergeCell ref="M13:P13"/>
    <mergeCell ref="J14:K14"/>
    <mergeCell ref="H14:I14"/>
    <mergeCell ref="H15:I15"/>
    <mergeCell ref="H16:I16"/>
    <mergeCell ref="J16:K16"/>
    <mergeCell ref="J15:K15"/>
    <mergeCell ref="M17:N17"/>
    <mergeCell ref="H17:I17"/>
    <mergeCell ref="H18:I18"/>
    <mergeCell ref="J18:K18"/>
    <mergeCell ref="J17:K17"/>
    <mergeCell ref="E71:F71"/>
    <mergeCell ref="M18:N18"/>
    <mergeCell ref="O14:P14"/>
    <mergeCell ref="O15:P15"/>
    <mergeCell ref="O16:P16"/>
    <mergeCell ref="O17:P17"/>
    <mergeCell ref="O18:P18"/>
    <mergeCell ref="M14:N14"/>
    <mergeCell ref="M15:N15"/>
    <mergeCell ref="M16:N16"/>
  </mergeCells>
  <printOptions horizontalCentered="1"/>
  <pageMargins left="0.5" right="0.5" top="1.5" bottom="0.75" header="0.5" footer="0"/>
  <pageSetup horizontalDpi="360" verticalDpi="360" orientation="portrait" paperSize="9"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L100"/>
  <sheetViews>
    <sheetView workbookViewId="0" topLeftCell="A1">
      <selection activeCell="F16" sqref="F16"/>
    </sheetView>
  </sheetViews>
  <sheetFormatPr defaultColWidth="9.33203125" defaultRowHeight="12.75" customHeight="1"/>
  <cols>
    <col min="1" max="1" width="3.83203125" style="27" customWidth="1"/>
    <col min="2" max="2" width="3.83203125" style="4" customWidth="1"/>
    <col min="3" max="7" width="9.33203125" style="4" customWidth="1"/>
    <col min="8" max="8" width="10.83203125" style="65" customWidth="1"/>
    <col min="9" max="9" width="2.33203125" style="65" customWidth="1"/>
    <col min="10" max="10" width="3.83203125" style="65" customWidth="1"/>
    <col min="11" max="11" width="10.83203125" style="65" customWidth="1"/>
    <col min="12" max="12" width="2.33203125" style="65" customWidth="1"/>
    <col min="13" max="16384" width="9.33203125" style="4" customWidth="1"/>
  </cols>
  <sheetData>
    <row r="1" spans="1:12" s="46" customFormat="1" ht="15.75" customHeight="1">
      <c r="A1" s="100" t="str">
        <f>'[1]P&amp;L'!A1</f>
        <v>ORIENTAL INTEREST BERHAD</v>
      </c>
      <c r="B1" s="100"/>
      <c r="C1" s="100"/>
      <c r="D1" s="100"/>
      <c r="E1" s="100"/>
      <c r="F1" s="100"/>
      <c r="G1" s="100"/>
      <c r="H1" s="100"/>
      <c r="I1" s="100"/>
      <c r="J1" s="100"/>
      <c r="K1" s="100"/>
      <c r="L1" s="100"/>
    </row>
    <row r="2" spans="1:12" ht="12.75" customHeight="1">
      <c r="A2" s="101" t="str">
        <f>'[1]P&amp;L'!A2</f>
        <v>(Company No. 272144-M)</v>
      </c>
      <c r="B2" s="101"/>
      <c r="C2" s="101"/>
      <c r="D2" s="101"/>
      <c r="E2" s="101"/>
      <c r="F2" s="101"/>
      <c r="G2" s="101"/>
      <c r="H2" s="101"/>
      <c r="I2" s="101"/>
      <c r="J2" s="101"/>
      <c r="K2" s="101"/>
      <c r="L2" s="101"/>
    </row>
    <row r="3" spans="1:12" ht="12.75" customHeight="1">
      <c r="A3" s="101" t="str">
        <f>'[1]P&amp;L'!A3</f>
        <v>(Incorporated in Malaysia)</v>
      </c>
      <c r="B3" s="101"/>
      <c r="C3" s="101"/>
      <c r="D3" s="101"/>
      <c r="E3" s="101"/>
      <c r="F3" s="101"/>
      <c r="G3" s="101"/>
      <c r="H3" s="101"/>
      <c r="I3" s="101"/>
      <c r="J3" s="101"/>
      <c r="K3" s="101"/>
      <c r="L3" s="101"/>
    </row>
    <row r="4" spans="1:12" ht="7.5" customHeight="1">
      <c r="A4" s="14"/>
      <c r="B4" s="14"/>
      <c r="C4" s="14"/>
      <c r="D4" s="14"/>
      <c r="E4" s="14"/>
      <c r="F4" s="14"/>
      <c r="G4" s="14"/>
      <c r="H4" s="14"/>
      <c r="I4" s="14"/>
      <c r="J4" s="14"/>
      <c r="K4" s="14"/>
      <c r="L4" s="14"/>
    </row>
    <row r="5" spans="1:12" ht="12.75" customHeight="1">
      <c r="A5" s="8" t="s">
        <v>74</v>
      </c>
      <c r="B5" s="11"/>
      <c r="C5" s="11"/>
      <c r="D5" s="11"/>
      <c r="E5" s="11"/>
      <c r="F5" s="11"/>
      <c r="G5" s="11"/>
      <c r="H5" s="47"/>
      <c r="I5" s="47"/>
      <c r="J5" s="47"/>
      <c r="K5" s="47"/>
      <c r="L5" s="47"/>
    </row>
    <row r="6" spans="1:12" s="28" customFormat="1" ht="12.75" customHeight="1">
      <c r="A6" s="18"/>
      <c r="B6" s="15"/>
      <c r="C6" s="15"/>
      <c r="D6" s="15"/>
      <c r="E6" s="15"/>
      <c r="F6" s="15"/>
      <c r="G6" s="15"/>
      <c r="H6" s="102" t="s">
        <v>75</v>
      </c>
      <c r="I6" s="102"/>
      <c r="J6" s="49"/>
      <c r="K6" s="99" t="str">
        <f>H6</f>
        <v>AS AT</v>
      </c>
      <c r="L6" s="99"/>
    </row>
    <row r="7" spans="1:12" s="28" customFormat="1" ht="12.75" customHeight="1">
      <c r="A7" s="18"/>
      <c r="B7" s="15"/>
      <c r="C7" s="15"/>
      <c r="D7" s="15"/>
      <c r="E7" s="15"/>
      <c r="F7" s="15"/>
      <c r="G7" s="15"/>
      <c r="H7" s="99" t="s">
        <v>76</v>
      </c>
      <c r="I7" s="99"/>
      <c r="J7" s="49"/>
      <c r="K7" s="99" t="s">
        <v>77</v>
      </c>
      <c r="L7" s="99"/>
    </row>
    <row r="8" spans="1:12" s="28" customFormat="1" ht="12.75" customHeight="1">
      <c r="A8" s="18"/>
      <c r="B8" s="15"/>
      <c r="C8" s="15"/>
      <c r="D8" s="15"/>
      <c r="E8" s="15"/>
      <c r="F8" s="15"/>
      <c r="G8" s="15"/>
      <c r="H8" s="99" t="s">
        <v>78</v>
      </c>
      <c r="I8" s="99"/>
      <c r="J8" s="49"/>
      <c r="K8" s="99" t="s">
        <v>79</v>
      </c>
      <c r="L8" s="99"/>
    </row>
    <row r="9" spans="1:12" s="28" customFormat="1" ht="12.75" customHeight="1">
      <c r="A9" s="18"/>
      <c r="B9" s="15"/>
      <c r="C9" s="15"/>
      <c r="D9" s="15"/>
      <c r="E9" s="15"/>
      <c r="F9" s="15"/>
      <c r="G9" s="15"/>
      <c r="H9" s="99" t="s">
        <v>80</v>
      </c>
      <c r="I9" s="99"/>
      <c r="J9" s="49"/>
      <c r="K9" s="99" t="s">
        <v>81</v>
      </c>
      <c r="L9" s="99"/>
    </row>
    <row r="10" spans="1:12" s="28" customFormat="1" ht="12.75" customHeight="1">
      <c r="A10" s="18"/>
      <c r="B10" s="15"/>
      <c r="C10" s="15"/>
      <c r="D10" s="15"/>
      <c r="E10" s="15"/>
      <c r="F10" s="15"/>
      <c r="G10" s="15"/>
      <c r="H10" s="98" t="str">
        <f>'[1]P&amp;L'!H17</f>
        <v>30/09/1999</v>
      </c>
      <c r="I10" s="98"/>
      <c r="J10" s="49"/>
      <c r="K10" s="98" t="s">
        <v>82</v>
      </c>
      <c r="L10" s="98"/>
    </row>
    <row r="11" spans="1:12" s="28" customFormat="1" ht="12.75" customHeight="1">
      <c r="A11" s="18"/>
      <c r="B11" s="15"/>
      <c r="C11" s="15"/>
      <c r="D11" s="15"/>
      <c r="E11" s="15"/>
      <c r="F11" s="15"/>
      <c r="G11" s="15"/>
      <c r="H11" s="98" t="str">
        <f>'[1]P&amp;L'!H18</f>
        <v>RM ' 000</v>
      </c>
      <c r="I11" s="98"/>
      <c r="J11" s="49"/>
      <c r="K11" s="99" t="str">
        <f>H11</f>
        <v>RM ' 000</v>
      </c>
      <c r="L11" s="99"/>
    </row>
    <row r="12" spans="1:12" ht="6.75" customHeight="1">
      <c r="A12" s="18"/>
      <c r="B12" s="11"/>
      <c r="C12" s="11"/>
      <c r="D12" s="11"/>
      <c r="E12" s="11"/>
      <c r="F12" s="11"/>
      <c r="G12" s="11"/>
      <c r="H12" s="47"/>
      <c r="I12" s="47"/>
      <c r="J12" s="47"/>
      <c r="K12" s="47"/>
      <c r="L12" s="47"/>
    </row>
    <row r="13" spans="1:12" ht="12.75" customHeight="1">
      <c r="A13" s="18" t="s">
        <v>19</v>
      </c>
      <c r="B13" s="11" t="s">
        <v>83</v>
      </c>
      <c r="C13" s="11"/>
      <c r="D13" s="11"/>
      <c r="E13" s="11"/>
      <c r="F13" s="11"/>
      <c r="G13" s="11"/>
      <c r="H13" s="50">
        <f>'[1]OIBGp'!N32</f>
        <v>25967919.909999996</v>
      </c>
      <c r="I13" s="50"/>
      <c r="J13" s="50"/>
      <c r="K13" s="50">
        <f>'[1]OIB-BS'!E27</f>
        <v>26146382</v>
      </c>
      <c r="L13" s="50"/>
    </row>
    <row r="14" spans="1:12" ht="12.75" customHeight="1">
      <c r="A14" s="18" t="s">
        <v>27</v>
      </c>
      <c r="B14" s="11" t="s">
        <v>84</v>
      </c>
      <c r="C14" s="11"/>
      <c r="D14" s="11"/>
      <c r="E14" s="11"/>
      <c r="F14" s="11"/>
      <c r="G14" s="11"/>
      <c r="H14" s="50">
        <f>SUM('[1]OIBGp'!N40:N42)</f>
        <v>10493930.134782609</v>
      </c>
      <c r="I14" s="50"/>
      <c r="J14" s="50"/>
      <c r="K14" s="50">
        <f>SUM('[1]OIB-BS'!E33:E34)</f>
        <v>10000001</v>
      </c>
      <c r="L14" s="50"/>
    </row>
    <row r="15" spans="1:12" ht="12.75" customHeight="1">
      <c r="A15" s="18" t="s">
        <v>65</v>
      </c>
      <c r="B15" s="11" t="s">
        <v>85</v>
      </c>
      <c r="C15" s="11"/>
      <c r="D15" s="11"/>
      <c r="E15" s="11"/>
      <c r="F15" s="11"/>
      <c r="G15" s="11"/>
      <c r="H15" s="51">
        <v>0</v>
      </c>
      <c r="I15" s="51"/>
      <c r="J15" s="50"/>
      <c r="K15" s="51">
        <v>0</v>
      </c>
      <c r="L15" s="52"/>
    </row>
    <row r="16" spans="1:12" ht="12.75" customHeight="1">
      <c r="A16" s="18" t="s">
        <v>86</v>
      </c>
      <c r="B16" s="11" t="s">
        <v>87</v>
      </c>
      <c r="C16" s="11"/>
      <c r="D16" s="11"/>
      <c r="E16" s="11"/>
      <c r="F16" s="11"/>
      <c r="G16" s="11"/>
      <c r="H16" s="51">
        <v>0</v>
      </c>
      <c r="I16" s="52"/>
      <c r="J16" s="50"/>
      <c r="K16" s="51">
        <v>0</v>
      </c>
      <c r="L16" s="52"/>
    </row>
    <row r="17" spans="1:12" ht="12.75" customHeight="1">
      <c r="A17" s="18" t="s">
        <v>88</v>
      </c>
      <c r="B17" s="11" t="s">
        <v>89</v>
      </c>
      <c r="C17" s="11"/>
      <c r="D17" s="11"/>
      <c r="E17" s="11"/>
      <c r="F17" s="11"/>
      <c r="G17" s="11"/>
      <c r="H17" s="50">
        <f>'[1]OIBGp'!N45</f>
        <v>39551882.53999999</v>
      </c>
      <c r="I17" s="50"/>
      <c r="J17" s="50"/>
      <c r="K17" s="50">
        <f>'[1]OIB-BS'!E38</f>
        <v>38594207</v>
      </c>
      <c r="L17" s="50"/>
    </row>
    <row r="18" spans="1:12" ht="7.5" customHeight="1">
      <c r="A18" s="18"/>
      <c r="B18" s="11"/>
      <c r="C18" s="11"/>
      <c r="D18" s="11"/>
      <c r="E18" s="11"/>
      <c r="F18" s="11"/>
      <c r="G18" s="11"/>
      <c r="H18" s="50"/>
      <c r="I18" s="50"/>
      <c r="J18" s="50"/>
      <c r="K18" s="50"/>
      <c r="L18" s="50"/>
    </row>
    <row r="19" spans="1:12" ht="12.75" customHeight="1">
      <c r="A19" s="18" t="s">
        <v>90</v>
      </c>
      <c r="B19" s="10" t="s">
        <v>91</v>
      </c>
      <c r="C19" s="11"/>
      <c r="D19" s="11"/>
      <c r="E19" s="11"/>
      <c r="F19" s="11"/>
      <c r="G19" s="11"/>
      <c r="H19" s="53"/>
      <c r="I19" s="54"/>
      <c r="J19" s="50"/>
      <c r="K19" s="53"/>
      <c r="L19" s="54"/>
    </row>
    <row r="20" spans="1:12" ht="12.75" customHeight="1">
      <c r="A20" s="55"/>
      <c r="B20" s="11"/>
      <c r="C20" s="11" t="s">
        <v>92</v>
      </c>
      <c r="D20" s="11"/>
      <c r="E20" s="11"/>
      <c r="F20" s="11"/>
      <c r="G20" s="11"/>
      <c r="H20" s="56">
        <f>'[1]OIBGp'!N48</f>
        <v>82891690.21651322</v>
      </c>
      <c r="I20" s="57"/>
      <c r="J20" s="50"/>
      <c r="K20" s="56">
        <f>'[1]OIB-BS'!E41</f>
        <v>84350854</v>
      </c>
      <c r="L20" s="57"/>
    </row>
    <row r="21" spans="1:12" ht="12.75" customHeight="1">
      <c r="A21" s="55"/>
      <c r="B21" s="11"/>
      <c r="C21" s="11" t="s">
        <v>93</v>
      </c>
      <c r="D21" s="11"/>
      <c r="E21" s="11"/>
      <c r="F21" s="11"/>
      <c r="G21" s="11"/>
      <c r="H21" s="56">
        <f>'[1]OIBGp'!N49</f>
        <v>12235765.96</v>
      </c>
      <c r="I21" s="57"/>
      <c r="J21" s="50"/>
      <c r="K21" s="56">
        <f>'[1]OIB-BS'!E42</f>
        <v>14977451</v>
      </c>
      <c r="L21" s="57"/>
    </row>
    <row r="22" spans="1:12" ht="12.75" customHeight="1">
      <c r="A22" s="18"/>
      <c r="B22" s="11"/>
      <c r="C22" s="11" t="s">
        <v>94</v>
      </c>
      <c r="D22" s="11"/>
      <c r="E22" s="11"/>
      <c r="F22" s="11"/>
      <c r="G22" s="11"/>
      <c r="H22" s="56">
        <f>'[1]OIBGp'!N50+'[1]OIBGp'!N51</f>
        <v>22421851.1</v>
      </c>
      <c r="I22" s="57"/>
      <c r="J22" s="50"/>
      <c r="K22" s="56">
        <f>'[1]OIB-BS'!E43+'[1]OIB-BS'!E44</f>
        <v>16998087</v>
      </c>
      <c r="L22" s="57"/>
    </row>
    <row r="23" spans="1:12" ht="12.75" customHeight="1">
      <c r="A23" s="18"/>
      <c r="B23" s="11"/>
      <c r="C23" s="11" t="s">
        <v>95</v>
      </c>
      <c r="D23" s="11"/>
      <c r="E23" s="11"/>
      <c r="F23" s="11"/>
      <c r="G23" s="11"/>
      <c r="H23" s="56">
        <f>'[1]OIBGp'!N52</f>
        <v>27317570.720000003</v>
      </c>
      <c r="I23" s="57"/>
      <c r="J23" s="50"/>
      <c r="K23" s="56">
        <f>'[1]OIB-BS'!E45</f>
        <v>36352100</v>
      </c>
      <c r="L23" s="57"/>
    </row>
    <row r="24" spans="1:12" ht="12.75" customHeight="1">
      <c r="A24" s="18"/>
      <c r="B24" s="11"/>
      <c r="C24" s="11" t="s">
        <v>96</v>
      </c>
      <c r="D24" s="11"/>
      <c r="E24" s="11"/>
      <c r="F24" s="11"/>
      <c r="G24" s="11"/>
      <c r="H24" s="56">
        <f>'[1]OIBGp'!N43+'[1]OIBGp'!N57+'[1]OIBGp'!N58</f>
        <v>5239781.010000001</v>
      </c>
      <c r="I24" s="57"/>
      <c r="J24" s="50"/>
      <c r="K24" s="56">
        <f>'[1]OIB-BS'!E35+'[1]OIB-BS'!E46+'[1]OIB-BS'!E47</f>
        <v>8829886</v>
      </c>
      <c r="L24" s="57"/>
    </row>
    <row r="25" spans="1:12" ht="12.75" customHeight="1">
      <c r="A25" s="18"/>
      <c r="B25" s="11"/>
      <c r="C25" s="11" t="s">
        <v>97</v>
      </c>
      <c r="D25" s="11"/>
      <c r="E25" s="11"/>
      <c r="F25" s="11"/>
      <c r="G25" s="11"/>
      <c r="H25" s="56">
        <f>'[1]OIBGp'!N60</f>
        <v>113000</v>
      </c>
      <c r="I25" s="57"/>
      <c r="J25" s="50"/>
      <c r="K25" s="56">
        <f>'[1]OIB-BS'!E48</f>
        <v>200630</v>
      </c>
      <c r="L25" s="57"/>
    </row>
    <row r="26" spans="1:12" ht="12.75" customHeight="1">
      <c r="A26" s="18"/>
      <c r="B26" s="11"/>
      <c r="C26" s="11" t="s">
        <v>98</v>
      </c>
      <c r="D26" s="11"/>
      <c r="E26" s="11"/>
      <c r="F26" s="11"/>
      <c r="G26" s="11"/>
      <c r="H26" s="56">
        <f>'[1]OIBGp'!N61</f>
        <v>2731035.5600000005</v>
      </c>
      <c r="I26" s="57"/>
      <c r="J26" s="50"/>
      <c r="K26" s="56">
        <f>'[1]OIB-BS'!E49</f>
        <v>1939351</v>
      </c>
      <c r="L26" s="57"/>
    </row>
    <row r="27" spans="1:12" ht="12.75" customHeight="1">
      <c r="A27" s="18"/>
      <c r="B27" s="11"/>
      <c r="C27" s="11"/>
      <c r="D27" s="11"/>
      <c r="E27" s="11"/>
      <c r="F27" s="11"/>
      <c r="G27" s="11"/>
      <c r="H27" s="58">
        <f>SUM(H20:H26)</f>
        <v>152950694.5665132</v>
      </c>
      <c r="I27" s="59"/>
      <c r="J27" s="50"/>
      <c r="K27" s="58">
        <f>SUM(K20:K26)</f>
        <v>163648359</v>
      </c>
      <c r="L27" s="59"/>
    </row>
    <row r="28" spans="1:12" ht="7.5" customHeight="1">
      <c r="A28" s="18"/>
      <c r="B28" s="11"/>
      <c r="C28" s="11"/>
      <c r="D28" s="11"/>
      <c r="E28" s="11"/>
      <c r="F28" s="11"/>
      <c r="G28" s="11"/>
      <c r="H28" s="56"/>
      <c r="I28" s="57"/>
      <c r="J28" s="50"/>
      <c r="K28" s="56"/>
      <c r="L28" s="57"/>
    </row>
    <row r="29" spans="1:12" ht="12.75" customHeight="1">
      <c r="A29" s="18" t="s">
        <v>99</v>
      </c>
      <c r="B29" s="10" t="s">
        <v>100</v>
      </c>
      <c r="C29" s="11"/>
      <c r="D29" s="11"/>
      <c r="E29" s="11"/>
      <c r="F29" s="11"/>
      <c r="G29" s="11"/>
      <c r="H29" s="56"/>
      <c r="I29" s="57"/>
      <c r="J29" s="50"/>
      <c r="K29" s="56"/>
      <c r="L29" s="57"/>
    </row>
    <row r="30" spans="1:12" ht="12.75" customHeight="1">
      <c r="A30" s="18"/>
      <c r="B30" s="11"/>
      <c r="C30" s="11" t="s">
        <v>101</v>
      </c>
      <c r="D30" s="11"/>
      <c r="E30" s="11"/>
      <c r="F30" s="11"/>
      <c r="G30" s="11"/>
      <c r="H30" s="56">
        <f>SUM('[1]Notes'!N72:N73)</f>
        <v>30000653.17</v>
      </c>
      <c r="I30" s="57"/>
      <c r="J30" s="50"/>
      <c r="K30" s="56">
        <f>'[1]OIB-BS'!E53+'[1]OIB-BS'!E56+'[1]OIB-BS'!E59</f>
        <v>42471917</v>
      </c>
      <c r="L30" s="57"/>
    </row>
    <row r="31" spans="1:12" ht="12.75" customHeight="1">
      <c r="A31" s="18"/>
      <c r="B31" s="11"/>
      <c r="C31" s="11" t="s">
        <v>102</v>
      </c>
      <c r="D31" s="11"/>
      <c r="E31" s="11"/>
      <c r="F31" s="11"/>
      <c r="G31" s="11"/>
      <c r="H31" s="56">
        <f>'[1]OIBGp'!N64</f>
        <v>4040612.58</v>
      </c>
      <c r="I31" s="57"/>
      <c r="J31" s="50"/>
      <c r="K31" s="56">
        <f>'[1]OIB-BS'!E52</f>
        <v>3008826</v>
      </c>
      <c r="L31" s="57"/>
    </row>
    <row r="32" spans="1:12" ht="12.75" customHeight="1">
      <c r="A32" s="18"/>
      <c r="B32" s="11"/>
      <c r="C32" s="11" t="s">
        <v>103</v>
      </c>
      <c r="D32" s="11"/>
      <c r="E32" s="11"/>
      <c r="F32" s="11"/>
      <c r="G32" s="11"/>
      <c r="H32" s="56">
        <f>'[1]OIBGp'!N69+'[1]OIBGp'!N71</f>
        <v>8375594.8</v>
      </c>
      <c r="I32" s="57"/>
      <c r="J32" s="50"/>
      <c r="K32" s="56">
        <f>'[1]OIB-BS'!E54+'[1]OIB-BS'!E55</f>
        <v>9498455</v>
      </c>
      <c r="L32" s="57"/>
    </row>
    <row r="33" spans="1:12" ht="12.75" customHeight="1">
      <c r="A33" s="18"/>
      <c r="B33" s="11"/>
      <c r="C33" s="11" t="s">
        <v>104</v>
      </c>
      <c r="D33" s="11"/>
      <c r="E33" s="11"/>
      <c r="F33" s="11"/>
      <c r="G33" s="11"/>
      <c r="H33" s="56">
        <f>'[1]OIBGp'!N73</f>
        <v>6384416.866</v>
      </c>
      <c r="I33" s="57"/>
      <c r="J33" s="50"/>
      <c r="K33" s="56">
        <f>'[1]OIB-BS'!E57</f>
        <v>7810688</v>
      </c>
      <c r="L33" s="57"/>
    </row>
    <row r="34" spans="1:12" ht="12.75" customHeight="1">
      <c r="A34" s="18"/>
      <c r="B34" s="11"/>
      <c r="C34" s="11" t="s">
        <v>105</v>
      </c>
      <c r="D34" s="11"/>
      <c r="E34" s="11"/>
      <c r="F34" s="11"/>
      <c r="G34" s="11"/>
      <c r="H34" s="60">
        <f>'[1]OIBGp'!N74</f>
        <v>4536252.1</v>
      </c>
      <c r="I34" s="57"/>
      <c r="J34" s="50"/>
      <c r="K34" s="56">
        <f>'[1]OIB-BS'!E58</f>
        <v>4536252</v>
      </c>
      <c r="L34" s="57"/>
    </row>
    <row r="35" spans="1:12" ht="12.75" customHeight="1">
      <c r="A35" s="18"/>
      <c r="B35" s="11"/>
      <c r="C35" s="11"/>
      <c r="D35" s="11"/>
      <c r="E35" s="11"/>
      <c r="F35" s="11"/>
      <c r="G35" s="11"/>
      <c r="H35" s="58">
        <f>SUM(H30:H34)</f>
        <v>53337529.515999995</v>
      </c>
      <c r="I35" s="59"/>
      <c r="J35" s="50"/>
      <c r="K35" s="58">
        <f>SUM(K30:K34)</f>
        <v>67326138</v>
      </c>
      <c r="L35" s="59"/>
    </row>
    <row r="36" spans="1:12" ht="7.5" customHeight="1">
      <c r="A36" s="18"/>
      <c r="B36" s="11"/>
      <c r="C36" s="11"/>
      <c r="D36" s="11"/>
      <c r="E36" s="11"/>
      <c r="F36" s="11"/>
      <c r="G36" s="11"/>
      <c r="H36" s="50"/>
      <c r="I36" s="50"/>
      <c r="J36" s="50"/>
      <c r="K36" s="50"/>
      <c r="L36" s="50"/>
    </row>
    <row r="37" spans="1:12" ht="12.75" customHeight="1">
      <c r="A37" s="18" t="s">
        <v>106</v>
      </c>
      <c r="B37" s="10" t="s">
        <v>107</v>
      </c>
      <c r="C37" s="11"/>
      <c r="D37" s="11"/>
      <c r="E37" s="11"/>
      <c r="F37" s="11"/>
      <c r="G37" s="11"/>
      <c r="H37" s="50">
        <f>H27-H35</f>
        <v>99613165.05051321</v>
      </c>
      <c r="I37" s="50"/>
      <c r="J37" s="50"/>
      <c r="K37" s="50">
        <f>K27-K35</f>
        <v>96322221</v>
      </c>
      <c r="L37" s="50"/>
    </row>
    <row r="38" spans="1:12" ht="12.75" customHeight="1" thickBot="1">
      <c r="A38" s="55"/>
      <c r="B38" s="11"/>
      <c r="C38" s="11"/>
      <c r="D38" s="11"/>
      <c r="E38" s="11"/>
      <c r="F38" s="11"/>
      <c r="G38" s="11"/>
      <c r="H38" s="61">
        <f>SUM(H13:H17)+H37</f>
        <v>175626897.6352958</v>
      </c>
      <c r="I38" s="61"/>
      <c r="J38" s="50"/>
      <c r="K38" s="61">
        <f>SUM(K13:K17)+K37</f>
        <v>171062811</v>
      </c>
      <c r="L38" s="61"/>
    </row>
    <row r="39" spans="1:12" ht="7.5" customHeight="1" thickTop="1">
      <c r="A39" s="18"/>
      <c r="B39" s="11"/>
      <c r="C39" s="11"/>
      <c r="D39" s="11"/>
      <c r="E39" s="11"/>
      <c r="F39" s="11"/>
      <c r="G39" s="11"/>
      <c r="H39" s="50"/>
      <c r="I39" s="50"/>
      <c r="J39" s="50"/>
      <c r="K39" s="50"/>
      <c r="L39" s="50"/>
    </row>
    <row r="40" spans="1:12" ht="12.75" customHeight="1">
      <c r="A40" s="18" t="s">
        <v>108</v>
      </c>
      <c r="B40" s="10" t="s">
        <v>109</v>
      </c>
      <c r="C40" s="11"/>
      <c r="D40" s="11"/>
      <c r="E40" s="11"/>
      <c r="F40" s="11"/>
      <c r="G40" s="11"/>
      <c r="H40" s="50"/>
      <c r="I40" s="50"/>
      <c r="J40" s="50"/>
      <c r="K40" s="50"/>
      <c r="L40" s="50"/>
    </row>
    <row r="41" spans="1:12" ht="12.75" customHeight="1">
      <c r="A41" s="18"/>
      <c r="B41" s="11" t="s">
        <v>110</v>
      </c>
      <c r="C41" s="11"/>
      <c r="D41" s="11"/>
      <c r="E41" s="11"/>
      <c r="F41" s="11"/>
      <c r="G41" s="11"/>
      <c r="H41" s="50">
        <f>'[1]OIBGp'!N8</f>
        <v>90005002</v>
      </c>
      <c r="I41" s="50"/>
      <c r="J41" s="50"/>
      <c r="K41" s="50">
        <f>'[1]OIB-BS'!E8</f>
        <v>90005002</v>
      </c>
      <c r="L41" s="50"/>
    </row>
    <row r="42" spans="1:12" ht="12.75" customHeight="1">
      <c r="A42" s="18"/>
      <c r="B42" s="11" t="s">
        <v>111</v>
      </c>
      <c r="C42" s="11"/>
      <c r="D42" s="11"/>
      <c r="E42" s="11"/>
      <c r="F42" s="11"/>
      <c r="G42" s="11"/>
      <c r="H42" s="50"/>
      <c r="I42" s="50"/>
      <c r="J42" s="50"/>
      <c r="K42" s="50"/>
      <c r="L42" s="50"/>
    </row>
    <row r="43" spans="1:12" ht="12.75" customHeight="1">
      <c r="A43" s="18"/>
      <c r="B43" s="11"/>
      <c r="C43" s="11" t="s">
        <v>112</v>
      </c>
      <c r="D43" s="11"/>
      <c r="E43" s="11"/>
      <c r="F43" s="11"/>
      <c r="G43" s="11"/>
      <c r="H43" s="50">
        <f>'[1]OIBGp'!N15</f>
        <v>13550</v>
      </c>
      <c r="I43" s="50"/>
      <c r="J43" s="50"/>
      <c r="K43" s="50">
        <f>'[1]OIB-BS'!E11</f>
        <v>13550</v>
      </c>
      <c r="L43" s="50"/>
    </row>
    <row r="44" spans="1:12" ht="12.75" customHeight="1">
      <c r="A44" s="18"/>
      <c r="B44" s="11"/>
      <c r="C44" s="11" t="s">
        <v>113</v>
      </c>
      <c r="D44" s="11"/>
      <c r="E44" s="11"/>
      <c r="F44" s="11"/>
      <c r="G44" s="11"/>
      <c r="H44" s="50">
        <f>'[1]OIBGp'!N9</f>
        <v>83851545.48404652</v>
      </c>
      <c r="I44" s="50"/>
      <c r="J44" s="50"/>
      <c r="K44" s="50">
        <f>'[1]OIB-BS'!E10</f>
        <v>79475334</v>
      </c>
      <c r="L44" s="29"/>
    </row>
    <row r="45" spans="1:12" ht="12.75" customHeight="1">
      <c r="A45" s="18"/>
      <c r="B45" s="11"/>
      <c r="C45" s="11"/>
      <c r="D45" s="11"/>
      <c r="E45" s="11"/>
      <c r="F45" s="11"/>
      <c r="G45" s="11"/>
      <c r="H45" s="62">
        <f>SUM(H41:H44)</f>
        <v>173870097.48404652</v>
      </c>
      <c r="I45" s="62"/>
      <c r="J45" s="50"/>
      <c r="K45" s="62">
        <f>SUM(K41:K44)</f>
        <v>169493886</v>
      </c>
      <c r="L45" s="23"/>
    </row>
    <row r="46" spans="1:12" ht="7.5" customHeight="1">
      <c r="A46" s="18"/>
      <c r="B46" s="11"/>
      <c r="C46" s="11"/>
      <c r="D46" s="11"/>
      <c r="E46" s="11"/>
      <c r="F46" s="11"/>
      <c r="G46" s="11"/>
      <c r="H46" s="50"/>
      <c r="I46" s="50"/>
      <c r="J46" s="50"/>
      <c r="K46" s="50"/>
      <c r="L46" s="50"/>
    </row>
    <row r="47" spans="1:12" ht="12.75" customHeight="1">
      <c r="A47" s="18" t="s">
        <v>114</v>
      </c>
      <c r="B47" s="11" t="s">
        <v>115</v>
      </c>
      <c r="C47" s="11"/>
      <c r="D47" s="11"/>
      <c r="E47" s="11"/>
      <c r="F47" s="11"/>
      <c r="G47" s="11"/>
      <c r="H47" s="50">
        <f>'[1]OIBGp'!N18</f>
        <v>1605027.334049316</v>
      </c>
      <c r="I47" s="50"/>
      <c r="J47" s="50"/>
      <c r="K47" s="50">
        <f>'[1]OIB-BS'!E14</f>
        <v>1298711</v>
      </c>
      <c r="L47" s="50"/>
    </row>
    <row r="48" spans="1:12" ht="12.75" customHeight="1">
      <c r="A48" s="18" t="s">
        <v>116</v>
      </c>
      <c r="B48" s="11" t="s">
        <v>117</v>
      </c>
      <c r="C48" s="11"/>
      <c r="D48" s="11"/>
      <c r="E48" s="11"/>
      <c r="F48" s="11"/>
      <c r="G48" s="11"/>
      <c r="H48" s="50">
        <f>'[1]Notes'!N70</f>
        <v>97772.82</v>
      </c>
      <c r="I48" s="50"/>
      <c r="J48" s="50"/>
      <c r="K48" s="50">
        <f>'[1]OIB-BS'!E16</f>
        <v>176395</v>
      </c>
      <c r="L48" s="50"/>
    </row>
    <row r="49" spans="1:12" ht="12.75" customHeight="1">
      <c r="A49" s="18" t="s">
        <v>118</v>
      </c>
      <c r="B49" s="11" t="s">
        <v>119</v>
      </c>
      <c r="C49" s="11"/>
      <c r="D49" s="11"/>
      <c r="E49" s="11"/>
      <c r="F49" s="11"/>
      <c r="G49" s="11"/>
      <c r="H49" s="50">
        <f>'[1]OIBGp'!N22</f>
        <v>0</v>
      </c>
      <c r="I49" s="50"/>
      <c r="J49" s="50"/>
      <c r="K49" s="50">
        <f>'[1]OIB-BS'!E17</f>
        <v>39819</v>
      </c>
      <c r="L49" s="50"/>
    </row>
    <row r="50" spans="1:12" ht="12.75" customHeight="1">
      <c r="A50" s="18" t="s">
        <v>120</v>
      </c>
      <c r="B50" s="11" t="s">
        <v>121</v>
      </c>
      <c r="C50" s="11"/>
      <c r="D50" s="11"/>
      <c r="E50" s="11"/>
      <c r="F50" s="11"/>
      <c r="G50" s="11"/>
      <c r="H50" s="50">
        <f>'[1]OIBGp'!N23</f>
        <v>54000</v>
      </c>
      <c r="I50" s="50"/>
      <c r="J50" s="50"/>
      <c r="K50" s="50">
        <f>'[1]OIB-BS'!E18</f>
        <v>54000</v>
      </c>
      <c r="L50" s="50"/>
    </row>
    <row r="51" spans="1:12" ht="12.75" customHeight="1" thickBot="1">
      <c r="A51" s="55"/>
      <c r="B51" s="11"/>
      <c r="C51" s="11"/>
      <c r="D51" s="11"/>
      <c r="E51" s="11"/>
      <c r="F51" s="11"/>
      <c r="G51" s="11"/>
      <c r="H51" s="61">
        <f>SUM(H45:H50)</f>
        <v>175626897.63809583</v>
      </c>
      <c r="I51" s="61"/>
      <c r="J51" s="50"/>
      <c r="K51" s="61">
        <f>SUM(K45:K50)</f>
        <v>171062811</v>
      </c>
      <c r="L51" s="61"/>
    </row>
    <row r="52" spans="1:12" ht="12.75" customHeight="1" thickTop="1">
      <c r="A52" s="55"/>
      <c r="B52" s="11"/>
      <c r="C52" s="11"/>
      <c r="D52" s="11"/>
      <c r="E52" s="11"/>
      <c r="F52" s="11"/>
      <c r="G52" s="11"/>
      <c r="H52" s="23"/>
      <c r="I52" s="23"/>
      <c r="J52" s="50"/>
      <c r="K52" s="23"/>
      <c r="L52" s="23"/>
    </row>
    <row r="53" spans="1:12" ht="12.75" customHeight="1">
      <c r="A53" s="18" t="s">
        <v>122</v>
      </c>
      <c r="B53" s="11" t="s">
        <v>123</v>
      </c>
      <c r="C53" s="11"/>
      <c r="D53" s="11"/>
      <c r="E53" s="11"/>
      <c r="F53" s="11"/>
      <c r="G53" s="11"/>
      <c r="H53" s="97">
        <f>H45/H41*100</f>
        <v>193.17826078604668</v>
      </c>
      <c r="I53" s="97"/>
      <c r="J53" s="47"/>
      <c r="K53" s="97">
        <f>K45/K41*100</f>
        <v>188.31607381109774</v>
      </c>
      <c r="L53" s="97"/>
    </row>
    <row r="54" spans="1:12" ht="12.75" customHeight="1">
      <c r="A54" s="18"/>
      <c r="B54" s="11"/>
      <c r="C54" s="11"/>
      <c r="D54" s="11"/>
      <c r="E54" s="11"/>
      <c r="F54" s="11"/>
      <c r="G54" s="11"/>
      <c r="H54" s="63"/>
      <c r="I54" s="63"/>
      <c r="J54" s="63"/>
      <c r="K54" s="63"/>
      <c r="L54" s="63"/>
    </row>
    <row r="55" spans="1:12" ht="12.75" customHeight="1">
      <c r="A55" s="18"/>
      <c r="B55" s="11"/>
      <c r="C55" s="11"/>
      <c r="D55" s="11"/>
      <c r="E55" s="11"/>
      <c r="F55" s="11"/>
      <c r="G55" s="11" t="s">
        <v>124</v>
      </c>
      <c r="H55" s="64">
        <f>H51-H38</f>
        <v>0.0028000175952911377</v>
      </c>
      <c r="I55" s="64"/>
      <c r="J55" s="64"/>
      <c r="K55" s="64">
        <f>K51-K38</f>
        <v>0</v>
      </c>
      <c r="L55" s="64"/>
    </row>
    <row r="56" spans="1:12" ht="12.75" customHeight="1">
      <c r="A56" s="18"/>
      <c r="B56" s="11"/>
      <c r="C56" s="11"/>
      <c r="D56" s="11"/>
      <c r="E56" s="11"/>
      <c r="F56" s="11"/>
      <c r="G56" s="11"/>
      <c r="H56" s="64"/>
      <c r="I56" s="64"/>
      <c r="J56" s="64"/>
      <c r="K56" s="64"/>
      <c r="L56" s="64"/>
    </row>
    <row r="57" spans="1:12" ht="12.75" customHeight="1">
      <c r="A57" s="18"/>
      <c r="B57" s="11"/>
      <c r="C57" s="11"/>
      <c r="D57" s="11"/>
      <c r="E57" s="11"/>
      <c r="F57" s="11"/>
      <c r="G57" s="11"/>
      <c r="H57" s="64"/>
      <c r="I57" s="64"/>
      <c r="J57" s="64"/>
      <c r="K57" s="64"/>
      <c r="L57" s="64"/>
    </row>
    <row r="58" spans="1:12" ht="12.75" customHeight="1">
      <c r="A58" s="18"/>
      <c r="B58" s="11"/>
      <c r="C58" s="11"/>
      <c r="D58" s="11"/>
      <c r="E58" s="11"/>
      <c r="F58" s="11"/>
      <c r="G58" s="11"/>
      <c r="H58" s="64"/>
      <c r="I58" s="64"/>
      <c r="J58" s="64"/>
      <c r="K58" s="64"/>
      <c r="L58" s="64"/>
    </row>
    <row r="59" spans="1:12" ht="12.75" customHeight="1">
      <c r="A59" s="18"/>
      <c r="B59" s="11"/>
      <c r="C59" s="11"/>
      <c r="D59" s="11"/>
      <c r="E59" s="11"/>
      <c r="F59" s="11"/>
      <c r="G59" s="11"/>
      <c r="H59" s="64"/>
      <c r="I59" s="64"/>
      <c r="J59" s="64"/>
      <c r="K59" s="64"/>
      <c r="L59" s="64"/>
    </row>
    <row r="60" spans="1:12" ht="12.75" customHeight="1">
      <c r="A60" s="18"/>
      <c r="B60" s="11"/>
      <c r="C60" s="11"/>
      <c r="D60" s="11"/>
      <c r="E60" s="11"/>
      <c r="F60" s="11"/>
      <c r="G60" s="11"/>
      <c r="H60" s="64"/>
      <c r="I60" s="64"/>
      <c r="J60" s="64"/>
      <c r="K60" s="64"/>
      <c r="L60" s="64"/>
    </row>
    <row r="61" spans="1:12" ht="12.75" customHeight="1">
      <c r="A61" s="18"/>
      <c r="B61" s="11"/>
      <c r="C61" s="11"/>
      <c r="D61" s="11"/>
      <c r="E61" s="11"/>
      <c r="F61" s="11"/>
      <c r="G61" s="11"/>
      <c r="H61" s="64"/>
      <c r="I61" s="64"/>
      <c r="J61" s="64"/>
      <c r="K61" s="64"/>
      <c r="L61" s="64"/>
    </row>
    <row r="62" spans="1:12" ht="12.75" customHeight="1">
      <c r="A62" s="18"/>
      <c r="B62" s="11"/>
      <c r="C62" s="11"/>
      <c r="D62" s="11"/>
      <c r="E62" s="11"/>
      <c r="F62" s="11"/>
      <c r="G62" s="11"/>
      <c r="H62" s="64"/>
      <c r="I62" s="64"/>
      <c r="J62" s="64"/>
      <c r="K62" s="64"/>
      <c r="L62" s="64"/>
    </row>
    <row r="63" spans="1:12" ht="12.75" customHeight="1">
      <c r="A63" s="18"/>
      <c r="B63" s="11"/>
      <c r="C63" s="11"/>
      <c r="D63" s="11"/>
      <c r="E63" s="11"/>
      <c r="F63" s="11"/>
      <c r="G63" s="11"/>
      <c r="H63" s="47"/>
      <c r="I63" s="47"/>
      <c r="J63" s="47"/>
      <c r="K63" s="47"/>
      <c r="L63" s="47"/>
    </row>
    <row r="64" spans="1:12" ht="12.75" customHeight="1">
      <c r="A64" s="18"/>
      <c r="B64" s="11"/>
      <c r="C64" s="11"/>
      <c r="D64" s="11"/>
      <c r="E64" s="11"/>
      <c r="F64" s="11"/>
      <c r="G64" s="11"/>
      <c r="H64" s="47"/>
      <c r="I64" s="47"/>
      <c r="J64" s="47"/>
      <c r="K64" s="47"/>
      <c r="L64" s="47"/>
    </row>
    <row r="65" spans="1:12" ht="12.75" customHeight="1">
      <c r="A65" s="18"/>
      <c r="B65" s="11"/>
      <c r="C65" s="11"/>
      <c r="D65" s="11"/>
      <c r="E65" s="11"/>
      <c r="F65" s="11"/>
      <c r="G65" s="11"/>
      <c r="H65" s="47"/>
      <c r="I65" s="47"/>
      <c r="J65" s="47"/>
      <c r="K65" s="47"/>
      <c r="L65" s="47"/>
    </row>
    <row r="66" spans="1:12" ht="12.75" customHeight="1">
      <c r="A66" s="18"/>
      <c r="B66" s="11"/>
      <c r="C66" s="11"/>
      <c r="D66" s="11"/>
      <c r="E66" s="11"/>
      <c r="F66" s="11"/>
      <c r="G66" s="11"/>
      <c r="H66" s="47"/>
      <c r="I66" s="47"/>
      <c r="J66" s="47"/>
      <c r="K66" s="47"/>
      <c r="L66" s="47"/>
    </row>
    <row r="67" spans="1:12" ht="12.75" customHeight="1">
      <c r="A67" s="18"/>
      <c r="B67" s="11"/>
      <c r="C67" s="11"/>
      <c r="D67" s="11"/>
      <c r="E67" s="11"/>
      <c r="F67" s="11"/>
      <c r="G67" s="11"/>
      <c r="H67" s="47"/>
      <c r="I67" s="47"/>
      <c r="J67" s="47"/>
      <c r="K67" s="47"/>
      <c r="L67" s="47"/>
    </row>
    <row r="68" spans="1:12" ht="12.75" customHeight="1">
      <c r="A68" s="18"/>
      <c r="B68" s="11"/>
      <c r="C68" s="11"/>
      <c r="D68" s="11"/>
      <c r="E68" s="11"/>
      <c r="F68" s="11"/>
      <c r="G68" s="11"/>
      <c r="H68" s="47"/>
      <c r="I68" s="47"/>
      <c r="J68" s="47"/>
      <c r="K68" s="47"/>
      <c r="L68" s="47"/>
    </row>
    <row r="69" spans="1:12" ht="12.75" customHeight="1">
      <c r="A69" s="18"/>
      <c r="B69" s="11"/>
      <c r="C69" s="11"/>
      <c r="D69" s="11"/>
      <c r="E69" s="11"/>
      <c r="F69" s="11"/>
      <c r="G69" s="11"/>
      <c r="H69" s="47"/>
      <c r="I69" s="47"/>
      <c r="J69" s="47"/>
      <c r="K69" s="47"/>
      <c r="L69" s="47"/>
    </row>
    <row r="70" spans="1:12" ht="12.75" customHeight="1">
      <c r="A70" s="18"/>
      <c r="B70" s="11"/>
      <c r="C70" s="11"/>
      <c r="D70" s="11"/>
      <c r="E70" s="11"/>
      <c r="F70" s="11"/>
      <c r="G70" s="11"/>
      <c r="H70" s="47"/>
      <c r="I70" s="47"/>
      <c r="J70" s="47"/>
      <c r="K70" s="47"/>
      <c r="L70" s="47"/>
    </row>
    <row r="71" spans="1:12" ht="12.75" customHeight="1">
      <c r="A71" s="18"/>
      <c r="B71" s="11"/>
      <c r="C71" s="11"/>
      <c r="D71" s="11"/>
      <c r="E71" s="11"/>
      <c r="F71" s="11"/>
      <c r="G71" s="11"/>
      <c r="H71" s="47"/>
      <c r="I71" s="47"/>
      <c r="J71" s="47"/>
      <c r="K71" s="47"/>
      <c r="L71" s="47"/>
    </row>
    <row r="72" spans="1:12" ht="12.75" customHeight="1">
      <c r="A72" s="18"/>
      <c r="B72" s="11"/>
      <c r="C72" s="11"/>
      <c r="D72" s="11"/>
      <c r="E72" s="11"/>
      <c r="F72" s="11"/>
      <c r="G72" s="11"/>
      <c r="H72" s="47"/>
      <c r="I72" s="47"/>
      <c r="J72" s="47"/>
      <c r="K72" s="47"/>
      <c r="L72" s="47"/>
    </row>
    <row r="73" spans="1:12" ht="12.75" customHeight="1">
      <c r="A73" s="18"/>
      <c r="B73" s="11"/>
      <c r="C73" s="11"/>
      <c r="D73" s="11"/>
      <c r="E73" s="11"/>
      <c r="F73" s="11"/>
      <c r="G73" s="11"/>
      <c r="H73" s="47"/>
      <c r="I73" s="47"/>
      <c r="J73" s="47"/>
      <c r="K73" s="47"/>
      <c r="L73" s="47"/>
    </row>
    <row r="74" spans="1:12" ht="12.75" customHeight="1">
      <c r="A74" s="18"/>
      <c r="B74" s="11"/>
      <c r="C74" s="11"/>
      <c r="D74" s="11"/>
      <c r="E74" s="11"/>
      <c r="F74" s="11"/>
      <c r="G74" s="11"/>
      <c r="H74" s="47"/>
      <c r="I74" s="47"/>
      <c r="J74" s="47"/>
      <c r="K74" s="47"/>
      <c r="L74" s="47"/>
    </row>
    <row r="75" spans="1:12" ht="12.75" customHeight="1">
      <c r="A75" s="18"/>
      <c r="B75" s="11"/>
      <c r="C75" s="11"/>
      <c r="D75" s="11"/>
      <c r="E75" s="11"/>
      <c r="F75" s="11"/>
      <c r="G75" s="11"/>
      <c r="H75" s="47"/>
      <c r="I75" s="47"/>
      <c r="J75" s="47"/>
      <c r="K75" s="47"/>
      <c r="L75" s="47"/>
    </row>
    <row r="76" spans="1:12" ht="12.75" customHeight="1">
      <c r="A76" s="18"/>
      <c r="B76" s="11"/>
      <c r="C76" s="11"/>
      <c r="D76" s="11"/>
      <c r="E76" s="11"/>
      <c r="F76" s="11"/>
      <c r="G76" s="11"/>
      <c r="H76" s="47"/>
      <c r="I76" s="47"/>
      <c r="J76" s="47"/>
      <c r="K76" s="47"/>
      <c r="L76" s="47"/>
    </row>
    <row r="77" spans="1:12" ht="12.75" customHeight="1">
      <c r="A77" s="18"/>
      <c r="B77" s="11"/>
      <c r="C77" s="11"/>
      <c r="D77" s="11"/>
      <c r="E77" s="11"/>
      <c r="F77" s="11"/>
      <c r="G77" s="11"/>
      <c r="H77" s="47"/>
      <c r="I77" s="47"/>
      <c r="J77" s="47"/>
      <c r="K77" s="47"/>
      <c r="L77" s="47"/>
    </row>
    <row r="78" spans="1:12" ht="12.75" customHeight="1">
      <c r="A78" s="18"/>
      <c r="B78" s="11"/>
      <c r="C78" s="11"/>
      <c r="D78" s="11"/>
      <c r="E78" s="11"/>
      <c r="F78" s="11"/>
      <c r="G78" s="11"/>
      <c r="H78" s="47"/>
      <c r="I78" s="47"/>
      <c r="J78" s="47"/>
      <c r="K78" s="47"/>
      <c r="L78" s="47"/>
    </row>
    <row r="79" spans="1:12" ht="12.75" customHeight="1">
      <c r="A79" s="18"/>
      <c r="B79" s="11"/>
      <c r="C79" s="11"/>
      <c r="D79" s="11"/>
      <c r="E79" s="11"/>
      <c r="F79" s="11"/>
      <c r="G79" s="11"/>
      <c r="H79" s="47"/>
      <c r="I79" s="47"/>
      <c r="J79" s="47"/>
      <c r="K79" s="47"/>
      <c r="L79" s="47"/>
    </row>
    <row r="80" spans="1:12" ht="12.75" customHeight="1">
      <c r="A80" s="18"/>
      <c r="B80" s="11"/>
      <c r="C80" s="11"/>
      <c r="D80" s="11"/>
      <c r="E80" s="11"/>
      <c r="F80" s="11"/>
      <c r="G80" s="11"/>
      <c r="H80" s="47"/>
      <c r="I80" s="47"/>
      <c r="J80" s="47"/>
      <c r="K80" s="47"/>
      <c r="L80" s="47"/>
    </row>
    <row r="81" spans="1:12" ht="12.75" customHeight="1">
      <c r="A81" s="18"/>
      <c r="B81" s="11"/>
      <c r="C81" s="11"/>
      <c r="D81" s="11"/>
      <c r="E81" s="11"/>
      <c r="F81" s="11"/>
      <c r="G81" s="11"/>
      <c r="H81" s="47"/>
      <c r="I81" s="47"/>
      <c r="J81" s="47"/>
      <c r="K81" s="47"/>
      <c r="L81" s="47"/>
    </row>
    <row r="82" spans="1:12" ht="12.75" customHeight="1">
      <c r="A82" s="18"/>
      <c r="B82" s="11"/>
      <c r="C82" s="11"/>
      <c r="D82" s="11"/>
      <c r="E82" s="11"/>
      <c r="F82" s="11"/>
      <c r="G82" s="11"/>
      <c r="H82" s="47"/>
      <c r="I82" s="47"/>
      <c r="J82" s="47"/>
      <c r="K82" s="47"/>
      <c r="L82" s="47"/>
    </row>
    <row r="83" spans="1:12" ht="12.75" customHeight="1">
      <c r="A83" s="18"/>
      <c r="B83" s="11"/>
      <c r="C83" s="11"/>
      <c r="D83" s="11"/>
      <c r="E83" s="11"/>
      <c r="F83" s="11"/>
      <c r="G83" s="11"/>
      <c r="H83" s="47"/>
      <c r="I83" s="47"/>
      <c r="J83" s="47"/>
      <c r="K83" s="47"/>
      <c r="L83" s="47"/>
    </row>
    <row r="84" spans="1:12" ht="12.75" customHeight="1">
      <c r="A84" s="18"/>
      <c r="B84" s="11"/>
      <c r="C84" s="11"/>
      <c r="D84" s="11"/>
      <c r="E84" s="11"/>
      <c r="F84" s="11"/>
      <c r="G84" s="11"/>
      <c r="H84" s="47"/>
      <c r="I84" s="47"/>
      <c r="J84" s="47"/>
      <c r="K84" s="47"/>
      <c r="L84" s="47"/>
    </row>
    <row r="85" spans="1:12" ht="12.75" customHeight="1">
      <c r="A85" s="18"/>
      <c r="B85" s="11"/>
      <c r="C85" s="11"/>
      <c r="D85" s="11"/>
      <c r="E85" s="11"/>
      <c r="F85" s="11"/>
      <c r="G85" s="11"/>
      <c r="H85" s="47"/>
      <c r="I85" s="47"/>
      <c r="J85" s="47"/>
      <c r="K85" s="47"/>
      <c r="L85" s="47"/>
    </row>
    <row r="86" spans="1:12" ht="12.75" customHeight="1">
      <c r="A86" s="18"/>
      <c r="B86" s="11"/>
      <c r="C86" s="11"/>
      <c r="D86" s="11"/>
      <c r="E86" s="11"/>
      <c r="F86" s="11"/>
      <c r="G86" s="11"/>
      <c r="H86" s="47"/>
      <c r="I86" s="47"/>
      <c r="J86" s="47"/>
      <c r="K86" s="47"/>
      <c r="L86" s="47"/>
    </row>
    <row r="87" spans="1:12" ht="12.75" customHeight="1">
      <c r="A87" s="18"/>
      <c r="B87" s="11"/>
      <c r="C87" s="11"/>
      <c r="D87" s="11"/>
      <c r="E87" s="11"/>
      <c r="F87" s="11"/>
      <c r="G87" s="11"/>
      <c r="H87" s="47"/>
      <c r="I87" s="47"/>
      <c r="J87" s="47"/>
      <c r="K87" s="47"/>
      <c r="L87" s="47"/>
    </row>
    <row r="88" spans="1:12" ht="12.75" customHeight="1">
      <c r="A88" s="18"/>
      <c r="B88" s="11"/>
      <c r="C88" s="11"/>
      <c r="D88" s="11"/>
      <c r="E88" s="11"/>
      <c r="F88" s="11"/>
      <c r="G88" s="11"/>
      <c r="H88" s="47"/>
      <c r="I88" s="47"/>
      <c r="J88" s="47"/>
      <c r="K88" s="47"/>
      <c r="L88" s="47"/>
    </row>
    <row r="89" spans="1:12" ht="12.75" customHeight="1">
      <c r="A89" s="18"/>
      <c r="B89" s="11"/>
      <c r="C89" s="11"/>
      <c r="D89" s="11"/>
      <c r="E89" s="11"/>
      <c r="F89" s="11"/>
      <c r="G89" s="11"/>
      <c r="H89" s="47"/>
      <c r="I89" s="47"/>
      <c r="J89" s="47"/>
      <c r="K89" s="47"/>
      <c r="L89" s="47"/>
    </row>
    <row r="90" spans="1:12" ht="12.75" customHeight="1">
      <c r="A90" s="18"/>
      <c r="B90" s="11"/>
      <c r="C90" s="11"/>
      <c r="D90" s="11"/>
      <c r="E90" s="11"/>
      <c r="F90" s="11"/>
      <c r="G90" s="11"/>
      <c r="H90" s="47"/>
      <c r="I90" s="47"/>
      <c r="J90" s="47"/>
      <c r="K90" s="47"/>
      <c r="L90" s="47"/>
    </row>
    <row r="91" spans="1:12" ht="12.75" customHeight="1">
      <c r="A91" s="18"/>
      <c r="B91" s="11"/>
      <c r="C91" s="11"/>
      <c r="D91" s="11"/>
      <c r="E91" s="11"/>
      <c r="F91" s="11"/>
      <c r="G91" s="11"/>
      <c r="H91" s="47"/>
      <c r="I91" s="47"/>
      <c r="J91" s="47"/>
      <c r="K91" s="47"/>
      <c r="L91" s="47"/>
    </row>
    <row r="92" spans="1:12" ht="12.75" customHeight="1">
      <c r="A92" s="18"/>
      <c r="B92" s="11"/>
      <c r="C92" s="11"/>
      <c r="D92" s="11"/>
      <c r="E92" s="11"/>
      <c r="F92" s="11"/>
      <c r="G92" s="11"/>
      <c r="H92" s="47"/>
      <c r="I92" s="47"/>
      <c r="J92" s="47"/>
      <c r="K92" s="47"/>
      <c r="L92" s="47"/>
    </row>
    <row r="93" spans="1:12" ht="12.75" customHeight="1">
      <c r="A93" s="18"/>
      <c r="B93" s="11"/>
      <c r="C93" s="11"/>
      <c r="D93" s="11"/>
      <c r="E93" s="11"/>
      <c r="F93" s="11"/>
      <c r="G93" s="11"/>
      <c r="H93" s="47"/>
      <c r="I93" s="47"/>
      <c r="J93" s="47"/>
      <c r="K93" s="47"/>
      <c r="L93" s="47"/>
    </row>
    <row r="94" spans="1:12" ht="12.75" customHeight="1">
      <c r="A94" s="18"/>
      <c r="B94" s="11"/>
      <c r="C94" s="11"/>
      <c r="D94" s="11"/>
      <c r="E94" s="11"/>
      <c r="F94" s="11"/>
      <c r="G94" s="11"/>
      <c r="H94" s="47"/>
      <c r="I94" s="47"/>
      <c r="J94" s="47"/>
      <c r="K94" s="47"/>
      <c r="L94" s="47"/>
    </row>
    <row r="95" spans="1:12" ht="12.75" customHeight="1">
      <c r="A95" s="18"/>
      <c r="B95" s="11"/>
      <c r="C95" s="11"/>
      <c r="D95" s="11"/>
      <c r="E95" s="11"/>
      <c r="F95" s="11"/>
      <c r="G95" s="11"/>
      <c r="H95" s="47"/>
      <c r="I95" s="47"/>
      <c r="J95" s="47"/>
      <c r="K95" s="47"/>
      <c r="L95" s="47"/>
    </row>
    <row r="96" spans="1:12" ht="12.75" customHeight="1">
      <c r="A96" s="18"/>
      <c r="B96" s="11"/>
      <c r="C96" s="11"/>
      <c r="D96" s="11"/>
      <c r="E96" s="11"/>
      <c r="F96" s="11"/>
      <c r="G96" s="11"/>
      <c r="H96" s="47"/>
      <c r="I96" s="47"/>
      <c r="J96" s="47"/>
      <c r="K96" s="47"/>
      <c r="L96" s="47"/>
    </row>
    <row r="97" spans="1:12" ht="12.75" customHeight="1">
      <c r="A97" s="18"/>
      <c r="B97" s="11"/>
      <c r="C97" s="11"/>
      <c r="D97" s="11"/>
      <c r="E97" s="11"/>
      <c r="F97" s="11"/>
      <c r="G97" s="11"/>
      <c r="H97" s="47"/>
      <c r="I97" s="47"/>
      <c r="J97" s="47"/>
      <c r="K97" s="47"/>
      <c r="L97" s="47"/>
    </row>
    <row r="98" spans="1:12" ht="12.75" customHeight="1">
      <c r="A98" s="18"/>
      <c r="B98" s="11"/>
      <c r="C98" s="11"/>
      <c r="D98" s="11"/>
      <c r="E98" s="11"/>
      <c r="F98" s="11"/>
      <c r="G98" s="11"/>
      <c r="H98" s="47"/>
      <c r="I98" s="47"/>
      <c r="J98" s="47"/>
      <c r="K98" s="47"/>
      <c r="L98" s="47"/>
    </row>
    <row r="99" spans="1:12" ht="12.75" customHeight="1">
      <c r="A99" s="18"/>
      <c r="B99" s="11"/>
      <c r="C99" s="11"/>
      <c r="D99" s="11"/>
      <c r="E99" s="11"/>
      <c r="F99" s="11"/>
      <c r="G99" s="11"/>
      <c r="H99" s="47"/>
      <c r="I99" s="47"/>
      <c r="J99" s="47"/>
      <c r="K99" s="47"/>
      <c r="L99" s="47"/>
    </row>
    <row r="100" spans="1:12" ht="12.75" customHeight="1">
      <c r="A100" s="18"/>
      <c r="B100" s="11"/>
      <c r="C100" s="11"/>
      <c r="D100" s="11"/>
      <c r="E100" s="11"/>
      <c r="F100" s="11"/>
      <c r="G100" s="11"/>
      <c r="H100" s="47"/>
      <c r="I100" s="47"/>
      <c r="J100" s="47"/>
      <c r="K100" s="47"/>
      <c r="L100" s="47"/>
    </row>
  </sheetData>
  <mergeCells count="17">
    <mergeCell ref="A1:L1"/>
    <mergeCell ref="A2:L2"/>
    <mergeCell ref="A3:L3"/>
    <mergeCell ref="H6:I6"/>
    <mergeCell ref="H7:I7"/>
    <mergeCell ref="H8:I8"/>
    <mergeCell ref="H9:I9"/>
    <mergeCell ref="K6:L6"/>
    <mergeCell ref="K7:L7"/>
    <mergeCell ref="K8:L8"/>
    <mergeCell ref="K9:L9"/>
    <mergeCell ref="H53:I53"/>
    <mergeCell ref="K53:L53"/>
    <mergeCell ref="H10:I10"/>
    <mergeCell ref="H11:I11"/>
    <mergeCell ref="K10:L10"/>
    <mergeCell ref="K11:L11"/>
  </mergeCells>
  <printOptions/>
  <pageMargins left="1" right="0.75" top="1.5" bottom="0.75" header="0.25" footer="0.2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O157"/>
  <sheetViews>
    <sheetView tabSelected="1" workbookViewId="0" topLeftCell="A100">
      <selection activeCell="J107" sqref="J107"/>
    </sheetView>
  </sheetViews>
  <sheetFormatPr defaultColWidth="9.33203125" defaultRowHeight="12.75" customHeight="1"/>
  <cols>
    <col min="1" max="1" width="3.33203125" style="27" customWidth="1"/>
    <col min="2" max="3" width="3.33203125" style="65" customWidth="1"/>
    <col min="4" max="7" width="8.83203125" style="65" customWidth="1"/>
    <col min="8" max="8" width="9.83203125" style="65" customWidth="1"/>
    <col min="9" max="9" width="2.83203125" style="65" customWidth="1"/>
    <col min="10" max="10" width="9.83203125" style="65" customWidth="1"/>
    <col min="11" max="11" width="2.83203125" style="65" customWidth="1"/>
    <col min="12" max="12" width="9.83203125" style="65" customWidth="1"/>
    <col min="13" max="13" width="2.83203125" style="65" customWidth="1"/>
    <col min="14" max="14" width="9.83203125" style="65" customWidth="1"/>
    <col min="15" max="15" width="3.83203125" style="65" customWidth="1"/>
    <col min="16" max="16384" width="9.33203125" style="65" customWidth="1"/>
  </cols>
  <sheetData>
    <row r="1" spans="1:10" ht="15.75" customHeight="1">
      <c r="A1" s="1" t="str">
        <f>'[1]P&amp;L'!A1</f>
        <v>ORIENTAL INTEREST BERHAD</v>
      </c>
      <c r="B1" s="48"/>
      <c r="C1" s="48"/>
      <c r="D1" s="48"/>
      <c r="E1" s="48"/>
      <c r="F1" s="48"/>
      <c r="G1" s="48"/>
      <c r="H1" s="48"/>
      <c r="I1" s="48"/>
      <c r="J1" s="48"/>
    </row>
    <row r="2" spans="1:10" ht="12.75" customHeight="1">
      <c r="A2" s="5" t="str">
        <f>'[1]P&amp;L'!A2</f>
        <v>(Company No. 272144-M)</v>
      </c>
      <c r="B2" s="48"/>
      <c r="C2" s="48"/>
      <c r="D2" s="48"/>
      <c r="E2" s="48"/>
      <c r="F2" s="48"/>
      <c r="G2" s="48"/>
      <c r="H2" s="48"/>
      <c r="I2" s="48"/>
      <c r="J2" s="48"/>
    </row>
    <row r="3" spans="1:10" ht="12.75" customHeight="1">
      <c r="A3" s="5" t="str">
        <f>'[1]P&amp;L'!A3</f>
        <v>(Incorporated in Malaysia)</v>
      </c>
      <c r="B3" s="48"/>
      <c r="C3" s="48"/>
      <c r="D3" s="48"/>
      <c r="E3" s="48"/>
      <c r="F3" s="48"/>
      <c r="G3" s="48"/>
      <c r="H3" s="48"/>
      <c r="I3" s="48"/>
      <c r="J3" s="48"/>
    </row>
    <row r="4" spans="1:10" ht="12.75" customHeight="1">
      <c r="A4" s="66"/>
      <c r="B4" s="47"/>
      <c r="C4" s="47"/>
      <c r="D4" s="47"/>
      <c r="E4" s="47"/>
      <c r="F4" s="47"/>
      <c r="G4" s="47"/>
      <c r="H4" s="47"/>
      <c r="I4" s="47"/>
      <c r="J4" s="47"/>
    </row>
    <row r="5" spans="1:10" ht="12.75" customHeight="1">
      <c r="A5" s="8" t="s">
        <v>125</v>
      </c>
      <c r="B5" s="47"/>
      <c r="C5" s="47"/>
      <c r="D5" s="47"/>
      <c r="E5" s="47"/>
      <c r="F5" s="47"/>
      <c r="G5" s="47"/>
      <c r="H5" s="47"/>
      <c r="I5" s="47"/>
      <c r="J5" s="47"/>
    </row>
    <row r="6" spans="1:10" ht="12.75" customHeight="1">
      <c r="A6" s="8"/>
      <c r="B6" s="47"/>
      <c r="C6" s="47"/>
      <c r="D6" s="47"/>
      <c r="E6" s="47"/>
      <c r="F6" s="47"/>
      <c r="G6" s="47"/>
      <c r="H6" s="47"/>
      <c r="I6" s="47"/>
      <c r="J6" s="47"/>
    </row>
    <row r="7" spans="1:10" ht="12.75" customHeight="1">
      <c r="A7" s="55" t="s">
        <v>19</v>
      </c>
      <c r="B7" s="67" t="s">
        <v>126</v>
      </c>
      <c r="C7" s="47"/>
      <c r="D7" s="47"/>
      <c r="E7" s="47"/>
      <c r="F7" s="47"/>
      <c r="G7" s="47"/>
      <c r="H7" s="47"/>
      <c r="I7" s="47"/>
      <c r="J7" s="47"/>
    </row>
    <row r="8" spans="1:15" ht="12.75" customHeight="1">
      <c r="A8" s="55"/>
      <c r="B8" s="105" t="s">
        <v>127</v>
      </c>
      <c r="C8" s="95"/>
      <c r="D8" s="95"/>
      <c r="E8" s="95"/>
      <c r="F8" s="95"/>
      <c r="G8" s="95"/>
      <c r="H8" s="95"/>
      <c r="I8" s="95"/>
      <c r="J8" s="95"/>
      <c r="K8" s="95"/>
      <c r="L8" s="95"/>
      <c r="M8" s="95"/>
      <c r="N8" s="95"/>
      <c r="O8" s="95"/>
    </row>
    <row r="9" spans="1:15" ht="12.75" customHeight="1">
      <c r="A9" s="55"/>
      <c r="B9" s="95"/>
      <c r="C9" s="95"/>
      <c r="D9" s="95"/>
      <c r="E9" s="95"/>
      <c r="F9" s="95"/>
      <c r="G9" s="95"/>
      <c r="H9" s="95"/>
      <c r="I9" s="95"/>
      <c r="J9" s="95"/>
      <c r="K9" s="95"/>
      <c r="L9" s="95"/>
      <c r="M9" s="95"/>
      <c r="N9" s="95"/>
      <c r="O9" s="95"/>
    </row>
    <row r="10" spans="1:10" ht="12.75" customHeight="1">
      <c r="A10" s="18"/>
      <c r="B10" s="47"/>
      <c r="C10" s="47"/>
      <c r="D10" s="47"/>
      <c r="E10" s="47"/>
      <c r="F10" s="47"/>
      <c r="G10" s="47"/>
      <c r="H10" s="47"/>
      <c r="I10" s="47"/>
      <c r="J10" s="47"/>
    </row>
    <row r="11" spans="1:10" ht="12.75" customHeight="1">
      <c r="A11" s="18" t="s">
        <v>27</v>
      </c>
      <c r="B11" s="67" t="s">
        <v>128</v>
      </c>
      <c r="C11" s="47"/>
      <c r="D11" s="47"/>
      <c r="E11" s="47"/>
      <c r="F11" s="47"/>
      <c r="G11" s="47"/>
      <c r="H11" s="47"/>
      <c r="I11" s="47"/>
      <c r="J11" s="47"/>
    </row>
    <row r="12" spans="1:10" ht="12.75" customHeight="1">
      <c r="A12" s="18"/>
      <c r="B12" s="47" t="s">
        <v>129</v>
      </c>
      <c r="C12" s="47"/>
      <c r="D12" s="47"/>
      <c r="E12" s="47"/>
      <c r="F12" s="47"/>
      <c r="G12" s="47"/>
      <c r="H12" s="47"/>
      <c r="I12" s="47"/>
      <c r="J12" s="47"/>
    </row>
    <row r="13" spans="1:10" ht="12.75" customHeight="1">
      <c r="A13" s="18"/>
      <c r="B13" s="47"/>
      <c r="C13" s="47"/>
      <c r="D13" s="47"/>
      <c r="E13" s="47"/>
      <c r="F13" s="47"/>
      <c r="G13" s="47"/>
      <c r="H13" s="47"/>
      <c r="I13" s="47"/>
      <c r="J13" s="47"/>
    </row>
    <row r="14" spans="1:10" ht="12.75" customHeight="1">
      <c r="A14" s="18" t="s">
        <v>65</v>
      </c>
      <c r="B14" s="67" t="s">
        <v>130</v>
      </c>
      <c r="C14" s="47"/>
      <c r="D14" s="47"/>
      <c r="E14" s="47"/>
      <c r="F14" s="47"/>
      <c r="G14" s="47"/>
      <c r="H14" s="47"/>
      <c r="I14" s="47"/>
      <c r="J14" s="47"/>
    </row>
    <row r="15" spans="1:10" ht="12.75" customHeight="1">
      <c r="A15" s="68"/>
      <c r="B15" s="47" t="s">
        <v>131</v>
      </c>
      <c r="C15" s="47"/>
      <c r="D15" s="47"/>
      <c r="E15" s="47"/>
      <c r="F15" s="47"/>
      <c r="G15" s="47"/>
      <c r="H15" s="47"/>
      <c r="I15" s="47"/>
      <c r="J15" s="47"/>
    </row>
    <row r="16" spans="1:10" ht="12.75" customHeight="1">
      <c r="A16" s="18"/>
      <c r="B16" s="47"/>
      <c r="C16" s="47"/>
      <c r="D16" s="47"/>
      <c r="E16" s="47"/>
      <c r="F16" s="47"/>
      <c r="G16" s="47"/>
      <c r="H16" s="47"/>
      <c r="I16" s="47"/>
      <c r="J16" s="47"/>
    </row>
    <row r="17" spans="1:10" ht="12.75" customHeight="1">
      <c r="A17" s="18" t="s">
        <v>86</v>
      </c>
      <c r="B17" s="67" t="s">
        <v>48</v>
      </c>
      <c r="C17" s="47"/>
      <c r="D17" s="47"/>
      <c r="E17" s="47"/>
      <c r="F17" s="47"/>
      <c r="G17" s="47"/>
      <c r="H17" s="47"/>
      <c r="I17" s="47"/>
      <c r="J17" s="47"/>
    </row>
    <row r="18" spans="1:13" s="69" customFormat="1" ht="12.75" customHeight="1">
      <c r="A18" s="18"/>
      <c r="B18" s="49"/>
      <c r="C18" s="49"/>
      <c r="D18" s="49"/>
      <c r="E18" s="49"/>
      <c r="F18" s="49"/>
      <c r="I18" s="49" t="str">
        <f>'[1]P&amp;L'!H13</f>
        <v>Individual Quarter</v>
      </c>
      <c r="J18" s="49"/>
      <c r="M18" s="49" t="str">
        <f>'[1]P&amp;L'!M13</f>
        <v>Cumulative Quarter</v>
      </c>
    </row>
    <row r="19" spans="1:14" s="69" customFormat="1" ht="12.75" customHeight="1">
      <c r="A19" s="18"/>
      <c r="B19" s="49"/>
      <c r="C19" s="49"/>
      <c r="D19" s="49"/>
      <c r="E19" s="49"/>
      <c r="F19" s="49"/>
      <c r="H19" s="49" t="str">
        <f>'[1]P&amp;L'!H14</f>
        <v>Current</v>
      </c>
      <c r="I19" s="49"/>
      <c r="J19" s="49" t="str">
        <f>'[1]P&amp;L'!J14</f>
        <v>Preceding Year</v>
      </c>
      <c r="L19" s="49" t="str">
        <f>'[1]P&amp;L'!M14</f>
        <v>Current</v>
      </c>
      <c r="M19" s="49"/>
      <c r="N19" s="49" t="str">
        <f>'[1]P&amp;L'!O14</f>
        <v>Preceding Year</v>
      </c>
    </row>
    <row r="20" spans="1:14" s="69" customFormat="1" ht="12.75" customHeight="1">
      <c r="A20" s="18"/>
      <c r="B20" s="49"/>
      <c r="C20" s="49"/>
      <c r="D20" s="49"/>
      <c r="E20" s="49"/>
      <c r="F20" s="49"/>
      <c r="G20" s="49"/>
      <c r="H20" s="49" t="str">
        <f>'[1]P&amp;L'!H15</f>
        <v>Year</v>
      </c>
      <c r="I20" s="49"/>
      <c r="J20" s="49" t="str">
        <f>'[1]P&amp;L'!J15</f>
        <v>Corresponding</v>
      </c>
      <c r="L20" s="49" t="str">
        <f>'[1]P&amp;L'!M15</f>
        <v>Year</v>
      </c>
      <c r="M20" s="49"/>
      <c r="N20" s="49" t="str">
        <f>'[1]P&amp;L'!O15</f>
        <v>Corresponding</v>
      </c>
    </row>
    <row r="21" spans="1:14" s="69" customFormat="1" ht="12.75" customHeight="1">
      <c r="A21" s="18"/>
      <c r="B21" s="49"/>
      <c r="C21" s="49"/>
      <c r="D21" s="49"/>
      <c r="E21" s="49"/>
      <c r="F21" s="49"/>
      <c r="G21" s="49"/>
      <c r="H21" s="49" t="str">
        <f>'[1]P&amp;L'!H16</f>
        <v>Quarter</v>
      </c>
      <c r="I21" s="49"/>
      <c r="J21" s="49" t="str">
        <f>'[1]P&amp;L'!J16</f>
        <v>Quarter</v>
      </c>
      <c r="L21" s="49" t="str">
        <f>'[1]P&amp;L'!M16</f>
        <v>To Date</v>
      </c>
      <c r="M21" s="49"/>
      <c r="N21" s="49" t="str">
        <f>'[1]P&amp;L'!O16</f>
        <v>Period</v>
      </c>
    </row>
    <row r="22" spans="1:14" s="69" customFormat="1" ht="12.75" customHeight="1">
      <c r="A22" s="18"/>
      <c r="B22" s="49"/>
      <c r="C22" s="49"/>
      <c r="D22" s="49"/>
      <c r="E22" s="49"/>
      <c r="F22" s="49"/>
      <c r="G22" s="49"/>
      <c r="H22" s="49" t="str">
        <f>'[1]P&amp;L'!H17</f>
        <v>30/09/1999</v>
      </c>
      <c r="I22" s="49"/>
      <c r="J22" s="49" t="str">
        <f>'[1]P&amp;L'!J17</f>
        <v>30/09/1998</v>
      </c>
      <c r="L22" s="49" t="str">
        <f>'[1]P&amp;L'!M17</f>
        <v>30/09/1999</v>
      </c>
      <c r="M22" s="49"/>
      <c r="N22" s="49" t="str">
        <f>'[1]P&amp;L'!O17</f>
        <v>30/09/1998</v>
      </c>
    </row>
    <row r="23" spans="1:14" s="69" customFormat="1" ht="12.75" customHeight="1">
      <c r="A23" s="18"/>
      <c r="B23" s="49"/>
      <c r="C23" s="49"/>
      <c r="D23" s="49"/>
      <c r="E23" s="49"/>
      <c r="F23" s="49"/>
      <c r="G23" s="49"/>
      <c r="H23" s="49" t="str">
        <f>'[1]P&amp;L'!H18</f>
        <v>RM ' 000</v>
      </c>
      <c r="I23" s="49"/>
      <c r="J23" s="49" t="str">
        <f>'[1]P&amp;L'!J18</f>
        <v>RM ' 000</v>
      </c>
      <c r="L23" s="49" t="str">
        <f>'[1]P&amp;L'!M18</f>
        <v>RM ' 000</v>
      </c>
      <c r="M23" s="49"/>
      <c r="N23" s="49" t="str">
        <f>'[1]P&amp;L'!O18</f>
        <v>RM ' 000</v>
      </c>
    </row>
    <row r="24" spans="1:14" s="69" customFormat="1" ht="7.5" customHeight="1">
      <c r="A24" s="18"/>
      <c r="B24" s="49"/>
      <c r="C24" s="49"/>
      <c r="D24" s="49"/>
      <c r="E24" s="49"/>
      <c r="F24" s="49"/>
      <c r="G24" s="49"/>
      <c r="H24" s="49"/>
      <c r="I24" s="49"/>
      <c r="J24" s="49"/>
      <c r="L24" s="49"/>
      <c r="M24" s="49"/>
      <c r="N24" s="49"/>
    </row>
    <row r="25" spans="1:10" ht="12.75" customHeight="1">
      <c r="A25" s="18"/>
      <c r="B25" s="47" t="s">
        <v>132</v>
      </c>
      <c r="C25" s="47"/>
      <c r="D25" s="47"/>
      <c r="E25" s="47"/>
      <c r="F25" s="47"/>
      <c r="G25" s="47"/>
      <c r="H25" s="47"/>
      <c r="I25" s="47"/>
      <c r="J25" s="47"/>
    </row>
    <row r="26" spans="1:14" ht="12.75" customHeight="1">
      <c r="A26" s="18"/>
      <c r="B26" s="70" t="s">
        <v>133</v>
      </c>
      <c r="C26" s="47"/>
      <c r="D26" s="47"/>
      <c r="E26" s="47"/>
      <c r="F26" s="47"/>
      <c r="G26" s="47"/>
      <c r="H26" s="64">
        <f>-'[1]OIB '!N67</f>
        <v>896313.9332000001</v>
      </c>
      <c r="I26" s="64"/>
      <c r="J26" s="71" t="s">
        <v>22</v>
      </c>
      <c r="K26" s="20"/>
      <c r="L26" s="20">
        <f>H26</f>
        <v>896313.9332000001</v>
      </c>
      <c r="M26" s="20"/>
      <c r="N26" s="71" t="s">
        <v>22</v>
      </c>
    </row>
    <row r="27" spans="1:14" ht="12.75" customHeight="1">
      <c r="A27" s="18"/>
      <c r="B27" s="70" t="s">
        <v>134</v>
      </c>
      <c r="C27" s="47"/>
      <c r="D27" s="47"/>
      <c r="E27" s="47"/>
      <c r="F27" s="47"/>
      <c r="G27" s="47"/>
      <c r="H27" s="19">
        <f>-'[1]OIB '!N68</f>
        <v>0</v>
      </c>
      <c r="I27" s="19"/>
      <c r="J27" s="71" t="s">
        <v>22</v>
      </c>
      <c r="K27" s="72"/>
      <c r="L27" s="20">
        <f>H27</f>
        <v>0</v>
      </c>
      <c r="M27" s="72"/>
      <c r="N27" s="71" t="s">
        <v>22</v>
      </c>
    </row>
    <row r="28" spans="1:14" ht="12.75" customHeight="1">
      <c r="A28" s="18"/>
      <c r="B28" s="70" t="s">
        <v>135</v>
      </c>
      <c r="C28" s="47"/>
      <c r="D28" s="47"/>
      <c r="E28" s="47"/>
      <c r="F28" s="47"/>
      <c r="G28" s="47"/>
      <c r="H28" s="19">
        <f>-'[1]OIB '!N69</f>
        <v>0</v>
      </c>
      <c r="I28" s="19"/>
      <c r="J28" s="71" t="s">
        <v>22</v>
      </c>
      <c r="K28" s="72"/>
      <c r="L28" s="20">
        <f>H28</f>
        <v>0</v>
      </c>
      <c r="M28" s="72"/>
      <c r="N28" s="71" t="s">
        <v>22</v>
      </c>
    </row>
    <row r="29" spans="1:14" ht="7.5" customHeight="1">
      <c r="A29" s="18"/>
      <c r="B29" s="70"/>
      <c r="C29" s="47"/>
      <c r="D29" s="47"/>
      <c r="E29" s="47"/>
      <c r="F29" s="47"/>
      <c r="G29" s="47"/>
      <c r="H29" s="73"/>
      <c r="I29" s="73"/>
      <c r="J29" s="73"/>
      <c r="K29" s="31"/>
      <c r="L29" s="31"/>
      <c r="M29" s="31"/>
      <c r="N29" s="73"/>
    </row>
    <row r="30" spans="1:14" ht="12.75" customHeight="1">
      <c r="A30" s="18"/>
      <c r="B30" s="47"/>
      <c r="C30" s="47"/>
      <c r="D30" s="47"/>
      <c r="E30" s="47"/>
      <c r="F30" s="47"/>
      <c r="G30" s="47"/>
      <c r="H30" s="64">
        <f>SUM(H26:H27)</f>
        <v>896313.9332000001</v>
      </c>
      <c r="I30" s="64"/>
      <c r="J30" s="71" t="s">
        <v>22</v>
      </c>
      <c r="K30" s="20"/>
      <c r="L30" s="64">
        <f>SUM(L26:L27)</f>
        <v>896313.9332000001</v>
      </c>
      <c r="M30" s="20"/>
      <c r="N30" s="71" t="s">
        <v>22</v>
      </c>
    </row>
    <row r="31" spans="1:14" ht="12.75" customHeight="1">
      <c r="A31" s="18"/>
      <c r="B31" s="47" t="s">
        <v>136</v>
      </c>
      <c r="C31" s="47"/>
      <c r="D31" s="47"/>
      <c r="E31" s="47"/>
      <c r="F31" s="47"/>
      <c r="G31" s="47"/>
      <c r="H31" s="64"/>
      <c r="I31" s="64"/>
      <c r="J31" s="64"/>
      <c r="K31" s="20"/>
      <c r="L31" s="20"/>
      <c r="M31" s="20"/>
      <c r="N31" s="64"/>
    </row>
    <row r="32" spans="1:14" ht="12.75" customHeight="1">
      <c r="A32" s="18"/>
      <c r="B32" s="70" t="s">
        <v>137</v>
      </c>
      <c r="C32" s="47"/>
      <c r="D32" s="47"/>
      <c r="E32" s="47"/>
      <c r="F32" s="47"/>
      <c r="G32" s="47"/>
      <c r="H32" s="64">
        <f>-'[1]OIB '!N71</f>
        <v>83967.13</v>
      </c>
      <c r="I32" s="64"/>
      <c r="J32" s="71" t="s">
        <v>22</v>
      </c>
      <c r="K32" s="20"/>
      <c r="L32" s="20">
        <f>H32</f>
        <v>83967.13</v>
      </c>
      <c r="M32" s="20"/>
      <c r="N32" s="71" t="s">
        <v>22</v>
      </c>
    </row>
    <row r="33" spans="1:14" ht="12.75" customHeight="1">
      <c r="A33" s="18"/>
      <c r="B33" s="47" t="s">
        <v>138</v>
      </c>
      <c r="C33" s="47"/>
      <c r="D33" s="47"/>
      <c r="E33" s="47"/>
      <c r="F33" s="47"/>
      <c r="G33" s="47"/>
      <c r="H33" s="64"/>
      <c r="I33" s="64"/>
      <c r="J33" s="64"/>
      <c r="K33" s="20"/>
      <c r="L33" s="20"/>
      <c r="M33" s="20"/>
      <c r="N33" s="64"/>
    </row>
    <row r="34" spans="1:14" ht="12.75" customHeight="1">
      <c r="A34" s="18"/>
      <c r="B34" s="70" t="s">
        <v>139</v>
      </c>
      <c r="C34" s="47"/>
      <c r="D34" s="47"/>
      <c r="E34" s="47"/>
      <c r="F34" s="47"/>
      <c r="G34" s="47"/>
      <c r="H34" s="64">
        <f>-'[1]OIB '!N72</f>
        <v>0</v>
      </c>
      <c r="I34" s="64"/>
      <c r="J34" s="71" t="s">
        <v>22</v>
      </c>
      <c r="K34" s="20"/>
      <c r="L34" s="20">
        <f>H34</f>
        <v>0</v>
      </c>
      <c r="M34" s="20"/>
      <c r="N34" s="71" t="s">
        <v>22</v>
      </c>
    </row>
    <row r="35" spans="1:14" ht="7.5" customHeight="1">
      <c r="A35" s="18"/>
      <c r="B35" s="70"/>
      <c r="C35" s="47"/>
      <c r="D35" s="47"/>
      <c r="E35" s="47"/>
      <c r="F35" s="47"/>
      <c r="G35" s="47"/>
      <c r="H35" s="64"/>
      <c r="I35" s="64"/>
      <c r="J35" s="64"/>
      <c r="K35" s="20"/>
      <c r="L35" s="20"/>
      <c r="M35" s="20"/>
      <c r="N35" s="64"/>
    </row>
    <row r="36" spans="1:14" ht="12.75" customHeight="1" thickBot="1">
      <c r="A36" s="18"/>
      <c r="B36" s="70"/>
      <c r="C36" s="47"/>
      <c r="D36" s="47"/>
      <c r="E36" s="47"/>
      <c r="F36" s="47"/>
      <c r="G36" s="47"/>
      <c r="H36" s="74">
        <f>SUM(H30:H34)</f>
        <v>980281.0632000001</v>
      </c>
      <c r="I36" s="64"/>
      <c r="J36" s="75" t="s">
        <v>22</v>
      </c>
      <c r="K36" s="20"/>
      <c r="L36" s="74">
        <f>SUM(L30:L34)</f>
        <v>980281.0632000001</v>
      </c>
      <c r="M36" s="20"/>
      <c r="N36" s="75" t="s">
        <v>22</v>
      </c>
    </row>
    <row r="37" spans="1:10" ht="12.75" customHeight="1" thickTop="1">
      <c r="A37" s="18"/>
      <c r="B37" s="70"/>
      <c r="C37" s="47"/>
      <c r="D37" s="47"/>
      <c r="E37" s="47"/>
      <c r="F37" s="47"/>
      <c r="G37" s="47"/>
      <c r="H37" s="47"/>
      <c r="I37" s="47"/>
      <c r="J37" s="47"/>
    </row>
    <row r="38" spans="1:10" ht="12.75" customHeight="1">
      <c r="A38" s="18" t="s">
        <v>88</v>
      </c>
      <c r="B38" s="67" t="s">
        <v>140</v>
      </c>
      <c r="C38" s="47"/>
      <c r="D38" s="47"/>
      <c r="E38" s="47"/>
      <c r="F38" s="47"/>
      <c r="G38" s="47"/>
      <c r="H38" s="47"/>
      <c r="I38" s="47"/>
      <c r="J38" s="47"/>
    </row>
    <row r="39" spans="1:10" ht="12.75" customHeight="1">
      <c r="A39" s="18"/>
      <c r="B39" s="47" t="s">
        <v>141</v>
      </c>
      <c r="C39" s="47"/>
      <c r="D39" s="47"/>
      <c r="E39" s="47"/>
      <c r="F39" s="47"/>
      <c r="G39" s="47"/>
      <c r="H39" s="47"/>
      <c r="I39" s="47"/>
      <c r="J39" s="47"/>
    </row>
    <row r="40" spans="1:10" ht="12.75" customHeight="1">
      <c r="A40" s="55"/>
      <c r="B40" s="47"/>
      <c r="C40" s="47"/>
      <c r="D40" s="47"/>
      <c r="E40" s="47"/>
      <c r="F40" s="47"/>
      <c r="G40" s="47"/>
      <c r="H40" s="47"/>
      <c r="I40" s="47"/>
      <c r="J40" s="47"/>
    </row>
    <row r="41" spans="1:10" ht="12.75" customHeight="1">
      <c r="A41" s="18" t="s">
        <v>90</v>
      </c>
      <c r="B41" s="67" t="s">
        <v>142</v>
      </c>
      <c r="C41" s="47"/>
      <c r="D41" s="47"/>
      <c r="E41" s="47"/>
      <c r="F41" s="47"/>
      <c r="G41" s="47"/>
      <c r="H41" s="47"/>
      <c r="I41" s="47"/>
      <c r="J41" s="47"/>
    </row>
    <row r="42" spans="1:15" ht="12.75" customHeight="1">
      <c r="A42" s="55"/>
      <c r="B42" s="105" t="s">
        <v>143</v>
      </c>
      <c r="C42" s="95"/>
      <c r="D42" s="95"/>
      <c r="E42" s="95"/>
      <c r="F42" s="95"/>
      <c r="G42" s="95"/>
      <c r="H42" s="95"/>
      <c r="I42" s="95"/>
      <c r="J42" s="95"/>
      <c r="K42" s="95"/>
      <c r="L42" s="95"/>
      <c r="M42" s="95"/>
      <c r="N42" s="95"/>
      <c r="O42" s="95"/>
    </row>
    <row r="43" spans="1:15" ht="12.75" customHeight="1">
      <c r="A43" s="55"/>
      <c r="B43" s="95"/>
      <c r="C43" s="95"/>
      <c r="D43" s="95"/>
      <c r="E43" s="95"/>
      <c r="F43" s="95"/>
      <c r="G43" s="95"/>
      <c r="H43" s="95"/>
      <c r="I43" s="95"/>
      <c r="J43" s="95"/>
      <c r="K43" s="95"/>
      <c r="L43" s="95"/>
      <c r="M43" s="95"/>
      <c r="N43" s="95"/>
      <c r="O43" s="95"/>
    </row>
    <row r="44" spans="1:14" ht="12.75" customHeight="1">
      <c r="A44" s="18"/>
      <c r="B44" s="47"/>
      <c r="C44" s="47"/>
      <c r="D44" s="47"/>
      <c r="E44" s="47"/>
      <c r="F44" s="47"/>
      <c r="G44" s="47"/>
      <c r="H44" s="47"/>
      <c r="I44" s="47"/>
      <c r="J44" s="49"/>
      <c r="N44" s="69"/>
    </row>
    <row r="45" spans="1:14" ht="12.75" customHeight="1">
      <c r="A45" s="18" t="s">
        <v>99</v>
      </c>
      <c r="B45" s="67" t="s">
        <v>144</v>
      </c>
      <c r="C45" s="47"/>
      <c r="D45" s="47"/>
      <c r="E45" s="47"/>
      <c r="F45" s="47"/>
      <c r="G45" s="47"/>
      <c r="H45" s="47"/>
      <c r="I45" s="47"/>
      <c r="J45" s="49"/>
      <c r="N45" s="69"/>
    </row>
    <row r="46" spans="1:14" ht="12.75" customHeight="1">
      <c r="A46" s="18"/>
      <c r="B46" s="49" t="s">
        <v>20</v>
      </c>
      <c r="C46" s="47" t="s">
        <v>145</v>
      </c>
      <c r="D46" s="47"/>
      <c r="E46" s="47"/>
      <c r="F46" s="47"/>
      <c r="G46" s="47"/>
      <c r="H46" s="47"/>
      <c r="I46" s="47"/>
      <c r="J46" s="49"/>
      <c r="N46" s="69"/>
    </row>
    <row r="47" spans="1:14" ht="7.5" customHeight="1">
      <c r="A47" s="18"/>
      <c r="B47" s="47"/>
      <c r="C47" s="47"/>
      <c r="D47" s="47"/>
      <c r="E47" s="47"/>
      <c r="F47" s="47"/>
      <c r="G47" s="47"/>
      <c r="H47" s="47"/>
      <c r="I47" s="47"/>
      <c r="J47" s="49"/>
      <c r="N47" s="69"/>
    </row>
    <row r="48" spans="1:14" ht="12.75" customHeight="1">
      <c r="A48" s="18"/>
      <c r="B48" s="49" t="s">
        <v>23</v>
      </c>
      <c r="C48" s="47" t="s">
        <v>146</v>
      </c>
      <c r="D48" s="47"/>
      <c r="E48" s="47"/>
      <c r="F48" s="47"/>
      <c r="G48" s="47"/>
      <c r="H48" s="47"/>
      <c r="I48" s="47"/>
      <c r="J48" s="49"/>
      <c r="N48" s="69"/>
    </row>
    <row r="49" spans="1:14" ht="12.75" customHeight="1">
      <c r="A49" s="18"/>
      <c r="B49" s="47"/>
      <c r="C49" s="47"/>
      <c r="D49" s="47"/>
      <c r="E49" s="47"/>
      <c r="F49" s="47"/>
      <c r="G49" s="47"/>
      <c r="H49" s="47"/>
      <c r="I49" s="47"/>
      <c r="J49" s="49"/>
      <c r="N49" s="69"/>
    </row>
    <row r="50" spans="1:14" ht="12.75" customHeight="1">
      <c r="A50" s="18" t="s">
        <v>106</v>
      </c>
      <c r="B50" s="67" t="s">
        <v>147</v>
      </c>
      <c r="C50" s="47"/>
      <c r="D50" s="47"/>
      <c r="E50" s="47"/>
      <c r="F50" s="47"/>
      <c r="G50" s="47"/>
      <c r="H50" s="47"/>
      <c r="I50" s="47"/>
      <c r="J50" s="49"/>
      <c r="N50" s="69"/>
    </row>
    <row r="51" spans="1:10" s="78" customFormat="1" ht="12.75" customHeight="1">
      <c r="A51" s="76"/>
      <c r="B51" s="77" t="s">
        <v>148</v>
      </c>
      <c r="C51" s="77"/>
      <c r="D51" s="77"/>
      <c r="E51" s="77"/>
      <c r="F51" s="77"/>
      <c r="G51" s="77"/>
      <c r="H51" s="77"/>
      <c r="I51" s="77"/>
      <c r="J51" s="77"/>
    </row>
    <row r="52" spans="1:10" s="78" customFormat="1" ht="12.75" customHeight="1">
      <c r="A52" s="76"/>
      <c r="B52" s="77"/>
      <c r="C52" s="77"/>
      <c r="D52" s="77"/>
      <c r="E52" s="77"/>
      <c r="F52" s="77"/>
      <c r="G52" s="77"/>
      <c r="H52" s="77"/>
      <c r="I52" s="77"/>
      <c r="J52" s="79"/>
    </row>
    <row r="53" spans="1:10" s="78" customFormat="1" ht="12.75" customHeight="1">
      <c r="A53" s="76" t="s">
        <v>108</v>
      </c>
      <c r="B53" s="80" t="s">
        <v>149</v>
      </c>
      <c r="C53" s="77"/>
      <c r="D53" s="77"/>
      <c r="E53" s="77"/>
      <c r="F53" s="77"/>
      <c r="G53" s="77"/>
      <c r="H53" s="77"/>
      <c r="I53" s="77"/>
      <c r="J53" s="79"/>
    </row>
    <row r="54" spans="1:15" s="78" customFormat="1" ht="12.75" customHeight="1">
      <c r="A54" s="76"/>
      <c r="B54" s="106" t="s">
        <v>150</v>
      </c>
      <c r="C54" s="95"/>
      <c r="D54" s="95"/>
      <c r="E54" s="95"/>
      <c r="F54" s="95"/>
      <c r="G54" s="95"/>
      <c r="H54" s="95"/>
      <c r="I54" s="95"/>
      <c r="J54" s="95"/>
      <c r="K54" s="95"/>
      <c r="L54" s="95"/>
      <c r="M54" s="95"/>
      <c r="N54" s="95"/>
      <c r="O54" s="95"/>
    </row>
    <row r="55" spans="1:15" s="78" customFormat="1" ht="12.75" customHeight="1">
      <c r="A55" s="76"/>
      <c r="B55" s="95"/>
      <c r="C55" s="95"/>
      <c r="D55" s="95"/>
      <c r="E55" s="95"/>
      <c r="F55" s="95"/>
      <c r="G55" s="95"/>
      <c r="H55" s="95"/>
      <c r="I55" s="95"/>
      <c r="J55" s="95"/>
      <c r="K55" s="95"/>
      <c r="L55" s="95"/>
      <c r="M55" s="95"/>
      <c r="N55" s="95"/>
      <c r="O55" s="95"/>
    </row>
    <row r="56" spans="1:10" s="78" customFormat="1" ht="12.75" customHeight="1">
      <c r="A56" s="76"/>
      <c r="B56" s="77"/>
      <c r="C56" s="77"/>
      <c r="D56" s="77"/>
      <c r="E56" s="77"/>
      <c r="F56" s="77"/>
      <c r="G56" s="77"/>
      <c r="H56" s="77"/>
      <c r="I56" s="77"/>
      <c r="J56" s="79"/>
    </row>
    <row r="57" spans="1:10" s="78" customFormat="1" ht="12.75" customHeight="1">
      <c r="A57" s="76" t="s">
        <v>114</v>
      </c>
      <c r="B57" s="80" t="s">
        <v>151</v>
      </c>
      <c r="C57" s="77"/>
      <c r="D57" s="77"/>
      <c r="E57" s="77"/>
      <c r="F57" s="77"/>
      <c r="G57" s="77"/>
      <c r="H57" s="77"/>
      <c r="I57" s="77"/>
      <c r="J57" s="77"/>
    </row>
    <row r="58" spans="1:10" ht="12.75" customHeight="1">
      <c r="A58" s="18"/>
      <c r="B58" s="47" t="s">
        <v>152</v>
      </c>
      <c r="C58" s="47"/>
      <c r="D58" s="47"/>
      <c r="E58" s="47"/>
      <c r="F58" s="47"/>
      <c r="G58" s="47"/>
      <c r="H58" s="47"/>
      <c r="I58" s="47"/>
      <c r="J58" s="47"/>
    </row>
    <row r="59" spans="1:10" ht="12.75" customHeight="1">
      <c r="A59" s="55"/>
      <c r="B59" s="47"/>
      <c r="C59" s="47"/>
      <c r="D59" s="47"/>
      <c r="E59" s="47"/>
      <c r="F59" s="47"/>
      <c r="G59" s="47"/>
      <c r="H59" s="47"/>
      <c r="I59" s="47"/>
      <c r="J59" s="47"/>
    </row>
    <row r="60" spans="1:10" ht="12.75" customHeight="1">
      <c r="A60" s="18" t="s">
        <v>116</v>
      </c>
      <c r="B60" s="67" t="s">
        <v>153</v>
      </c>
      <c r="C60" s="47"/>
      <c r="D60" s="47"/>
      <c r="E60" s="47"/>
      <c r="F60" s="47"/>
      <c r="G60" s="47"/>
      <c r="H60" s="47"/>
      <c r="I60" s="47"/>
      <c r="J60" s="47"/>
    </row>
    <row r="61" spans="1:15" ht="12.75" customHeight="1">
      <c r="A61" s="18"/>
      <c r="B61" s="105" t="s">
        <v>154</v>
      </c>
      <c r="C61" s="95"/>
      <c r="D61" s="95"/>
      <c r="E61" s="95"/>
      <c r="F61" s="95"/>
      <c r="G61" s="95"/>
      <c r="H61" s="95"/>
      <c r="I61" s="95"/>
      <c r="J61" s="95"/>
      <c r="K61" s="95"/>
      <c r="L61" s="95"/>
      <c r="M61" s="95"/>
      <c r="N61" s="95"/>
      <c r="O61" s="95"/>
    </row>
    <row r="62" spans="1:15" ht="12.75" customHeight="1">
      <c r="A62" s="55"/>
      <c r="B62" s="95"/>
      <c r="C62" s="95"/>
      <c r="D62" s="95"/>
      <c r="E62" s="95"/>
      <c r="F62" s="95"/>
      <c r="G62" s="95"/>
      <c r="H62" s="95"/>
      <c r="I62" s="95"/>
      <c r="J62" s="95"/>
      <c r="K62" s="95"/>
      <c r="L62" s="95"/>
      <c r="M62" s="95"/>
      <c r="N62" s="95"/>
      <c r="O62" s="95"/>
    </row>
    <row r="63" spans="1:10" ht="12.75" customHeight="1">
      <c r="A63" s="18"/>
      <c r="B63" s="47"/>
      <c r="C63" s="47"/>
      <c r="D63" s="47"/>
      <c r="E63" s="47"/>
      <c r="F63" s="47"/>
      <c r="G63" s="47"/>
      <c r="H63" s="47"/>
      <c r="I63" s="47"/>
      <c r="J63" s="47"/>
    </row>
    <row r="64" spans="1:10" ht="12.75" customHeight="1">
      <c r="A64" s="18" t="s">
        <v>118</v>
      </c>
      <c r="B64" s="67" t="s">
        <v>155</v>
      </c>
      <c r="C64" s="47"/>
      <c r="D64" s="47"/>
      <c r="E64" s="47"/>
      <c r="F64" s="47"/>
      <c r="G64" s="47"/>
      <c r="H64" s="47"/>
      <c r="I64" s="47"/>
      <c r="J64" s="47"/>
    </row>
    <row r="65" spans="1:10" ht="12.75" customHeight="1">
      <c r="A65" s="18"/>
      <c r="B65" s="47" t="s">
        <v>156</v>
      </c>
      <c r="C65" s="47"/>
      <c r="D65" s="47"/>
      <c r="E65" s="47"/>
      <c r="F65" s="47"/>
      <c r="G65" s="47"/>
      <c r="H65" s="47"/>
      <c r="I65" s="47"/>
      <c r="J65" s="47"/>
    </row>
    <row r="66" spans="1:10" ht="7.5" customHeight="1">
      <c r="A66" s="18"/>
      <c r="B66" s="47"/>
      <c r="C66" s="47"/>
      <c r="D66" s="47"/>
      <c r="E66" s="47"/>
      <c r="F66" s="47"/>
      <c r="G66" s="47"/>
      <c r="H66" s="47"/>
      <c r="I66" s="47"/>
      <c r="J66" s="47"/>
    </row>
    <row r="67" spans="1:14" s="69" customFormat="1" ht="12.75" customHeight="1">
      <c r="A67" s="18"/>
      <c r="B67" s="49"/>
      <c r="C67" s="49"/>
      <c r="D67" s="49"/>
      <c r="E67" s="49"/>
      <c r="F67" s="49"/>
      <c r="G67" s="49"/>
      <c r="H67" s="49"/>
      <c r="I67" s="49"/>
      <c r="J67" s="49" t="s">
        <v>157</v>
      </c>
      <c r="L67" s="69" t="s">
        <v>158</v>
      </c>
      <c r="N67" s="69" t="s">
        <v>159</v>
      </c>
    </row>
    <row r="68" spans="1:14" s="69" customFormat="1" ht="12.75" customHeight="1">
      <c r="A68" s="18"/>
      <c r="B68" s="49"/>
      <c r="C68" s="47" t="s">
        <v>160</v>
      </c>
      <c r="D68" s="47"/>
      <c r="E68" s="49"/>
      <c r="F68" s="49"/>
      <c r="G68" s="49"/>
      <c r="H68" s="49"/>
      <c r="I68" s="49"/>
      <c r="J68" s="49" t="str">
        <f>H23</f>
        <v>RM ' 000</v>
      </c>
      <c r="L68" s="69" t="str">
        <f>J68</f>
        <v>RM ' 000</v>
      </c>
      <c r="N68" s="69" t="str">
        <f>J68</f>
        <v>RM ' 000</v>
      </c>
    </row>
    <row r="69" spans="1:14" ht="7.5" customHeight="1">
      <c r="A69" s="55"/>
      <c r="B69" s="47"/>
      <c r="C69" s="47"/>
      <c r="D69" s="47"/>
      <c r="E69" s="47"/>
      <c r="F69" s="47"/>
      <c r="G69" s="47"/>
      <c r="H69" s="81"/>
      <c r="I69" s="47"/>
      <c r="J69" s="64"/>
      <c r="K69" s="20"/>
      <c r="L69" s="20"/>
      <c r="M69" s="20"/>
      <c r="N69" s="20"/>
    </row>
    <row r="70" spans="1:14" ht="12.75" customHeight="1">
      <c r="A70" s="55"/>
      <c r="B70" s="77"/>
      <c r="C70" s="77" t="s">
        <v>161</v>
      </c>
      <c r="D70" s="77"/>
      <c r="E70" s="77" t="s">
        <v>162</v>
      </c>
      <c r="F70" s="77"/>
      <c r="G70" s="82"/>
      <c r="H70" s="79"/>
      <c r="I70" s="79"/>
      <c r="J70" s="26">
        <v>0</v>
      </c>
      <c r="K70" s="20"/>
      <c r="L70" s="20">
        <f>'[1]OIBGp'!N21</f>
        <v>97772.82</v>
      </c>
      <c r="M70" s="20"/>
      <c r="N70" s="20">
        <f>SUM(J70:M70)</f>
        <v>97772.82</v>
      </c>
    </row>
    <row r="71" spans="1:14" ht="7.5" customHeight="1">
      <c r="A71" s="55"/>
      <c r="B71" s="77"/>
      <c r="C71" s="77"/>
      <c r="D71" s="77"/>
      <c r="E71" s="77"/>
      <c r="F71" s="77"/>
      <c r="G71" s="82"/>
      <c r="H71" s="79"/>
      <c r="I71" s="79"/>
      <c r="J71" s="26"/>
      <c r="K71" s="20"/>
      <c r="L71" s="20"/>
      <c r="M71" s="20"/>
      <c r="N71" s="20"/>
    </row>
    <row r="72" spans="1:14" ht="12.75" customHeight="1">
      <c r="A72" s="55"/>
      <c r="B72" s="47"/>
      <c r="C72" s="47" t="s">
        <v>163</v>
      </c>
      <c r="D72" s="47"/>
      <c r="E72" s="47" t="s">
        <v>164</v>
      </c>
      <c r="F72" s="47"/>
      <c r="G72" s="47"/>
      <c r="H72" s="47"/>
      <c r="I72" s="47"/>
      <c r="J72" s="64">
        <v>0</v>
      </c>
      <c r="K72" s="20"/>
      <c r="L72" s="20">
        <f>'[1]OIBGp'!N65</f>
        <v>1610347.17</v>
      </c>
      <c r="M72" s="20"/>
      <c r="N72" s="20">
        <f>SUM(J72:M72)</f>
        <v>1610347.17</v>
      </c>
    </row>
    <row r="73" spans="1:14" ht="12.75" customHeight="1">
      <c r="A73" s="55"/>
      <c r="B73" s="47"/>
      <c r="C73" s="47"/>
      <c r="D73" s="47"/>
      <c r="E73" s="47" t="s">
        <v>165</v>
      </c>
      <c r="F73" s="47"/>
      <c r="G73" s="47"/>
      <c r="H73" s="47"/>
      <c r="I73" s="47"/>
      <c r="J73" s="64">
        <v>0</v>
      </c>
      <c r="K73" s="20"/>
      <c r="L73" s="20">
        <f>'[1]OIBGp'!N72+'[1]OIBGp'!N75</f>
        <v>28390306</v>
      </c>
      <c r="M73" s="20"/>
      <c r="N73" s="20">
        <f>SUM(J73:M73)</f>
        <v>28390306</v>
      </c>
    </row>
    <row r="74" spans="1:14" ht="7.5" customHeight="1">
      <c r="A74" s="55"/>
      <c r="B74" s="77"/>
      <c r="C74" s="77"/>
      <c r="D74" s="77"/>
      <c r="E74" s="77"/>
      <c r="F74" s="77"/>
      <c r="G74" s="82"/>
      <c r="H74" s="79"/>
      <c r="I74" s="79"/>
      <c r="J74" s="26"/>
      <c r="K74" s="20"/>
      <c r="L74" s="20"/>
      <c r="M74" s="20"/>
      <c r="N74" s="20"/>
    </row>
    <row r="75" spans="1:14" ht="12.75" customHeight="1" thickBot="1">
      <c r="A75" s="55"/>
      <c r="B75" s="77"/>
      <c r="C75" s="77"/>
      <c r="D75" s="77"/>
      <c r="E75" s="77"/>
      <c r="F75" s="77"/>
      <c r="G75" s="77"/>
      <c r="H75" s="83"/>
      <c r="I75" s="83"/>
      <c r="J75" s="61">
        <f>SUM(J70:J74)</f>
        <v>0</v>
      </c>
      <c r="K75" s="20"/>
      <c r="L75" s="61">
        <f>SUM(L70:L74)</f>
        <v>30098425.99</v>
      </c>
      <c r="M75" s="20"/>
      <c r="N75" s="61">
        <f>SUM(N70:N74)</f>
        <v>30098425.99</v>
      </c>
    </row>
    <row r="76" spans="1:10" ht="12.75" customHeight="1" thickTop="1">
      <c r="A76" s="55"/>
      <c r="B76" s="77"/>
      <c r="C76" s="77"/>
      <c r="D76" s="77"/>
      <c r="E76" s="77"/>
      <c r="F76" s="77"/>
      <c r="G76" s="82"/>
      <c r="H76" s="83"/>
      <c r="I76" s="83"/>
      <c r="J76" s="83"/>
    </row>
    <row r="77" spans="1:10" ht="12.75" customHeight="1">
      <c r="A77" s="18" t="s">
        <v>120</v>
      </c>
      <c r="B77" s="80" t="s">
        <v>166</v>
      </c>
      <c r="C77" s="77"/>
      <c r="D77" s="77"/>
      <c r="E77" s="77"/>
      <c r="F77" s="77"/>
      <c r="G77" s="82"/>
      <c r="H77" s="83"/>
      <c r="I77" s="83"/>
      <c r="J77" s="83"/>
    </row>
    <row r="78" spans="1:15" ht="12.75" customHeight="1">
      <c r="A78" s="55"/>
      <c r="B78" s="107" t="s">
        <v>200</v>
      </c>
      <c r="C78" s="107"/>
      <c r="D78" s="107"/>
      <c r="E78" s="107"/>
      <c r="F78" s="107"/>
      <c r="G78" s="107"/>
      <c r="H78" s="107"/>
      <c r="I78" s="107"/>
      <c r="J78" s="107"/>
      <c r="K78" s="107"/>
      <c r="L78" s="107"/>
      <c r="M78" s="107"/>
      <c r="N78" s="107"/>
      <c r="O78" s="107"/>
    </row>
    <row r="79" spans="1:15" ht="12.75" customHeight="1">
      <c r="A79" s="55"/>
      <c r="B79" s="107"/>
      <c r="C79" s="107"/>
      <c r="D79" s="107"/>
      <c r="E79" s="107"/>
      <c r="F79" s="107"/>
      <c r="G79" s="107"/>
      <c r="H79" s="107"/>
      <c r="I79" s="107"/>
      <c r="J79" s="107"/>
      <c r="K79" s="107"/>
      <c r="L79" s="107"/>
      <c r="M79" s="107"/>
      <c r="N79" s="107"/>
      <c r="O79" s="107"/>
    </row>
    <row r="80" spans="1:15" ht="12.75" customHeight="1">
      <c r="A80" s="55"/>
      <c r="B80" s="107"/>
      <c r="C80" s="107"/>
      <c r="D80" s="107"/>
      <c r="E80" s="107"/>
      <c r="F80" s="107"/>
      <c r="G80" s="107"/>
      <c r="H80" s="107"/>
      <c r="I80" s="107"/>
      <c r="J80" s="107"/>
      <c r="K80" s="107"/>
      <c r="L80" s="107"/>
      <c r="M80" s="107"/>
      <c r="N80" s="107"/>
      <c r="O80" s="107"/>
    </row>
    <row r="81" spans="1:10" ht="12.75" customHeight="1">
      <c r="A81" s="55"/>
      <c r="B81" s="77"/>
      <c r="C81" s="77"/>
      <c r="D81" s="77"/>
      <c r="E81" s="77"/>
      <c r="F81" s="77"/>
      <c r="G81" s="82"/>
      <c r="H81" s="83"/>
      <c r="I81" s="83"/>
      <c r="J81" s="83"/>
    </row>
    <row r="82" spans="1:10" ht="12.75" customHeight="1">
      <c r="A82" s="18" t="s">
        <v>122</v>
      </c>
      <c r="B82" s="67" t="s">
        <v>167</v>
      </c>
      <c r="C82" s="47"/>
      <c r="D82" s="47"/>
      <c r="E82" s="47"/>
      <c r="F82" s="47"/>
      <c r="G82" s="47"/>
      <c r="H82" s="47"/>
      <c r="I82" s="47"/>
      <c r="J82" s="47"/>
    </row>
    <row r="83" spans="1:15" ht="12.75" customHeight="1">
      <c r="A83" s="55"/>
      <c r="B83" s="105" t="s">
        <v>168</v>
      </c>
      <c r="C83" s="95"/>
      <c r="D83" s="95"/>
      <c r="E83" s="95"/>
      <c r="F83" s="95"/>
      <c r="G83" s="95"/>
      <c r="H83" s="95"/>
      <c r="I83" s="95"/>
      <c r="J83" s="95"/>
      <c r="K83" s="95"/>
      <c r="L83" s="95"/>
      <c r="M83" s="95"/>
      <c r="N83" s="95"/>
      <c r="O83" s="95"/>
    </row>
    <row r="84" spans="1:15" ht="12.75" customHeight="1">
      <c r="A84" s="55"/>
      <c r="B84" s="95"/>
      <c r="C84" s="95"/>
      <c r="D84" s="95"/>
      <c r="E84" s="95"/>
      <c r="F84" s="95"/>
      <c r="G84" s="95"/>
      <c r="H84" s="95"/>
      <c r="I84" s="95"/>
      <c r="J84" s="95"/>
      <c r="K84" s="95"/>
      <c r="L84" s="95"/>
      <c r="M84" s="95"/>
      <c r="N84" s="95"/>
      <c r="O84" s="95"/>
    </row>
    <row r="85" spans="1:10" ht="12.75" customHeight="1">
      <c r="A85" s="18"/>
      <c r="B85" s="47"/>
      <c r="C85" s="47"/>
      <c r="D85" s="47"/>
      <c r="E85" s="47"/>
      <c r="F85" s="47"/>
      <c r="G85" s="47"/>
      <c r="H85" s="47"/>
      <c r="I85" s="47"/>
      <c r="J85" s="47"/>
    </row>
    <row r="86" spans="1:10" ht="12.75" customHeight="1">
      <c r="A86" s="18" t="s">
        <v>169</v>
      </c>
      <c r="B86" s="84" t="s">
        <v>170</v>
      </c>
      <c r="C86" s="47"/>
      <c r="D86" s="47"/>
      <c r="E86" s="47"/>
      <c r="F86" s="47"/>
      <c r="G86" s="47"/>
      <c r="H86" s="47"/>
      <c r="I86" s="47"/>
      <c r="J86" s="47"/>
    </row>
    <row r="87" spans="1:15" ht="12.75" customHeight="1">
      <c r="A87" s="18"/>
      <c r="B87" s="105" t="s">
        <v>171</v>
      </c>
      <c r="C87" s="95"/>
      <c r="D87" s="95"/>
      <c r="E87" s="95"/>
      <c r="F87" s="95"/>
      <c r="G87" s="95"/>
      <c r="H87" s="95"/>
      <c r="I87" s="95"/>
      <c r="J87" s="95"/>
      <c r="K87" s="95"/>
      <c r="L87" s="95"/>
      <c r="M87" s="95"/>
      <c r="N87" s="95"/>
      <c r="O87" s="95"/>
    </row>
    <row r="88" spans="1:15" ht="12.75" customHeight="1">
      <c r="A88" s="18"/>
      <c r="B88" s="95"/>
      <c r="C88" s="95"/>
      <c r="D88" s="95"/>
      <c r="E88" s="95"/>
      <c r="F88" s="95"/>
      <c r="G88" s="95"/>
      <c r="H88" s="95"/>
      <c r="I88" s="95"/>
      <c r="J88" s="95"/>
      <c r="K88" s="95"/>
      <c r="L88" s="95"/>
      <c r="M88" s="95"/>
      <c r="N88" s="95"/>
      <c r="O88" s="95"/>
    </row>
    <row r="89" spans="1:10" ht="12.75" customHeight="1">
      <c r="A89" s="18"/>
      <c r="B89" s="47"/>
      <c r="C89" s="47"/>
      <c r="D89" s="47"/>
      <c r="E89" s="47"/>
      <c r="F89" s="47"/>
      <c r="G89" s="47"/>
      <c r="H89" s="47"/>
      <c r="I89" s="47"/>
      <c r="J89" s="47"/>
    </row>
    <row r="90" spans="1:10" ht="12.75" customHeight="1">
      <c r="A90" s="18" t="s">
        <v>172</v>
      </c>
      <c r="B90" s="67" t="s">
        <v>173</v>
      </c>
      <c r="C90" s="47"/>
      <c r="D90" s="47"/>
      <c r="E90" s="47"/>
      <c r="F90" s="47"/>
      <c r="G90" s="47"/>
      <c r="H90" s="47"/>
      <c r="I90" s="47"/>
      <c r="J90" s="47"/>
    </row>
    <row r="91" spans="1:10" ht="7.5" customHeight="1">
      <c r="A91" s="18"/>
      <c r="B91" s="67"/>
      <c r="C91" s="47"/>
      <c r="D91" s="47"/>
      <c r="E91" s="47"/>
      <c r="F91" s="47"/>
      <c r="G91" s="47"/>
      <c r="H91" s="47"/>
      <c r="I91" s="47"/>
      <c r="J91" s="47"/>
    </row>
    <row r="92" spans="1:14" ht="12.75" customHeight="1">
      <c r="A92" s="18"/>
      <c r="B92" s="67"/>
      <c r="C92" s="47"/>
      <c r="D92" s="47"/>
      <c r="E92" s="47"/>
      <c r="F92" s="47"/>
      <c r="G92" s="47"/>
      <c r="H92" s="47"/>
      <c r="I92" s="47"/>
      <c r="J92" s="49"/>
      <c r="K92" s="69"/>
      <c r="L92" s="69" t="s">
        <v>174</v>
      </c>
      <c r="M92" s="69"/>
      <c r="N92" s="69"/>
    </row>
    <row r="93" spans="1:14" ht="12.75" customHeight="1">
      <c r="A93" s="18"/>
      <c r="B93" s="67"/>
      <c r="C93" s="47"/>
      <c r="D93" s="47"/>
      <c r="E93" s="47"/>
      <c r="F93" s="47"/>
      <c r="G93" s="47"/>
      <c r="H93" s="47"/>
      <c r="I93" s="47"/>
      <c r="J93" s="49"/>
      <c r="K93" s="69"/>
      <c r="L93" s="69" t="s">
        <v>175</v>
      </c>
      <c r="M93" s="69"/>
      <c r="N93" s="69" t="s">
        <v>176</v>
      </c>
    </row>
    <row r="94" spans="1:14" ht="12.75" customHeight="1">
      <c r="A94" s="18"/>
      <c r="B94" s="67"/>
      <c r="C94" s="47"/>
      <c r="D94" s="47"/>
      <c r="E94" s="47"/>
      <c r="F94" s="47"/>
      <c r="G94" s="47"/>
      <c r="H94" s="47"/>
      <c r="I94" s="47"/>
      <c r="J94" s="49" t="s">
        <v>21</v>
      </c>
      <c r="K94" s="69"/>
      <c r="L94" s="69" t="s">
        <v>48</v>
      </c>
      <c r="M94" s="69"/>
      <c r="N94" s="69" t="s">
        <v>177</v>
      </c>
    </row>
    <row r="95" spans="1:14" ht="12.75" customHeight="1">
      <c r="A95" s="18"/>
      <c r="B95" s="67"/>
      <c r="C95" s="47"/>
      <c r="D95" s="47"/>
      <c r="E95" s="47"/>
      <c r="F95" s="47"/>
      <c r="G95" s="47"/>
      <c r="H95" s="47"/>
      <c r="I95" s="47"/>
      <c r="J95" s="49" t="str">
        <f>H23</f>
        <v>RM ' 000</v>
      </c>
      <c r="K95" s="69"/>
      <c r="L95" s="69" t="str">
        <f>J95</f>
        <v>RM ' 000</v>
      </c>
      <c r="M95" s="69"/>
      <c r="N95" s="69" t="str">
        <f>J95</f>
        <v>RM ' 000</v>
      </c>
    </row>
    <row r="96" spans="1:14" ht="7.5" customHeight="1">
      <c r="A96" s="18"/>
      <c r="B96" s="67"/>
      <c r="C96" s="47"/>
      <c r="D96" s="47"/>
      <c r="E96" s="47"/>
      <c r="F96" s="47"/>
      <c r="G96" s="47"/>
      <c r="H96" s="47"/>
      <c r="I96" s="47"/>
      <c r="J96" s="71"/>
      <c r="K96" s="85"/>
      <c r="L96" s="85"/>
      <c r="M96" s="85"/>
      <c r="N96" s="85"/>
    </row>
    <row r="97" spans="1:14" ht="12.75" customHeight="1">
      <c r="A97" s="18"/>
      <c r="B97" s="67"/>
      <c r="C97" s="47" t="s">
        <v>178</v>
      </c>
      <c r="D97" s="47"/>
      <c r="E97" s="47"/>
      <c r="F97" s="47"/>
      <c r="G97" s="47"/>
      <c r="H97" s="47"/>
      <c r="I97" s="47"/>
      <c r="J97" s="64">
        <f>J103-SUM(J99:J101)</f>
        <v>13984920.020000001</v>
      </c>
      <c r="K97" s="20"/>
      <c r="L97" s="20">
        <f>'[1]OIB '!N25-'[1]OIB '!B25-'[1]OIB '!E25-'[1]OIB '!F25-('[1]OIB '!G25-'[1]AC'!D25)-('[1]OIB '!H25-'[1]BAll'!C25)-'[1]OIB '!N22</f>
        <v>3350031.426513229</v>
      </c>
      <c r="M97" s="20"/>
      <c r="N97" s="64">
        <f>'[1]OIBGp'!C89+'[1]OIBGp'!D89+'[1]ACGp'!D89+'[1]BAllGp'!C89</f>
        <v>194866355.66651326</v>
      </c>
    </row>
    <row r="98" spans="1:14" ht="7.5" customHeight="1">
      <c r="A98" s="18"/>
      <c r="B98" s="67"/>
      <c r="C98" s="47"/>
      <c r="D98" s="47"/>
      <c r="E98" s="47"/>
      <c r="F98" s="47"/>
      <c r="G98" s="47"/>
      <c r="H98" s="47"/>
      <c r="I98" s="47"/>
      <c r="J98" s="64"/>
      <c r="K98" s="20"/>
      <c r="L98" s="20"/>
      <c r="M98" s="20"/>
      <c r="N98" s="20"/>
    </row>
    <row r="99" spans="1:14" ht="12.75" customHeight="1">
      <c r="A99" s="18"/>
      <c r="B99" s="67"/>
      <c r="C99" s="47" t="s">
        <v>179</v>
      </c>
      <c r="D99" s="47"/>
      <c r="E99" s="47"/>
      <c r="F99" s="47"/>
      <c r="G99" s="47"/>
      <c r="H99" s="47"/>
      <c r="I99" s="47"/>
      <c r="J99" s="64">
        <f>'[1]OIB '!F9-'[1]OIB '!F80</f>
        <v>9989931.94</v>
      </c>
      <c r="K99" s="20"/>
      <c r="L99" s="20">
        <f>'[1]OIB '!F25</f>
        <v>2403252.6100000003</v>
      </c>
      <c r="M99" s="20"/>
      <c r="N99" s="20">
        <f>'[1]OIBGp'!F89</f>
        <v>23458269.419999998</v>
      </c>
    </row>
    <row r="100" spans="1:14" ht="7.5" customHeight="1">
      <c r="A100" s="18"/>
      <c r="B100" s="67"/>
      <c r="C100" s="47"/>
      <c r="D100" s="47"/>
      <c r="E100" s="47"/>
      <c r="F100" s="47"/>
      <c r="G100" s="47"/>
      <c r="H100" s="47"/>
      <c r="I100" s="47"/>
      <c r="J100" s="64"/>
      <c r="K100" s="20"/>
      <c r="L100" s="20"/>
      <c r="M100" s="20"/>
      <c r="N100" s="20"/>
    </row>
    <row r="101" spans="1:14" ht="12.75" customHeight="1">
      <c r="A101" s="18"/>
      <c r="B101" s="67"/>
      <c r="C101" s="47" t="s">
        <v>180</v>
      </c>
      <c r="D101" s="47"/>
      <c r="E101" s="47"/>
      <c r="F101" s="47"/>
      <c r="G101" s="47"/>
      <c r="H101" s="47"/>
      <c r="I101" s="47"/>
      <c r="J101" s="86" t="s">
        <v>72</v>
      </c>
      <c r="K101" s="20"/>
      <c r="L101" s="20">
        <f>L103-SUM(L97:L99)</f>
        <v>-90476.59521739185</v>
      </c>
      <c r="M101" s="20"/>
      <c r="N101" s="20">
        <f>N103-SUM(N97:N99)</f>
        <v>10639802.06478256</v>
      </c>
    </row>
    <row r="102" spans="1:14" ht="7.5" customHeight="1">
      <c r="A102" s="18"/>
      <c r="B102" s="67"/>
      <c r="C102" s="47"/>
      <c r="D102" s="47"/>
      <c r="E102" s="47"/>
      <c r="F102" s="47"/>
      <c r="G102" s="47"/>
      <c r="H102" s="47"/>
      <c r="I102" s="47"/>
      <c r="J102" s="64"/>
      <c r="K102" s="20"/>
      <c r="L102" s="20"/>
      <c r="M102" s="20"/>
      <c r="N102" s="20"/>
    </row>
    <row r="103" spans="1:14" ht="12.75" customHeight="1" thickBot="1">
      <c r="A103" s="18"/>
      <c r="B103" s="67"/>
      <c r="C103" s="47"/>
      <c r="D103" s="47"/>
      <c r="E103" s="47"/>
      <c r="F103" s="47"/>
      <c r="G103" s="47"/>
      <c r="H103" s="47"/>
      <c r="I103" s="47"/>
      <c r="J103" s="61">
        <f>'[1]P&amp;L'!M20</f>
        <v>23974851.96</v>
      </c>
      <c r="K103" s="20"/>
      <c r="L103" s="87">
        <f>'[1]P&amp;L'!M46</f>
        <v>5662807.441295838</v>
      </c>
      <c r="M103" s="20"/>
      <c r="N103" s="87">
        <f>'[1]BS'!H38+'[1]BS'!H35</f>
        <v>228964427.1512958</v>
      </c>
    </row>
    <row r="104" spans="1:14" ht="12.75" customHeight="1" thickTop="1">
      <c r="A104" s="18"/>
      <c r="B104" s="47"/>
      <c r="C104" s="47"/>
      <c r="D104" s="47"/>
      <c r="E104" s="47"/>
      <c r="F104" s="47"/>
      <c r="G104" s="47"/>
      <c r="H104" s="47"/>
      <c r="I104" s="47"/>
      <c r="J104" s="64"/>
      <c r="K104" s="20"/>
      <c r="L104" s="20"/>
      <c r="M104" s="20"/>
      <c r="N104" s="20"/>
    </row>
    <row r="105" spans="1:10" ht="12.75" customHeight="1">
      <c r="A105" s="18" t="s">
        <v>181</v>
      </c>
      <c r="B105" s="67" t="s">
        <v>182</v>
      </c>
      <c r="C105" s="47"/>
      <c r="D105" s="47"/>
      <c r="E105" s="47"/>
      <c r="F105" s="47"/>
      <c r="G105" s="47"/>
      <c r="H105" s="47"/>
      <c r="I105" s="47"/>
      <c r="J105" s="47"/>
    </row>
    <row r="106" spans="1:10" ht="12.75" customHeight="1">
      <c r="A106" s="18"/>
      <c r="B106" s="47" t="s">
        <v>183</v>
      </c>
      <c r="C106" s="47"/>
      <c r="D106" s="47"/>
      <c r="E106" s="47"/>
      <c r="F106" s="47"/>
      <c r="G106" s="47"/>
      <c r="H106" s="47"/>
      <c r="I106" s="47"/>
      <c r="J106" s="47"/>
    </row>
    <row r="107" spans="1:10" ht="12.75" customHeight="1">
      <c r="A107" s="18"/>
      <c r="B107" s="47"/>
      <c r="C107" s="47"/>
      <c r="D107" s="47"/>
      <c r="E107" s="47"/>
      <c r="F107" s="47"/>
      <c r="G107" s="47"/>
      <c r="H107" s="47"/>
      <c r="I107" s="47"/>
      <c r="J107" s="47"/>
    </row>
    <row r="108" spans="1:10" ht="12.75" customHeight="1">
      <c r="A108" s="18" t="s">
        <v>184</v>
      </c>
      <c r="B108" s="67" t="s">
        <v>185</v>
      </c>
      <c r="C108" s="47"/>
      <c r="D108" s="47"/>
      <c r="E108" s="47"/>
      <c r="F108" s="47"/>
      <c r="G108" s="47"/>
      <c r="H108" s="47"/>
      <c r="I108" s="47"/>
      <c r="J108" s="47"/>
    </row>
    <row r="109" spans="1:15" ht="12.75" customHeight="1">
      <c r="A109" s="55"/>
      <c r="B109" s="103" t="s">
        <v>204</v>
      </c>
      <c r="C109" s="104"/>
      <c r="D109" s="104"/>
      <c r="E109" s="104"/>
      <c r="F109" s="104"/>
      <c r="G109" s="104"/>
      <c r="H109" s="104"/>
      <c r="I109" s="104"/>
      <c r="J109" s="104"/>
      <c r="K109" s="104"/>
      <c r="L109" s="104"/>
      <c r="M109" s="104"/>
      <c r="N109" s="104"/>
      <c r="O109" s="104"/>
    </row>
    <row r="110" spans="1:15" ht="12.75" customHeight="1">
      <c r="A110" s="55"/>
      <c r="B110" s="104"/>
      <c r="C110" s="104"/>
      <c r="D110" s="104"/>
      <c r="E110" s="104"/>
      <c r="F110" s="104"/>
      <c r="G110" s="104"/>
      <c r="H110" s="104"/>
      <c r="I110" s="104"/>
      <c r="J110" s="104"/>
      <c r="K110" s="104"/>
      <c r="L110" s="104"/>
      <c r="M110" s="104"/>
      <c r="N110" s="104"/>
      <c r="O110" s="104"/>
    </row>
    <row r="111" spans="1:15" ht="12.75" customHeight="1">
      <c r="A111" s="55"/>
      <c r="B111" s="104"/>
      <c r="C111" s="104"/>
      <c r="D111" s="104"/>
      <c r="E111" s="104"/>
      <c r="F111" s="104"/>
      <c r="G111" s="104"/>
      <c r="H111" s="104"/>
      <c r="I111" s="104"/>
      <c r="J111" s="104"/>
      <c r="K111" s="104"/>
      <c r="L111" s="104"/>
      <c r="M111" s="104"/>
      <c r="N111" s="104"/>
      <c r="O111" s="104"/>
    </row>
    <row r="112" spans="1:15" ht="12.75" customHeight="1">
      <c r="A112" s="55"/>
      <c r="B112" s="104"/>
      <c r="C112" s="104"/>
      <c r="D112" s="104"/>
      <c r="E112" s="104"/>
      <c r="F112" s="104"/>
      <c r="G112" s="104"/>
      <c r="H112" s="104"/>
      <c r="I112" s="104"/>
      <c r="J112" s="104"/>
      <c r="K112" s="104"/>
      <c r="L112" s="104"/>
      <c r="M112" s="104"/>
      <c r="N112" s="104"/>
      <c r="O112" s="104"/>
    </row>
    <row r="113" spans="1:15" ht="12.75" customHeight="1">
      <c r="A113" s="55"/>
      <c r="B113" s="104"/>
      <c r="C113" s="104"/>
      <c r="D113" s="104"/>
      <c r="E113" s="104"/>
      <c r="F113" s="104"/>
      <c r="G113" s="104"/>
      <c r="H113" s="104"/>
      <c r="I113" s="104"/>
      <c r="J113" s="104"/>
      <c r="K113" s="104"/>
      <c r="L113" s="104"/>
      <c r="M113" s="104"/>
      <c r="N113" s="104"/>
      <c r="O113" s="104"/>
    </row>
    <row r="114" spans="1:15" ht="12.75" customHeight="1">
      <c r="A114" s="55"/>
      <c r="B114" s="104"/>
      <c r="C114" s="104"/>
      <c r="D114" s="104"/>
      <c r="E114" s="104"/>
      <c r="F114" s="104"/>
      <c r="G114" s="104"/>
      <c r="H114" s="104"/>
      <c r="I114" s="104"/>
      <c r="J114" s="104"/>
      <c r="K114" s="104"/>
      <c r="L114" s="104"/>
      <c r="M114" s="104"/>
      <c r="N114" s="104"/>
      <c r="O114" s="104"/>
    </row>
    <row r="115" spans="1:15" ht="12.75" customHeight="1">
      <c r="A115" s="55"/>
      <c r="B115" s="104"/>
      <c r="C115" s="104"/>
      <c r="D115" s="104"/>
      <c r="E115" s="104"/>
      <c r="F115" s="104"/>
      <c r="G115" s="104"/>
      <c r="H115" s="104"/>
      <c r="I115" s="104"/>
      <c r="J115" s="104"/>
      <c r="K115" s="104"/>
      <c r="L115" s="104"/>
      <c r="M115" s="104"/>
      <c r="N115" s="104"/>
      <c r="O115" s="104"/>
    </row>
    <row r="116" spans="1:15" ht="12.75" customHeight="1">
      <c r="A116" s="55"/>
      <c r="B116" s="104"/>
      <c r="C116" s="104"/>
      <c r="D116" s="104"/>
      <c r="E116" s="104"/>
      <c r="F116" s="104"/>
      <c r="G116" s="104"/>
      <c r="H116" s="104"/>
      <c r="I116" s="104"/>
      <c r="J116" s="104"/>
      <c r="K116" s="104"/>
      <c r="L116" s="104"/>
      <c r="M116" s="104"/>
      <c r="N116" s="104"/>
      <c r="O116" s="104"/>
    </row>
    <row r="117" spans="1:15" ht="12.75" customHeight="1">
      <c r="A117" s="55"/>
      <c r="B117" s="104"/>
      <c r="C117" s="104"/>
      <c r="D117" s="104"/>
      <c r="E117" s="104"/>
      <c r="F117" s="104"/>
      <c r="G117" s="104"/>
      <c r="H117" s="104"/>
      <c r="I117" s="104"/>
      <c r="J117" s="104"/>
      <c r="K117" s="104"/>
      <c r="L117" s="104"/>
      <c r="M117" s="104"/>
      <c r="N117" s="104"/>
      <c r="O117" s="104"/>
    </row>
    <row r="118" spans="1:15" ht="7.5" customHeight="1">
      <c r="A118" s="18"/>
      <c r="B118" s="88"/>
      <c r="C118" s="88"/>
      <c r="D118" s="88"/>
      <c r="E118" s="88"/>
      <c r="F118" s="88"/>
      <c r="G118" s="88"/>
      <c r="H118" s="88"/>
      <c r="I118" s="88"/>
      <c r="J118" s="88"/>
      <c r="K118" s="88"/>
      <c r="L118" s="88"/>
      <c r="M118" s="88"/>
      <c r="N118" s="88"/>
      <c r="O118" s="88"/>
    </row>
    <row r="119" spans="1:15" ht="12.75" customHeight="1">
      <c r="A119" s="18"/>
      <c r="B119" s="103" t="s">
        <v>201</v>
      </c>
      <c r="C119" s="104"/>
      <c r="D119" s="104"/>
      <c r="E119" s="104"/>
      <c r="F119" s="104"/>
      <c r="G119" s="104"/>
      <c r="H119" s="104"/>
      <c r="I119" s="104"/>
      <c r="J119" s="104"/>
      <c r="K119" s="104"/>
      <c r="L119" s="104"/>
      <c r="M119" s="104"/>
      <c r="N119" s="104"/>
      <c r="O119" s="104"/>
    </row>
    <row r="120" spans="1:15" ht="12.75" customHeight="1">
      <c r="A120" s="18"/>
      <c r="B120" s="104"/>
      <c r="C120" s="104"/>
      <c r="D120" s="104"/>
      <c r="E120" s="104"/>
      <c r="F120" s="104"/>
      <c r="G120" s="104"/>
      <c r="H120" s="104"/>
      <c r="I120" s="104"/>
      <c r="J120" s="104"/>
      <c r="K120" s="104"/>
      <c r="L120" s="104"/>
      <c r="M120" s="104"/>
      <c r="N120" s="104"/>
      <c r="O120" s="104"/>
    </row>
    <row r="121" spans="1:15" ht="12.75" customHeight="1">
      <c r="A121" s="18"/>
      <c r="B121" s="104"/>
      <c r="C121" s="104"/>
      <c r="D121" s="104"/>
      <c r="E121" s="104"/>
      <c r="F121" s="104"/>
      <c r="G121" s="104"/>
      <c r="H121" s="104"/>
      <c r="I121" s="104"/>
      <c r="J121" s="104"/>
      <c r="K121" s="104"/>
      <c r="L121" s="104"/>
      <c r="M121" s="104"/>
      <c r="N121" s="104"/>
      <c r="O121" s="104"/>
    </row>
    <row r="122" spans="1:15" ht="12.75" customHeight="1">
      <c r="A122" s="18"/>
      <c r="B122" s="104"/>
      <c r="C122" s="104"/>
      <c r="D122" s="104"/>
      <c r="E122" s="104"/>
      <c r="F122" s="104"/>
      <c r="G122" s="104"/>
      <c r="H122" s="104"/>
      <c r="I122" s="104"/>
      <c r="J122" s="104"/>
      <c r="K122" s="104"/>
      <c r="L122" s="104"/>
      <c r="M122" s="104"/>
      <c r="N122" s="104"/>
      <c r="O122" s="104"/>
    </row>
    <row r="123" spans="1:10" ht="12.75" customHeight="1">
      <c r="A123" s="18"/>
      <c r="B123" s="47"/>
      <c r="C123" s="47"/>
      <c r="D123" s="47"/>
      <c r="E123" s="47"/>
      <c r="F123" s="47"/>
      <c r="G123" s="47"/>
      <c r="H123" s="47"/>
      <c r="I123" s="47"/>
      <c r="J123" s="47"/>
    </row>
    <row r="124" spans="1:10" ht="12.75" customHeight="1">
      <c r="A124" s="18" t="s">
        <v>186</v>
      </c>
      <c r="B124" s="67" t="s">
        <v>187</v>
      </c>
      <c r="C124" s="47"/>
      <c r="D124" s="47"/>
      <c r="E124" s="47"/>
      <c r="F124" s="47"/>
      <c r="G124" s="47"/>
      <c r="H124" s="47"/>
      <c r="I124" s="47"/>
      <c r="J124" s="47"/>
    </row>
    <row r="125" spans="1:15" ht="12.75" customHeight="1">
      <c r="A125" s="55"/>
      <c r="B125" s="103" t="s">
        <v>202</v>
      </c>
      <c r="C125" s="104"/>
      <c r="D125" s="104"/>
      <c r="E125" s="104"/>
      <c r="F125" s="104"/>
      <c r="G125" s="104"/>
      <c r="H125" s="104"/>
      <c r="I125" s="104"/>
      <c r="J125" s="104"/>
      <c r="K125" s="104"/>
      <c r="L125" s="104"/>
      <c r="M125" s="104"/>
      <c r="N125" s="104"/>
      <c r="O125" s="104"/>
    </row>
    <row r="126" spans="1:15" ht="12.75" customHeight="1">
      <c r="A126" s="18"/>
      <c r="B126" s="104"/>
      <c r="C126" s="104"/>
      <c r="D126" s="104"/>
      <c r="E126" s="104"/>
      <c r="F126" s="104"/>
      <c r="G126" s="104"/>
      <c r="H126" s="104"/>
      <c r="I126" s="104"/>
      <c r="J126" s="104"/>
      <c r="K126" s="104"/>
      <c r="L126" s="104"/>
      <c r="M126" s="104"/>
      <c r="N126" s="104"/>
      <c r="O126" s="104"/>
    </row>
    <row r="127" spans="1:15" ht="12.75" customHeight="1">
      <c r="A127" s="18"/>
      <c r="B127" s="104"/>
      <c r="C127" s="104"/>
      <c r="D127" s="104"/>
      <c r="E127" s="104"/>
      <c r="F127" s="104"/>
      <c r="G127" s="104"/>
      <c r="H127" s="104"/>
      <c r="I127" s="104"/>
      <c r="J127" s="104"/>
      <c r="K127" s="104"/>
      <c r="L127" s="104"/>
      <c r="M127" s="104"/>
      <c r="N127" s="104"/>
      <c r="O127" s="104"/>
    </row>
    <row r="128" spans="1:15" ht="12.75" customHeight="1">
      <c r="A128" s="18"/>
      <c r="B128" s="104"/>
      <c r="C128" s="104"/>
      <c r="D128" s="104"/>
      <c r="E128" s="104"/>
      <c r="F128" s="104"/>
      <c r="G128" s="104"/>
      <c r="H128" s="104"/>
      <c r="I128" s="104"/>
      <c r="J128" s="104"/>
      <c r="K128" s="104"/>
      <c r="L128" s="104"/>
      <c r="M128" s="104"/>
      <c r="N128" s="104"/>
      <c r="O128" s="104"/>
    </row>
    <row r="129" spans="1:15" ht="12.75" customHeight="1">
      <c r="A129" s="18"/>
      <c r="B129" s="104"/>
      <c r="C129" s="104"/>
      <c r="D129" s="104"/>
      <c r="E129" s="104"/>
      <c r="F129" s="104"/>
      <c r="G129" s="104"/>
      <c r="H129" s="104"/>
      <c r="I129" s="104"/>
      <c r="J129" s="104"/>
      <c r="K129" s="104"/>
      <c r="L129" s="104"/>
      <c r="M129" s="104"/>
      <c r="N129" s="104"/>
      <c r="O129" s="104"/>
    </row>
    <row r="130" spans="1:10" ht="12.75" customHeight="1">
      <c r="A130" s="18"/>
      <c r="B130" s="47"/>
      <c r="C130" s="47"/>
      <c r="D130" s="47"/>
      <c r="E130" s="47"/>
      <c r="F130" s="47"/>
      <c r="G130" s="47"/>
      <c r="H130" s="47"/>
      <c r="I130" s="47"/>
      <c r="J130" s="47"/>
    </row>
    <row r="131" spans="1:10" ht="12.75" customHeight="1">
      <c r="A131" s="55" t="s">
        <v>188</v>
      </c>
      <c r="B131" s="67" t="s">
        <v>189</v>
      </c>
      <c r="C131" s="47"/>
      <c r="D131" s="47"/>
      <c r="E131" s="47"/>
      <c r="F131" s="47"/>
      <c r="G131" s="47"/>
      <c r="H131" s="47"/>
      <c r="I131" s="47"/>
      <c r="J131" s="47"/>
    </row>
    <row r="132" spans="1:15" ht="12.75" customHeight="1">
      <c r="A132" s="18"/>
      <c r="B132" s="105" t="s">
        <v>190</v>
      </c>
      <c r="C132" s="95"/>
      <c r="D132" s="95"/>
      <c r="E132" s="95"/>
      <c r="F132" s="95"/>
      <c r="G132" s="95"/>
      <c r="H132" s="95"/>
      <c r="I132" s="95"/>
      <c r="J132" s="95"/>
      <c r="K132" s="95"/>
      <c r="L132" s="95"/>
      <c r="M132" s="95"/>
      <c r="N132" s="95"/>
      <c r="O132" s="95"/>
    </row>
    <row r="133" spans="1:15" ht="12.75" customHeight="1">
      <c r="A133" s="18"/>
      <c r="B133" s="95"/>
      <c r="C133" s="95"/>
      <c r="D133" s="95"/>
      <c r="E133" s="95"/>
      <c r="F133" s="95"/>
      <c r="G133" s="95"/>
      <c r="H133" s="95"/>
      <c r="I133" s="95"/>
      <c r="J133" s="95"/>
      <c r="K133" s="95"/>
      <c r="L133" s="95"/>
      <c r="M133" s="95"/>
      <c r="N133" s="95"/>
      <c r="O133" s="95"/>
    </row>
    <row r="134" spans="1:10" ht="12.75" customHeight="1">
      <c r="A134" s="18"/>
      <c r="B134" s="47"/>
      <c r="C134" s="47"/>
      <c r="D134" s="47"/>
      <c r="E134" s="47"/>
      <c r="F134" s="47"/>
      <c r="G134" s="47"/>
      <c r="H134" s="47"/>
      <c r="I134" s="47"/>
      <c r="J134" s="47"/>
    </row>
    <row r="135" spans="1:10" ht="12.75" customHeight="1">
      <c r="A135" s="55" t="s">
        <v>191</v>
      </c>
      <c r="B135" s="67" t="s">
        <v>192</v>
      </c>
      <c r="C135" s="47"/>
      <c r="D135" s="47"/>
      <c r="E135" s="47"/>
      <c r="F135" s="47"/>
      <c r="G135" s="47"/>
      <c r="H135" s="47"/>
      <c r="I135" s="47"/>
      <c r="J135" s="47"/>
    </row>
    <row r="136" spans="1:15" ht="12.75" customHeight="1">
      <c r="A136" s="18"/>
      <c r="B136" s="105" t="s">
        <v>193</v>
      </c>
      <c r="C136" s="95"/>
      <c r="D136" s="95"/>
      <c r="E136" s="95"/>
      <c r="F136" s="95"/>
      <c r="G136" s="95"/>
      <c r="H136" s="95"/>
      <c r="I136" s="95"/>
      <c r="J136" s="95"/>
      <c r="K136" s="95"/>
      <c r="L136" s="95"/>
      <c r="M136" s="95"/>
      <c r="N136" s="95"/>
      <c r="O136" s="95"/>
    </row>
    <row r="137" spans="1:15" ht="12.75" customHeight="1">
      <c r="A137" s="18"/>
      <c r="B137" s="95"/>
      <c r="C137" s="95"/>
      <c r="D137" s="95"/>
      <c r="E137" s="95"/>
      <c r="F137" s="95"/>
      <c r="G137" s="95"/>
      <c r="H137" s="95"/>
      <c r="I137" s="95"/>
      <c r="J137" s="95"/>
      <c r="K137" s="95"/>
      <c r="L137" s="95"/>
      <c r="M137" s="95"/>
      <c r="N137" s="95"/>
      <c r="O137" s="95"/>
    </row>
    <row r="138" spans="1:10" ht="12.75" customHeight="1">
      <c r="A138" s="18"/>
      <c r="B138" s="47"/>
      <c r="C138" s="47"/>
      <c r="D138" s="47"/>
      <c r="E138" s="47"/>
      <c r="F138" s="47"/>
      <c r="G138" s="47"/>
      <c r="H138" s="47"/>
      <c r="I138" s="47"/>
      <c r="J138" s="47"/>
    </row>
    <row r="139" spans="1:10" ht="12.75" customHeight="1">
      <c r="A139" s="18" t="s">
        <v>194</v>
      </c>
      <c r="B139" s="67" t="s">
        <v>195</v>
      </c>
      <c r="C139" s="47"/>
      <c r="D139" s="47"/>
      <c r="E139" s="47"/>
      <c r="F139" s="47"/>
      <c r="G139" s="47"/>
      <c r="H139" s="47"/>
      <c r="I139" s="47"/>
      <c r="J139" s="47"/>
    </row>
    <row r="140" spans="1:15" ht="12.75" customHeight="1">
      <c r="A140" s="55"/>
      <c r="B140" s="103" t="s">
        <v>203</v>
      </c>
      <c r="C140" s="104"/>
      <c r="D140" s="104"/>
      <c r="E140" s="104"/>
      <c r="F140" s="104"/>
      <c r="G140" s="104"/>
      <c r="H140" s="104"/>
      <c r="I140" s="104"/>
      <c r="J140" s="104"/>
      <c r="K140" s="104"/>
      <c r="L140" s="104"/>
      <c r="M140" s="104"/>
      <c r="N140" s="104"/>
      <c r="O140" s="104"/>
    </row>
    <row r="141" spans="1:15" ht="12.75" customHeight="1">
      <c r="A141" s="55"/>
      <c r="B141" s="104"/>
      <c r="C141" s="104"/>
      <c r="D141" s="104"/>
      <c r="E141" s="104"/>
      <c r="F141" s="104"/>
      <c r="G141" s="104"/>
      <c r="H141" s="104"/>
      <c r="I141" s="104"/>
      <c r="J141" s="104"/>
      <c r="K141" s="104"/>
      <c r="L141" s="104"/>
      <c r="M141" s="104"/>
      <c r="N141" s="104"/>
      <c r="O141" s="104"/>
    </row>
    <row r="142" spans="1:15" ht="12.75" customHeight="1">
      <c r="A142" s="55"/>
      <c r="B142" s="104"/>
      <c r="C142" s="104"/>
      <c r="D142" s="104"/>
      <c r="E142" s="104"/>
      <c r="F142" s="104"/>
      <c r="G142" s="104"/>
      <c r="H142" s="104"/>
      <c r="I142" s="104"/>
      <c r="J142" s="104"/>
      <c r="K142" s="104"/>
      <c r="L142" s="104"/>
      <c r="M142" s="104"/>
      <c r="N142" s="104"/>
      <c r="O142" s="104"/>
    </row>
    <row r="143" spans="1:15" ht="12.75" customHeight="1">
      <c r="A143" s="55"/>
      <c r="B143" s="104"/>
      <c r="C143" s="104"/>
      <c r="D143" s="104"/>
      <c r="E143" s="104"/>
      <c r="F143" s="104"/>
      <c r="G143" s="104"/>
      <c r="H143" s="104"/>
      <c r="I143" s="104"/>
      <c r="J143" s="104"/>
      <c r="K143" s="104"/>
      <c r="L143" s="104"/>
      <c r="M143" s="104"/>
      <c r="N143" s="104"/>
      <c r="O143" s="104"/>
    </row>
    <row r="144" spans="1:10" ht="12.75" customHeight="1">
      <c r="A144" s="18"/>
      <c r="B144" s="47"/>
      <c r="C144" s="47"/>
      <c r="D144" s="47"/>
      <c r="E144" s="47"/>
      <c r="F144" s="47"/>
      <c r="G144" s="47"/>
      <c r="H144" s="47"/>
      <c r="I144" s="47"/>
      <c r="J144" s="47"/>
    </row>
    <row r="145" spans="1:10" ht="12.75" customHeight="1">
      <c r="A145" s="67" t="s">
        <v>196</v>
      </c>
      <c r="C145" s="47"/>
      <c r="D145" s="47"/>
      <c r="E145" s="47"/>
      <c r="F145" s="47"/>
      <c r="G145" s="47"/>
      <c r="H145" s="47"/>
      <c r="I145" s="47"/>
      <c r="J145" s="47"/>
    </row>
    <row r="146" spans="1:10" ht="12.75" customHeight="1">
      <c r="A146" s="67"/>
      <c r="C146" s="47"/>
      <c r="D146" s="47"/>
      <c r="E146" s="47"/>
      <c r="F146" s="47"/>
      <c r="G146" s="47"/>
      <c r="H146" s="47"/>
      <c r="I146" s="47"/>
      <c r="J146" s="47"/>
    </row>
    <row r="147" spans="1:10" ht="12.75" customHeight="1">
      <c r="A147" s="89" t="s">
        <v>197</v>
      </c>
      <c r="B147" s="90"/>
      <c r="C147" s="90"/>
      <c r="D147" s="90"/>
      <c r="E147" s="90"/>
      <c r="F147" s="47"/>
      <c r="G147" s="47"/>
      <c r="H147" s="47"/>
      <c r="I147" s="47"/>
      <c r="J147" s="47"/>
    </row>
    <row r="148" spans="1:10" ht="12.75" customHeight="1">
      <c r="A148" s="14" t="s">
        <v>198</v>
      </c>
      <c r="B148" s="90"/>
      <c r="C148" s="90"/>
      <c r="D148" s="90"/>
      <c r="E148" s="90"/>
      <c r="F148" s="47"/>
      <c r="G148" s="47"/>
      <c r="H148" s="47"/>
      <c r="I148" s="47"/>
      <c r="J148" s="47"/>
    </row>
    <row r="149" spans="1:10" ht="7.5" customHeight="1">
      <c r="A149" s="14"/>
      <c r="B149" s="90"/>
      <c r="C149" s="90"/>
      <c r="D149" s="90"/>
      <c r="E149" s="90"/>
      <c r="F149" s="47"/>
      <c r="G149" s="47"/>
      <c r="H149" s="47"/>
      <c r="I149" s="47"/>
      <c r="J149" s="47"/>
    </row>
    <row r="150" spans="1:10" ht="12.75" customHeight="1">
      <c r="A150" s="65" t="s">
        <v>199</v>
      </c>
      <c r="B150" s="47"/>
      <c r="C150" s="47"/>
      <c r="D150" s="47"/>
      <c r="E150" s="47"/>
      <c r="F150" s="47"/>
      <c r="G150" s="47"/>
      <c r="H150" s="47"/>
      <c r="I150" s="47"/>
      <c r="J150" s="47"/>
    </row>
    <row r="151" spans="1:10" ht="12.75" customHeight="1">
      <c r="A151" s="14"/>
      <c r="B151" s="47"/>
      <c r="C151" s="47"/>
      <c r="D151" s="47"/>
      <c r="E151" s="47"/>
      <c r="F151" s="47"/>
      <c r="G151" s="47"/>
      <c r="H151" s="47"/>
      <c r="I151" s="47"/>
      <c r="J151" s="47"/>
    </row>
    <row r="152" spans="1:10" ht="12.75" customHeight="1">
      <c r="A152" s="18"/>
      <c r="B152" s="47"/>
      <c r="C152" s="47"/>
      <c r="D152" s="47"/>
      <c r="E152" s="47"/>
      <c r="F152" s="47"/>
      <c r="G152" s="47"/>
      <c r="H152" s="47"/>
      <c r="I152" s="47"/>
      <c r="J152" s="47"/>
    </row>
    <row r="153" spans="1:10" ht="12.75" customHeight="1">
      <c r="A153" s="18"/>
      <c r="B153" s="47"/>
      <c r="C153" s="47"/>
      <c r="D153" s="47"/>
      <c r="E153" s="47"/>
      <c r="F153" s="47"/>
      <c r="G153" s="47"/>
      <c r="H153" s="47"/>
      <c r="I153" s="47"/>
      <c r="J153" s="47"/>
    </row>
    <row r="154" spans="1:10" ht="12.75" customHeight="1">
      <c r="A154" s="18"/>
      <c r="B154" s="47"/>
      <c r="C154" s="47"/>
      <c r="D154" s="47"/>
      <c r="E154" s="47"/>
      <c r="F154" s="47"/>
      <c r="G154" s="47"/>
      <c r="H154" s="47"/>
      <c r="I154" s="47"/>
      <c r="J154" s="47"/>
    </row>
    <row r="155" spans="1:10" ht="12.75" customHeight="1">
      <c r="A155" s="18"/>
      <c r="B155" s="47"/>
      <c r="C155" s="47"/>
      <c r="D155" s="47"/>
      <c r="E155" s="47"/>
      <c r="F155" s="47"/>
      <c r="G155" s="47"/>
      <c r="H155" s="47"/>
      <c r="I155" s="47"/>
      <c r="J155" s="47"/>
    </row>
    <row r="156" spans="1:10" ht="12.75" customHeight="1">
      <c r="A156" s="18"/>
      <c r="B156" s="47"/>
      <c r="C156" s="47"/>
      <c r="D156" s="47"/>
      <c r="E156" s="47"/>
      <c r="F156" s="47"/>
      <c r="G156" s="47"/>
      <c r="H156" s="47"/>
      <c r="I156" s="47"/>
      <c r="J156" s="47"/>
    </row>
    <row r="157" spans="1:10" ht="12.75" customHeight="1">
      <c r="A157" s="18"/>
      <c r="B157" s="47"/>
      <c r="C157" s="47"/>
      <c r="D157" s="47"/>
      <c r="E157" s="47"/>
      <c r="F157" s="47"/>
      <c r="G157" s="47"/>
      <c r="H157" s="47"/>
      <c r="I157" s="47"/>
      <c r="J157" s="47"/>
    </row>
  </sheetData>
  <mergeCells count="13">
    <mergeCell ref="B8:O9"/>
    <mergeCell ref="B136:O137"/>
    <mergeCell ref="B42:O43"/>
    <mergeCell ref="B61:O62"/>
    <mergeCell ref="B78:O80"/>
    <mergeCell ref="B132:O133"/>
    <mergeCell ref="B119:O122"/>
    <mergeCell ref="B125:O129"/>
    <mergeCell ref="B140:O143"/>
    <mergeCell ref="B83:O84"/>
    <mergeCell ref="B87:O88"/>
    <mergeCell ref="B54:O55"/>
    <mergeCell ref="B109:O117"/>
  </mergeCells>
  <printOptions/>
  <pageMargins left="0.75" right="0.5" top="1.3" bottom="0.85" header="0.5" footer="0.25"/>
  <pageSetup horizontalDpi="360" verticalDpi="360" orientation="portrait" paperSize="9" r:id="rId1"/>
  <headerFooter alignWithMargins="0">
    <oddFooter>&amp;C&amp;P / &amp;N</oddFooter>
  </headerFooter>
  <rowBreaks count="2" manualBreakCount="2">
    <brk id="55" max="14" man="1"/>
    <brk id="10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Semua Jadi Sdn.Bhd.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dc:creator>
  <cp:keywords/>
  <dc:description/>
  <cp:lastModifiedBy>Semua Jadi Sdn.Bhd.</cp:lastModifiedBy>
  <cp:lastPrinted>1999-11-18T04:04:36Z</cp:lastPrinted>
  <dcterms:created xsi:type="dcterms:W3CDTF">1999-11-17T02:20:48Z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