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4"/>
  </bookViews>
  <sheets>
    <sheet name="BS" sheetId="1" r:id="rId1"/>
    <sheet name="GRP_PL" sheetId="2" r:id="rId2"/>
    <sheet name="Bank_PL" sheetId="3" r:id="rId3"/>
    <sheet name="Equity" sheetId="4" r:id="rId4"/>
    <sheet name="CashFlw" sheetId="5" r:id="rId5"/>
  </sheets>
  <externalReferences>
    <externalReference r:id="rId8"/>
    <externalReference r:id="rId9"/>
  </externalReferences>
  <definedNames>
    <definedName name="\p">#REF!</definedName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2">'Bank_PL'!$A$1:$J$46</definedName>
    <definedName name="_xlnm.Print_Area" localSheetId="0">'BS'!$A$1:$I$61</definedName>
    <definedName name="_xlnm.Print_Area" localSheetId="4">'CashFlw'!$A$1:$F$44</definedName>
    <definedName name="_xlnm.Print_Area" localSheetId="3">'Equity'!$A$1:$M$67</definedName>
    <definedName name="_xlnm.Print_Area" localSheetId="1">'GRP_PL'!$A$1:$K$46</definedName>
    <definedName name="Print_Area_MI">#REF!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<sst xmlns="http://schemas.openxmlformats.org/spreadsheetml/2006/main" count="233" uniqueCount="120">
  <si>
    <t>Hong Leong Bank Berhad</t>
  </si>
  <si>
    <t>Unaudited Balance Sheet As At 31/12/2002</t>
  </si>
  <si>
    <t>The Group</t>
  </si>
  <si>
    <t>The Bank</t>
  </si>
  <si>
    <t>Current</t>
  </si>
  <si>
    <t xml:space="preserve">Financial </t>
  </si>
  <si>
    <t>Quarter Ended</t>
  </si>
  <si>
    <t>Year Ended</t>
  </si>
  <si>
    <t>31/12/2002</t>
  </si>
  <si>
    <t xml:space="preserve"> 30/06/2002</t>
  </si>
  <si>
    <t>RM'000</t>
  </si>
  <si>
    <t>ASSETS</t>
  </si>
  <si>
    <t>Cash and short-term funds</t>
  </si>
  <si>
    <t>Deposits and placements</t>
  </si>
  <si>
    <t xml:space="preserve">  with financial institutions</t>
  </si>
  <si>
    <t>Dealing securities</t>
  </si>
  <si>
    <t>Investment securities</t>
  </si>
  <si>
    <t>Loans, advances and financing</t>
  </si>
  <si>
    <t>Other assets</t>
  </si>
  <si>
    <t xml:space="preserve">Statutory deposits with </t>
  </si>
  <si>
    <t xml:space="preserve">  Bank Negara Malaysia</t>
  </si>
  <si>
    <t>Investment in subsidiary</t>
  </si>
  <si>
    <t xml:space="preserve">  companies</t>
  </si>
  <si>
    <t>Property, plant and equipment</t>
  </si>
  <si>
    <t>Total Assets</t>
  </si>
  <si>
    <t xml:space="preserve">LIABILITIES AND </t>
  </si>
  <si>
    <t>SHAREHOLDERS' FUNDS</t>
  </si>
  <si>
    <t>Deposits from customers</t>
  </si>
  <si>
    <t xml:space="preserve"> of banks and other </t>
  </si>
  <si>
    <t xml:space="preserve"> financial institutions</t>
  </si>
  <si>
    <t xml:space="preserve">Obligations on securities sold </t>
  </si>
  <si>
    <t xml:space="preserve"> under repurchase agreements</t>
  </si>
  <si>
    <t>Bills and acceptance payable</t>
  </si>
  <si>
    <t>Amount due to Cagamas</t>
  </si>
  <si>
    <t>Other liabilities</t>
  </si>
  <si>
    <t>Total Liabilities</t>
  </si>
  <si>
    <t>Share Capital</t>
  </si>
  <si>
    <t>Reserves</t>
  </si>
  <si>
    <t>Total Shareholders' Funds</t>
  </si>
  <si>
    <t xml:space="preserve">Total Liabilities and </t>
  </si>
  <si>
    <t>Shareholders' Funds</t>
  </si>
  <si>
    <t xml:space="preserve">COMMITMENTS AND </t>
  </si>
  <si>
    <t>CONTINGENCIES</t>
  </si>
  <si>
    <t>CAPITAL ADEQUACY</t>
  </si>
  <si>
    <t>Core capital ratio</t>
  </si>
  <si>
    <t>Risk-weighted capital ratio</t>
  </si>
  <si>
    <t>Net tangible asset per share (RM)</t>
  </si>
  <si>
    <t xml:space="preserve"> Hong Leong Bank Berhad</t>
  </si>
  <si>
    <t xml:space="preserve"> Unaudited Income Statement</t>
  </si>
  <si>
    <t xml:space="preserve"> For The Financial Quarter Ended 31/12/2002</t>
  </si>
  <si>
    <t>Corresponding</t>
  </si>
  <si>
    <t>Year-to-date</t>
  </si>
  <si>
    <t>31/12/2001</t>
  </si>
  <si>
    <t xml:space="preserve"> RM'000 </t>
  </si>
  <si>
    <t xml:space="preserve">Interest income </t>
  </si>
  <si>
    <t xml:space="preserve">Interest expense </t>
  </si>
  <si>
    <t xml:space="preserve">Net interest income </t>
  </si>
  <si>
    <t>SPI income</t>
  </si>
  <si>
    <t>Non-interest income</t>
  </si>
  <si>
    <t xml:space="preserve">  </t>
  </si>
  <si>
    <t>Operating profit</t>
  </si>
  <si>
    <t>Staff cost and overheads</t>
  </si>
  <si>
    <t>Profit before provision</t>
  </si>
  <si>
    <t xml:space="preserve">   provision</t>
  </si>
  <si>
    <t>Profit before taxation (and zakat)</t>
  </si>
  <si>
    <t>Taxation</t>
  </si>
  <si>
    <t>Profit after taxation</t>
  </si>
  <si>
    <t>Profit attributable to shareholders</t>
  </si>
  <si>
    <t>Earnings per share - basic (sen)</t>
  </si>
  <si>
    <t>Earnings per share - fully diluted (sen)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</si>
  <si>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</si>
  <si>
    <t xml:space="preserve"> Unaudited Income Statement </t>
  </si>
  <si>
    <t>Condensed  Financial Statements</t>
  </si>
  <si>
    <t xml:space="preserve">Unaudited Condensed Consolidated </t>
  </si>
  <si>
    <t>Statement of Changes in Equity As At 31/12/2002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</si>
  <si>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</si>
  <si>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</si>
  <si>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</si>
  <si>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</si>
  <si>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</si>
  <si>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</si>
  <si>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</si>
  <si>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</si>
  <si>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Profit</t>
  </si>
  <si>
    <t>Total</t>
  </si>
  <si>
    <t>Currency translation</t>
  </si>
  <si>
    <t xml:space="preserve">   differences</t>
  </si>
  <si>
    <t xml:space="preserve">Net gain and losses not recognised </t>
  </si>
  <si>
    <t xml:space="preserve">   in the profit and loss accounts</t>
  </si>
  <si>
    <t>Net profit for the period</t>
  </si>
  <si>
    <t>Transfer to statutory reserve</t>
  </si>
  <si>
    <t>Dividend paid</t>
  </si>
  <si>
    <t>Issue of share capital</t>
  </si>
  <si>
    <t xml:space="preserve">   from esos conversion</t>
  </si>
  <si>
    <t>Opening Balance @ 1 July 2002</t>
  </si>
  <si>
    <t>Closing Balance @ 31 Dec 2002</t>
  </si>
  <si>
    <t>Unaudited Condensed Consolidated Cash Flow Statement</t>
  </si>
  <si>
    <t xml:space="preserve">Cummulative </t>
  </si>
  <si>
    <t>Operating activities</t>
  </si>
  <si>
    <t xml:space="preserve">Net profit before taxation </t>
  </si>
  <si>
    <t>Adjustments for:</t>
  </si>
  <si>
    <t>- Non cash items</t>
  </si>
  <si>
    <t>- Investment income</t>
  </si>
  <si>
    <t>Payment of staff retirement gratuities</t>
  </si>
  <si>
    <t>Income taxes and zakat paid</t>
  </si>
  <si>
    <t>Changes in working capital</t>
  </si>
  <si>
    <t>Net cash flow from operating activities</t>
  </si>
  <si>
    <t>Investing activities</t>
  </si>
  <si>
    <t>Net sales of investment securities</t>
  </si>
  <si>
    <t>Interest and dividend received on investment securities</t>
  </si>
  <si>
    <t>Net purchase of property, plant &amp; equipment</t>
  </si>
  <si>
    <t>Net cash flow from investing activities</t>
  </si>
  <si>
    <t>Financing activities</t>
  </si>
  <si>
    <t>Proceed from issuance of share capital</t>
  </si>
  <si>
    <t>Net cash flow from financing activities</t>
  </si>
  <si>
    <t>Changes in cash and cash equivalents</t>
  </si>
  <si>
    <t>Currency translation differences</t>
  </si>
  <si>
    <t>Cash and cash equivalents at the beginning of period</t>
  </si>
  <si>
    <t>Cash and cash equivalents at the end of period</t>
  </si>
  <si>
    <t>Capital return on investment in subsidiary company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</si>
</sst>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%"/>
    <numFmt numFmtId="168" formatCode="#,##0.0_);[Red]\(#,##0.0\)"/>
    <numFmt numFmtId="169" formatCode="0.00_);\(0.00\)"/>
    <numFmt numFmtId="170" formatCode="#,##0.000_);[Red]\(#,##0.000\)"/>
    <numFmt numFmtId="171" formatCode="\$#,##0.00;\(\$#,##0.00\)"/>
    <numFmt numFmtId="172" formatCode="\$#,##0;\(\$#,##0\)"/>
    <numFmt numFmtId="173" formatCode="#,##0;\(#,##0\)"/>
    <numFmt numFmtId="174" formatCode="#,##0_)\ ;\(#,##0\)\ "/>
    <numFmt numFmtId="175" formatCode="#,##0.00_)\ ;\(#,##0.00\)\ "/>
    <numFmt numFmtId="176" formatCode="_(* #,##0.0_);_(* \(#,##0.0\);_(* &quot;-&quot;??_);_(@_)"/>
    <numFmt numFmtId="177" formatCode="mmmm\-yy"/>
    <numFmt numFmtId="178" formatCode="_(* #,##0.000_);_(* \(#,##0.000\);_(* &quot;-&quot;??_);_(@_)"/>
    <numFmt numFmtId="179" formatCode="_(* #,##0.0000_);_(* \(#,##0.0000\);_(* &quot;-&quot;??_);_(@_)"/>
    <numFmt numFmtId="180" formatCode="0.000%"/>
    <numFmt numFmtId="181" formatCode="#,##0.0_);\(#,##0.0\)"/>
    <numFmt numFmtId="182" formatCode="_(* #,##0.00000_);_(* \(#,##0.00000\);_(* &quot;-&quot;??_);_(@_)"/>
    <numFmt numFmtId="183" formatCode="0.0"/>
    <numFmt numFmtId="184" formatCode="_(* #,##0.000_);_(* \(#,##0.000\);_(* &quot;-&quot;???_);_(@_)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5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i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Accounting"/>
      <sz val="12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40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>
      <alignment/>
      <protection/>
    </xf>
    <xf numFmtId="0" fontId="2" fillId="0" borderId="0" applyProtection="0">
      <alignment/>
    </xf>
    <xf numFmtId="172" fontId="1" fillId="0" borderId="0">
      <alignment/>
      <protection/>
    </xf>
    <xf numFmtId="2" fontId="2" fillId="0" borderId="0" applyProtection="0">
      <alignment/>
    </xf>
    <xf numFmtId="0" fontId="3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2" fillId="0" borderId="1" applyProtection="0">
      <alignment/>
    </xf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166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66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2" fillId="0" borderId="0" xfId="15" applyNumberFormat="1" applyFont="1" applyBorder="1" applyAlignment="1">
      <alignment horizontal="center"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66" fontId="5" fillId="0" borderId="0" xfId="15" applyNumberFormat="1" applyFont="1" applyBorder="1" applyAlignment="1">
      <alignment horizontal="center"/>
    </xf>
    <xf numFmtId="166" fontId="5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166" fontId="5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66" fontId="2" fillId="0" borderId="0" xfId="0" applyNumberFormat="1" applyFont="1" applyAlignment="1">
      <alignment/>
    </xf>
    <xf numFmtId="166" fontId="5" fillId="0" borderId="3" xfId="15" applyNumberFormat="1" applyFont="1" applyBorder="1" applyAlignment="1">
      <alignment/>
    </xf>
    <xf numFmtId="166" fontId="5" fillId="0" borderId="0" xfId="15" applyNumberFormat="1" applyFont="1" applyAlignment="1">
      <alignment horizontal="left"/>
    </xf>
    <xf numFmtId="166" fontId="2" fillId="0" borderId="0" xfId="15" applyNumberFormat="1" applyFont="1" applyAlignment="1">
      <alignment horizontal="center"/>
    </xf>
    <xf numFmtId="10" fontId="2" fillId="0" borderId="0" xfId="30" applyNumberFormat="1" applyFont="1" applyFill="1" applyAlignment="1">
      <alignment/>
    </xf>
    <xf numFmtId="10" fontId="2" fillId="0" borderId="0" xfId="30" applyNumberFormat="1" applyFont="1" applyAlignment="1">
      <alignment/>
    </xf>
    <xf numFmtId="43" fontId="2" fillId="0" borderId="0" xfId="15" applyNumberFormat="1" applyFont="1" applyAlignment="1">
      <alignment horizontal="center"/>
    </xf>
    <xf numFmtId="0" fontId="5" fillId="0" borderId="0" xfId="29" applyFont="1">
      <alignment/>
      <protection/>
    </xf>
    <xf numFmtId="0" fontId="5" fillId="0" borderId="0" xfId="29" applyFont="1" applyAlignment="1">
      <alignment/>
      <protection/>
    </xf>
    <xf numFmtId="0" fontId="5" fillId="0" borderId="0" xfId="29" applyFont="1" applyBorder="1">
      <alignment/>
      <protection/>
    </xf>
    <xf numFmtId="0" fontId="5" fillId="0" borderId="0" xfId="0" applyFont="1" applyAlignment="1">
      <alignment/>
    </xf>
    <xf numFmtId="0" fontId="2" fillId="0" borderId="0" xfId="29" applyFont="1">
      <alignment/>
      <protection/>
    </xf>
    <xf numFmtId="0" fontId="8" fillId="0" borderId="0" xfId="29" applyFont="1" applyBorder="1" applyAlignment="1">
      <alignment horizontal="centerContinuous"/>
      <protection/>
    </xf>
    <xf numFmtId="0" fontId="2" fillId="0" borderId="0" xfId="29" applyFont="1" applyAlignment="1">
      <alignment/>
      <protection/>
    </xf>
    <xf numFmtId="0" fontId="5" fillId="0" borderId="0" xfId="29" applyFont="1" applyBorder="1" applyAlignment="1">
      <alignment/>
      <protection/>
    </xf>
    <xf numFmtId="0" fontId="2" fillId="0" borderId="0" xfId="29" applyFont="1" applyAlignment="1">
      <alignment vertical="center"/>
      <protection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37" fontId="2" fillId="0" borderId="0" xfId="29" applyNumberFormat="1" applyFont="1">
      <alignment/>
      <protection/>
    </xf>
    <xf numFmtId="0" fontId="5" fillId="0" borderId="0" xfId="29" applyFont="1" applyBorder="1" applyAlignment="1">
      <alignment horizontal="right"/>
      <protection/>
    </xf>
    <xf numFmtId="0" fontId="5" fillId="0" borderId="0" xfId="29" applyFont="1" applyAlignment="1">
      <alignment horizontal="center"/>
      <protection/>
    </xf>
    <xf numFmtId="14" fontId="5" fillId="0" borderId="0" xfId="29" applyNumberFormat="1" applyFont="1" applyFill="1" applyAlignment="1">
      <alignment horizontal="center"/>
      <protection/>
    </xf>
    <xf numFmtId="0" fontId="5" fillId="0" borderId="0" xfId="29" applyFont="1" applyBorder="1" applyAlignment="1">
      <alignment horizontal="center"/>
      <protection/>
    </xf>
    <xf numFmtId="37" fontId="2" fillId="0" borderId="0" xfId="18" applyNumberFormat="1" applyFont="1" applyBorder="1" applyAlignment="1">
      <alignment horizontal="right"/>
    </xf>
    <xf numFmtId="37" fontId="2" fillId="0" borderId="0" xfId="18" applyNumberFormat="1" applyFont="1" applyBorder="1" applyAlignment="1">
      <alignment/>
    </xf>
    <xf numFmtId="169" fontId="2" fillId="0" borderId="0" xfId="29" applyNumberFormat="1" applyFont="1">
      <alignment/>
      <protection/>
    </xf>
    <xf numFmtId="37" fontId="2" fillId="0" borderId="0" xfId="18" applyNumberFormat="1" applyFont="1" applyAlignment="1">
      <alignment horizontal="right"/>
    </xf>
    <xf numFmtId="37" fontId="2" fillId="0" borderId="0" xfId="18" applyNumberFormat="1" applyFont="1" applyAlignment="1">
      <alignment/>
    </xf>
    <xf numFmtId="37" fontId="2" fillId="0" borderId="4" xfId="18" applyNumberFormat="1" applyFont="1" applyBorder="1" applyAlignment="1">
      <alignment horizontal="right"/>
    </xf>
    <xf numFmtId="0" fontId="2" fillId="0" borderId="0" xfId="29" applyFont="1" applyAlignment="1">
      <alignment horizontal="left"/>
      <protection/>
    </xf>
    <xf numFmtId="0" fontId="10" fillId="0" borderId="0" xfId="29" applyFont="1" applyAlignment="1" quotePrefix="1">
      <alignment horizontal="left"/>
      <protection/>
    </xf>
    <xf numFmtId="0" fontId="2" fillId="0" borderId="0" xfId="29" applyFont="1" applyBorder="1">
      <alignment/>
      <protection/>
    </xf>
    <xf numFmtId="37" fontId="2" fillId="0" borderId="3" xfId="18" applyNumberFormat="1" applyFont="1" applyBorder="1" applyAlignment="1">
      <alignment horizontal="right"/>
    </xf>
    <xf numFmtId="40" fontId="2" fillId="0" borderId="3" xfId="18" applyNumberFormat="1" applyFont="1" applyBorder="1" applyAlignment="1">
      <alignment horizontal="right"/>
    </xf>
    <xf numFmtId="40" fontId="2" fillId="0" borderId="0" xfId="18" applyNumberFormat="1" applyFont="1" applyBorder="1" applyAlignment="1">
      <alignment/>
    </xf>
    <xf numFmtId="40" fontId="2" fillId="0" borderId="0" xfId="18" applyNumberFormat="1" applyFont="1" applyAlignment="1">
      <alignment horizontal="right"/>
    </xf>
    <xf numFmtId="40" fontId="2" fillId="0" borderId="3" xfId="18" applyNumberFormat="1" applyFont="1" applyBorder="1" applyAlignment="1">
      <alignment/>
    </xf>
    <xf numFmtId="169" fontId="2" fillId="0" borderId="0" xfId="29" applyNumberFormat="1" applyFont="1" applyAlignment="1">
      <alignment/>
      <protection/>
    </xf>
    <xf numFmtId="169" fontId="2" fillId="0" borderId="0" xfId="29" applyNumberFormat="1" applyFont="1" applyBorder="1">
      <alignment/>
      <protection/>
    </xf>
    <xf numFmtId="40" fontId="2" fillId="0" borderId="3" xfId="15" applyNumberFormat="1" applyFont="1" applyBorder="1" applyAlignment="1">
      <alignment horizontal="right"/>
    </xf>
    <xf numFmtId="168" fontId="2" fillId="0" borderId="0" xfId="18" applyNumberFormat="1" applyFont="1" applyBorder="1" applyAlignment="1">
      <alignment/>
    </xf>
    <xf numFmtId="40" fontId="2" fillId="0" borderId="3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7" fontId="2" fillId="0" borderId="0" xfId="30" applyNumberFormat="1" applyFont="1" applyAlignment="1">
      <alignment/>
    </xf>
    <xf numFmtId="43" fontId="11" fillId="0" borderId="0" xfId="15" applyFont="1" applyAlignment="1">
      <alignment/>
    </xf>
    <xf numFmtId="0" fontId="11" fillId="0" borderId="0" xfId="29" applyFont="1" applyBorder="1">
      <alignment/>
      <protection/>
    </xf>
    <xf numFmtId="0" fontId="11" fillId="0" borderId="0" xfId="29" applyFont="1" applyAlignment="1">
      <alignment/>
      <protection/>
    </xf>
    <xf numFmtId="43" fontId="2" fillId="0" borderId="0" xfId="0" applyNumberFormat="1" applyFont="1" applyAlignment="1">
      <alignment/>
    </xf>
    <xf numFmtId="0" fontId="8" fillId="0" borderId="0" xfId="29" applyFont="1" applyBorder="1" applyAlignment="1">
      <alignment horizontal="centerContinuous" wrapText="1"/>
      <protection/>
    </xf>
    <xf numFmtId="0" fontId="5" fillId="0" borderId="0" xfId="29" applyFont="1" applyAlignment="1">
      <alignment horizontal="centerContinuous" wrapText="1"/>
      <protection/>
    </xf>
    <xf numFmtId="0" fontId="5" fillId="0" borderId="0" xfId="29" applyFont="1" applyBorder="1" applyAlignment="1">
      <alignment horizontal="centerContinuous" wrapText="1"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 applyBorder="1" applyAlignment="1">
      <alignment horizontal="centerContinuous"/>
      <protection/>
    </xf>
    <xf numFmtId="0" fontId="12" fillId="0" borderId="0" xfId="0" applyFont="1" applyFill="1" applyAlignment="1">
      <alignment/>
    </xf>
    <xf numFmtId="166" fontId="1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166" fontId="13" fillId="0" borderId="0" xfId="15" applyNumberFormat="1" applyFont="1" applyFill="1" applyAlignment="1">
      <alignment horizontal="right" vertical="top"/>
    </xf>
    <xf numFmtId="166" fontId="13" fillId="0" borderId="0" xfId="15" applyNumberFormat="1" applyFont="1" applyFill="1" applyAlignment="1">
      <alignment horizontal="right"/>
    </xf>
    <xf numFmtId="166" fontId="5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166" fontId="10" fillId="0" borderId="6" xfId="15" applyNumberFormat="1" applyFont="1" applyFill="1" applyBorder="1" applyAlignment="1">
      <alignment/>
    </xf>
    <xf numFmtId="166" fontId="14" fillId="0" borderId="7" xfId="15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15" applyNumberFormat="1" applyFont="1" applyFill="1" applyBorder="1" applyAlignment="1">
      <alignment/>
    </xf>
    <xf numFmtId="166" fontId="14" fillId="0" borderId="9" xfId="15" applyNumberFormat="1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66" fontId="10" fillId="0" borderId="4" xfId="15" applyNumberFormat="1" applyFont="1" applyFill="1" applyBorder="1" applyAlignment="1">
      <alignment/>
    </xf>
    <xf numFmtId="166" fontId="14" fillId="0" borderId="11" xfId="15" applyNumberFormat="1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2" fillId="0" borderId="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15" applyNumberFormat="1" applyFont="1" applyFill="1" applyAlignment="1">
      <alignment/>
    </xf>
    <xf numFmtId="15" fontId="5" fillId="0" borderId="0" xfId="0" applyNumberFormat="1" applyFont="1" applyAlignment="1">
      <alignment horizontal="left"/>
    </xf>
    <xf numFmtId="0" fontId="2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166" fontId="5" fillId="0" borderId="0" xfId="15" applyNumberFormat="1" applyFont="1" applyFill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6" fontId="2" fillId="0" borderId="2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6" fontId="5" fillId="0" borderId="0" xfId="15" applyNumberFormat="1" applyFont="1" applyAlignment="1">
      <alignment/>
    </xf>
    <xf numFmtId="166" fontId="5" fillId="0" borderId="13" xfId="15" applyNumberFormat="1" applyFont="1" applyBorder="1" applyAlignment="1">
      <alignment/>
    </xf>
  </cellXfs>
  <cellStyles count="18">
    <cellStyle name="Normal" xfId="0"/>
    <cellStyle name="Comma" xfId="15"/>
    <cellStyle name="Comma [0]" xfId="16"/>
    <cellStyle name="comma zerodec" xfId="17"/>
    <cellStyle name="Comma_P&amp;L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_P&amp;L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61"/>
  <sheetViews>
    <sheetView showGridLines="0" zoomScale="75" zoomScaleNormal="75" workbookViewId="0" topLeftCell="A1">
      <selection activeCell="A45" sqref="A45"/>
    </sheetView>
  </sheetViews>
  <sheetFormatPr defaultColWidth="7.8515625" defaultRowHeight="12.75"/>
  <cols>
    <col min="1" max="1" width="41.57421875" style="1" customWidth="1"/>
    <col min="2" max="2" width="3.421875" style="2" customWidth="1"/>
    <col min="3" max="3" width="16.00390625" style="3" customWidth="1"/>
    <col min="4" max="4" width="1.28515625" style="4" customWidth="1"/>
    <col min="5" max="5" width="16.00390625" style="4" customWidth="1"/>
    <col min="6" max="6" width="3.00390625" style="1" customWidth="1"/>
    <col min="7" max="7" width="15.8515625" style="1" customWidth="1"/>
    <col min="8" max="8" width="2.8515625" style="1" customWidth="1"/>
    <col min="9" max="9" width="15.8515625" style="1" customWidth="1"/>
    <col min="10" max="10" width="3.00390625" style="1" customWidth="1"/>
    <col min="11" max="11" width="9.421875" style="1" bestFit="1" customWidth="1"/>
    <col min="12" max="16384" width="7.8515625" style="1" customWidth="1"/>
  </cols>
  <sheetData>
    <row r="1" spans="1:9" ht="21" customHeight="1">
      <c r="A1" s="7"/>
      <c r="B1" s="7"/>
      <c r="C1" s="8"/>
      <c r="D1" s="7"/>
      <c r="E1" s="7"/>
      <c r="F1" s="7"/>
      <c r="G1" s="7"/>
      <c r="H1" s="7"/>
      <c r="I1" s="7"/>
    </row>
    <row r="2" spans="1:9" ht="18">
      <c r="A2" s="7" t="s">
        <v>0</v>
      </c>
      <c r="B2" s="7"/>
      <c r="C2" s="8"/>
      <c r="D2" s="7"/>
      <c r="E2" s="7"/>
      <c r="F2" s="7"/>
      <c r="G2" s="7"/>
      <c r="H2" s="7"/>
      <c r="I2" s="7"/>
    </row>
    <row r="3" spans="1:9" ht="6" customHeight="1">
      <c r="A3" s="7"/>
      <c r="B3" s="7"/>
      <c r="C3" s="8"/>
      <c r="D3" s="7"/>
      <c r="E3" s="7"/>
      <c r="F3" s="7"/>
      <c r="G3" s="7"/>
      <c r="H3" s="7"/>
      <c r="I3" s="7"/>
    </row>
    <row r="4" spans="1:9" ht="18">
      <c r="A4" s="7" t="s">
        <v>72</v>
      </c>
      <c r="B4" s="7"/>
      <c r="C4" s="8"/>
      <c r="D4" s="7"/>
      <c r="E4" s="7"/>
      <c r="F4" s="7"/>
      <c r="G4" s="7"/>
      <c r="H4" s="7"/>
      <c r="I4" s="7"/>
    </row>
    <row r="5" spans="1:9" ht="18">
      <c r="A5" s="7" t="s">
        <v>1</v>
      </c>
      <c r="B5" s="7"/>
      <c r="C5" s="8"/>
      <c r="D5" s="7"/>
      <c r="E5" s="7"/>
      <c r="F5" s="7"/>
      <c r="G5" s="7"/>
      <c r="H5" s="7"/>
      <c r="I5" s="7"/>
    </row>
    <row r="6" spans="1:9" ht="5.25" customHeight="1">
      <c r="A6" s="9"/>
      <c r="B6" s="9"/>
      <c r="C6" s="10"/>
      <c r="D6" s="9"/>
      <c r="E6" s="9"/>
      <c r="F6" s="9"/>
      <c r="G6" s="9"/>
      <c r="H6" s="9"/>
      <c r="I6" s="9"/>
    </row>
    <row r="7" ht="2.25" customHeight="1">
      <c r="F7" s="5"/>
    </row>
    <row r="8" spans="2:9" s="11" customFormat="1" ht="23.25" customHeight="1">
      <c r="B8" s="12"/>
      <c r="C8" s="13" t="s">
        <v>2</v>
      </c>
      <c r="D8" s="14"/>
      <c r="E8" s="15"/>
      <c r="G8" s="16" t="s">
        <v>3</v>
      </c>
      <c r="H8" s="14"/>
      <c r="I8" s="15"/>
    </row>
    <row r="9" spans="2:9" s="11" customFormat="1" ht="4.5" customHeight="1">
      <c r="B9" s="12"/>
      <c r="C9" s="13"/>
      <c r="D9" s="14"/>
      <c r="E9" s="15"/>
      <c r="G9" s="16"/>
      <c r="H9" s="14"/>
      <c r="I9" s="15"/>
    </row>
    <row r="10" spans="2:9" ht="15.75">
      <c r="B10" s="17"/>
      <c r="C10" s="10" t="s">
        <v>4</v>
      </c>
      <c r="D10" s="18"/>
      <c r="E10" s="9" t="s">
        <v>5</v>
      </c>
      <c r="G10" s="10" t="s">
        <v>4</v>
      </c>
      <c r="H10" s="18"/>
      <c r="I10" s="9" t="s">
        <v>5</v>
      </c>
    </row>
    <row r="11" spans="2:9" ht="18.75" customHeight="1">
      <c r="B11" s="17"/>
      <c r="C11" s="10" t="s">
        <v>6</v>
      </c>
      <c r="D11" s="18"/>
      <c r="E11" s="9" t="s">
        <v>7</v>
      </c>
      <c r="G11" s="9" t="s">
        <v>6</v>
      </c>
      <c r="H11" s="18"/>
      <c r="I11" s="9" t="s">
        <v>7</v>
      </c>
    </row>
    <row r="12" spans="2:9" s="9" customFormat="1" ht="18.75" customHeight="1">
      <c r="B12" s="19"/>
      <c r="C12" s="20" t="s">
        <v>8</v>
      </c>
      <c r="D12" s="21"/>
      <c r="E12" s="9" t="s">
        <v>9</v>
      </c>
      <c r="G12" s="22" t="s">
        <v>8</v>
      </c>
      <c r="H12" s="21"/>
      <c r="I12" s="9" t="s">
        <v>9</v>
      </c>
    </row>
    <row r="13" spans="2:9" s="9" customFormat="1" ht="18.75" customHeight="1">
      <c r="B13" s="19"/>
      <c r="C13" s="10" t="s">
        <v>10</v>
      </c>
      <c r="E13" s="9" t="s">
        <v>10</v>
      </c>
      <c r="G13" s="9" t="s">
        <v>10</v>
      </c>
      <c r="I13" s="9" t="s">
        <v>10</v>
      </c>
    </row>
    <row r="14" spans="1:3" s="9" customFormat="1" ht="15.75">
      <c r="A14" s="23" t="s">
        <v>11</v>
      </c>
      <c r="B14" s="24"/>
      <c r="C14" s="10"/>
    </row>
    <row r="16" spans="1:9" ht="15">
      <c r="A16" s="1" t="s">
        <v>12</v>
      </c>
      <c r="B16" s="25"/>
      <c r="C16" s="26">
        <v>12124870</v>
      </c>
      <c r="D16" s="27"/>
      <c r="E16" s="28">
        <v>8388426</v>
      </c>
      <c r="G16" s="29">
        <v>7178600</v>
      </c>
      <c r="I16" s="29">
        <v>5653019</v>
      </c>
    </row>
    <row r="17" spans="1:9" ht="15">
      <c r="A17" s="1" t="s">
        <v>13</v>
      </c>
      <c r="B17" s="25"/>
      <c r="C17" s="30"/>
      <c r="D17" s="1"/>
      <c r="E17" s="1"/>
      <c r="G17" s="29"/>
      <c r="I17" s="29"/>
    </row>
    <row r="18" spans="1:9" ht="15">
      <c r="A18" s="1" t="s">
        <v>14</v>
      </c>
      <c r="B18" s="25"/>
      <c r="C18" s="29">
        <v>1988037</v>
      </c>
      <c r="D18" s="27"/>
      <c r="E18" s="28">
        <v>3983147</v>
      </c>
      <c r="G18" s="29">
        <v>1522437</v>
      </c>
      <c r="I18" s="29">
        <v>2373347</v>
      </c>
    </row>
    <row r="19" spans="1:9" ht="15">
      <c r="A19" s="1" t="s">
        <v>15</v>
      </c>
      <c r="B19" s="25"/>
      <c r="C19" s="29">
        <v>4980730</v>
      </c>
      <c r="D19" s="27"/>
      <c r="E19" s="28">
        <v>4275148</v>
      </c>
      <c r="G19" s="29">
        <v>4113931</v>
      </c>
      <c r="I19" s="29">
        <v>3786352</v>
      </c>
    </row>
    <row r="20" spans="1:9" ht="15">
      <c r="A20" s="1" t="s">
        <v>16</v>
      </c>
      <c r="B20" s="25"/>
      <c r="C20" s="29">
        <v>964891</v>
      </c>
      <c r="D20" s="27"/>
      <c r="E20" s="28">
        <v>1414741</v>
      </c>
      <c r="G20" s="29">
        <v>591150</v>
      </c>
      <c r="I20" s="29">
        <v>518772</v>
      </c>
    </row>
    <row r="21" spans="1:9" ht="15">
      <c r="A21" s="1" t="s">
        <v>17</v>
      </c>
      <c r="B21" s="25"/>
      <c r="C21" s="29">
        <v>22881081.53256</v>
      </c>
      <c r="D21" s="27"/>
      <c r="E21" s="28">
        <v>23382297</v>
      </c>
      <c r="G21" s="29">
        <v>13039869.53256</v>
      </c>
      <c r="I21" s="29">
        <v>12544988</v>
      </c>
    </row>
    <row r="22" spans="1:9" ht="15">
      <c r="A22" s="1" t="s">
        <v>18</v>
      </c>
      <c r="B22" s="25"/>
      <c r="C22" s="29">
        <v>461788</v>
      </c>
      <c r="D22" s="27"/>
      <c r="E22" s="28">
        <v>432164</v>
      </c>
      <c r="G22" s="29">
        <v>370063</v>
      </c>
      <c r="I22" s="29">
        <v>340423</v>
      </c>
    </row>
    <row r="23" spans="1:9" ht="15">
      <c r="A23" s="1" t="s">
        <v>19</v>
      </c>
      <c r="B23" s="25"/>
      <c r="C23" s="29"/>
      <c r="D23" s="1"/>
      <c r="E23" s="1"/>
      <c r="G23" s="29"/>
      <c r="I23" s="29"/>
    </row>
    <row r="24" spans="1:9" ht="15">
      <c r="A24" s="1" t="s">
        <v>20</v>
      </c>
      <c r="B24" s="25"/>
      <c r="C24" s="29">
        <v>804302</v>
      </c>
      <c r="D24" s="27"/>
      <c r="E24" s="28">
        <v>826824</v>
      </c>
      <c r="G24" s="29">
        <v>391028</v>
      </c>
      <c r="I24" s="29">
        <v>375350</v>
      </c>
    </row>
    <row r="25" spans="1:9" ht="15">
      <c r="A25" s="1" t="s">
        <v>21</v>
      </c>
      <c r="B25" s="25"/>
      <c r="C25" s="29"/>
      <c r="D25" s="27"/>
      <c r="E25" s="28"/>
      <c r="G25" s="29"/>
      <c r="I25" s="29"/>
    </row>
    <row r="26" spans="1:11" ht="15">
      <c r="A26" s="1" t="s">
        <v>22</v>
      </c>
      <c r="B26" s="25"/>
      <c r="C26" s="29">
        <v>0</v>
      </c>
      <c r="D26" s="27"/>
      <c r="E26" s="28">
        <v>0</v>
      </c>
      <c r="G26" s="29">
        <v>695842</v>
      </c>
      <c r="I26" s="29">
        <v>698841</v>
      </c>
      <c r="K26" s="42"/>
    </row>
    <row r="27" spans="1:9" ht="15">
      <c r="A27" s="1" t="s">
        <v>23</v>
      </c>
      <c r="B27" s="25"/>
      <c r="C27" s="29">
        <v>232876</v>
      </c>
      <c r="D27" s="27"/>
      <c r="E27" s="28">
        <v>239662</v>
      </c>
      <c r="G27" s="29">
        <v>151088</v>
      </c>
      <c r="I27" s="29">
        <v>157588</v>
      </c>
    </row>
    <row r="28" spans="2:9" ht="5.25" customHeight="1">
      <c r="B28" s="25"/>
      <c r="C28" s="26"/>
      <c r="D28" s="27"/>
      <c r="E28" s="28"/>
      <c r="I28" s="29"/>
    </row>
    <row r="29" spans="1:9" s="9" customFormat="1" ht="16.5" thickBot="1">
      <c r="A29" s="31" t="s">
        <v>24</v>
      </c>
      <c r="B29" s="32"/>
      <c r="C29" s="33">
        <f>SUM(C16:C27)</f>
        <v>44438575.53256</v>
      </c>
      <c r="D29" s="34"/>
      <c r="E29" s="33">
        <f>SUM(E16:E27)</f>
        <v>42942409</v>
      </c>
      <c r="G29" s="33">
        <f>SUM(G16:G27)</f>
        <v>28054008.53256</v>
      </c>
      <c r="I29" s="33">
        <f>SUM(I16:I27)</f>
        <v>26448680</v>
      </c>
    </row>
    <row r="30" spans="2:9" ht="15.75" thickTop="1">
      <c r="B30" s="25"/>
      <c r="C30" s="26"/>
      <c r="D30" s="27"/>
      <c r="E30" s="28"/>
      <c r="I30" s="29"/>
    </row>
    <row r="31" spans="1:9" ht="15.75">
      <c r="A31" s="35" t="s">
        <v>25</v>
      </c>
      <c r="B31" s="25"/>
      <c r="C31" s="26"/>
      <c r="D31" s="27"/>
      <c r="E31" s="28"/>
      <c r="I31" s="29"/>
    </row>
    <row r="32" spans="1:9" ht="15.75">
      <c r="A32" s="35" t="s">
        <v>26</v>
      </c>
      <c r="B32" s="25"/>
      <c r="C32" s="26"/>
      <c r="D32" s="27"/>
      <c r="E32" s="28"/>
      <c r="I32" s="29"/>
    </row>
    <row r="33" spans="2:9" ht="15">
      <c r="B33" s="25"/>
      <c r="C33" s="26"/>
      <c r="D33" s="27"/>
      <c r="E33" s="28"/>
      <c r="I33" s="29"/>
    </row>
    <row r="34" spans="1:9" ht="15">
      <c r="A34" s="1" t="s">
        <v>27</v>
      </c>
      <c r="B34" s="25"/>
      <c r="C34" s="26">
        <v>34961541</v>
      </c>
      <c r="D34" s="27"/>
      <c r="E34" s="28">
        <v>34080017</v>
      </c>
      <c r="G34" s="29">
        <v>20062841</v>
      </c>
      <c r="I34" s="29">
        <v>19237072</v>
      </c>
    </row>
    <row r="35" spans="1:9" ht="15">
      <c r="A35" s="1" t="s">
        <v>13</v>
      </c>
      <c r="B35" s="25"/>
      <c r="C35" s="26"/>
      <c r="D35" s="27"/>
      <c r="E35" s="28"/>
      <c r="G35" s="29"/>
      <c r="I35" s="29"/>
    </row>
    <row r="36" spans="1:9" ht="15">
      <c r="A36" s="1" t="s">
        <v>28</v>
      </c>
      <c r="B36" s="25"/>
      <c r="C36" s="30"/>
      <c r="D36" s="1"/>
      <c r="E36" s="1"/>
      <c r="G36" s="29"/>
      <c r="I36" s="29"/>
    </row>
    <row r="37" spans="1:9" ht="15">
      <c r="A37" s="1" t="s">
        <v>29</v>
      </c>
      <c r="B37" s="25"/>
      <c r="C37" s="26">
        <v>1894400</v>
      </c>
      <c r="D37" s="27"/>
      <c r="E37" s="28">
        <v>1220772</v>
      </c>
      <c r="G37" s="29">
        <v>1598730</v>
      </c>
      <c r="I37" s="29">
        <v>913092</v>
      </c>
    </row>
    <row r="38" spans="1:9" ht="15">
      <c r="A38" s="1" t="s">
        <v>30</v>
      </c>
      <c r="B38" s="25"/>
      <c r="C38" s="26"/>
      <c r="D38" s="27"/>
      <c r="E38" s="28"/>
      <c r="G38" s="29"/>
      <c r="I38" s="29"/>
    </row>
    <row r="39" spans="1:9" ht="15">
      <c r="A39" s="1" t="s">
        <v>31</v>
      </c>
      <c r="B39" s="25"/>
      <c r="C39" s="26">
        <v>2126456</v>
      </c>
      <c r="D39" s="27"/>
      <c r="E39" s="28">
        <v>1947244</v>
      </c>
      <c r="G39" s="29">
        <v>2126456</v>
      </c>
      <c r="I39" s="29">
        <v>1947244</v>
      </c>
    </row>
    <row r="40" spans="1:9" ht="15">
      <c r="A40" s="1" t="s">
        <v>32</v>
      </c>
      <c r="B40" s="25"/>
      <c r="C40" s="26">
        <v>1117501</v>
      </c>
      <c r="D40" s="27"/>
      <c r="E40" s="28">
        <v>1399146</v>
      </c>
      <c r="G40" s="29">
        <v>1117499</v>
      </c>
      <c r="I40" s="29">
        <v>1399144</v>
      </c>
    </row>
    <row r="41" spans="1:9" ht="15">
      <c r="A41" s="1" t="s">
        <v>33</v>
      </c>
      <c r="B41" s="25"/>
      <c r="C41" s="26">
        <v>130075</v>
      </c>
      <c r="D41" s="27"/>
      <c r="E41" s="28">
        <v>322757</v>
      </c>
      <c r="G41" s="29">
        <v>28379</v>
      </c>
      <c r="I41" s="29">
        <v>30054</v>
      </c>
    </row>
    <row r="42" spans="1:9" ht="15">
      <c r="A42" s="1" t="s">
        <v>34</v>
      </c>
      <c r="B42" s="25"/>
      <c r="C42" s="26">
        <v>611829</v>
      </c>
      <c r="D42" s="27"/>
      <c r="E42" s="28">
        <v>582350</v>
      </c>
      <c r="G42" s="29">
        <v>266882</v>
      </c>
      <c r="I42" s="29">
        <v>210236</v>
      </c>
    </row>
    <row r="43" spans="2:9" ht="6.75" customHeight="1">
      <c r="B43" s="25"/>
      <c r="C43" s="26"/>
      <c r="D43" s="27"/>
      <c r="E43" s="28"/>
      <c r="G43" s="29"/>
      <c r="I43" s="29"/>
    </row>
    <row r="44" spans="1:9" s="31" customFormat="1" ht="15.75">
      <c r="A44" s="31" t="s">
        <v>35</v>
      </c>
      <c r="B44" s="32"/>
      <c r="C44" s="36">
        <f>SUM(C34:C43)</f>
        <v>40841802</v>
      </c>
      <c r="D44" s="34"/>
      <c r="E44" s="36">
        <f>SUM(E34:E43)</f>
        <v>39552286</v>
      </c>
      <c r="G44" s="36">
        <f>SUM(G34:G43)</f>
        <v>25200787</v>
      </c>
      <c r="I44" s="36">
        <f>SUM(I34:I43)</f>
        <v>23736842</v>
      </c>
    </row>
    <row r="45" spans="2:9" ht="15">
      <c r="B45" s="25"/>
      <c r="C45" s="26"/>
      <c r="D45" s="37"/>
      <c r="E45" s="28"/>
      <c r="I45" s="29"/>
    </row>
    <row r="46" spans="1:9" ht="15">
      <c r="A46" s="1" t="s">
        <v>36</v>
      </c>
      <c r="B46" s="25"/>
      <c r="C46" s="26">
        <v>1434581</v>
      </c>
      <c r="D46" s="27"/>
      <c r="E46" s="28">
        <v>1433211</v>
      </c>
      <c r="G46" s="29">
        <v>1434581</v>
      </c>
      <c r="I46" s="28">
        <v>1433211</v>
      </c>
    </row>
    <row r="47" spans="1:9" ht="15">
      <c r="A47" s="1" t="s">
        <v>37</v>
      </c>
      <c r="B47" s="25"/>
      <c r="C47" s="26">
        <v>2162193</v>
      </c>
      <c r="D47" s="27"/>
      <c r="E47" s="28">
        <v>1956912</v>
      </c>
      <c r="G47" s="29">
        <v>1418641</v>
      </c>
      <c r="I47" s="29">
        <v>1278627</v>
      </c>
    </row>
    <row r="48" spans="2:9" ht="8.25" customHeight="1">
      <c r="B48" s="25"/>
      <c r="C48" s="26"/>
      <c r="D48" s="27"/>
      <c r="E48" s="28"/>
      <c r="I48" s="29"/>
    </row>
    <row r="49" spans="1:9" s="38" customFormat="1" ht="15.75">
      <c r="A49" s="38" t="s">
        <v>38</v>
      </c>
      <c r="B49" s="32"/>
      <c r="C49" s="36">
        <f>SUM(C46:C47)</f>
        <v>3596774</v>
      </c>
      <c r="D49" s="34"/>
      <c r="E49" s="36">
        <f>SUM(E46:E47)</f>
        <v>3390123</v>
      </c>
      <c r="G49" s="36">
        <f>SUM(G46:G47)</f>
        <v>2853222</v>
      </c>
      <c r="I49" s="36">
        <f>SUM(I46:I47)</f>
        <v>2711838</v>
      </c>
    </row>
    <row r="50" spans="2:9" ht="15">
      <c r="B50" s="25"/>
      <c r="C50" s="26"/>
      <c r="D50" s="37"/>
      <c r="E50" s="28"/>
      <c r="I50" s="29"/>
    </row>
    <row r="51" spans="1:9" ht="15.75">
      <c r="A51" s="38" t="s">
        <v>39</v>
      </c>
      <c r="B51" s="25"/>
      <c r="C51" s="26"/>
      <c r="D51" s="37"/>
      <c r="E51" s="28"/>
      <c r="I51" s="29"/>
    </row>
    <row r="52" spans="1:9" s="38" customFormat="1" ht="16.5" thickBot="1">
      <c r="A52" s="38" t="s">
        <v>40</v>
      </c>
      <c r="B52" s="32"/>
      <c r="C52" s="33">
        <f>+C44+C49</f>
        <v>44438576</v>
      </c>
      <c r="D52" s="34"/>
      <c r="E52" s="33">
        <f>+E44+E49</f>
        <v>42942409</v>
      </c>
      <c r="G52" s="33">
        <f>+G44+G49</f>
        <v>28054009</v>
      </c>
      <c r="I52" s="33">
        <f>+I44+I49</f>
        <v>26448680</v>
      </c>
    </row>
    <row r="53" spans="2:9" ht="15.75" thickTop="1">
      <c r="B53" s="25"/>
      <c r="C53" s="26"/>
      <c r="D53" s="27"/>
      <c r="E53" s="28"/>
      <c r="I53" s="29"/>
    </row>
    <row r="54" spans="1:9" ht="15.75">
      <c r="A54" s="41" t="s">
        <v>41</v>
      </c>
      <c r="B54" s="25"/>
      <c r="C54" s="26"/>
      <c r="D54" s="27"/>
      <c r="E54" s="28"/>
      <c r="G54" s="42"/>
      <c r="I54" s="29"/>
    </row>
    <row r="55" spans="1:9" s="31" customFormat="1" ht="16.5" thickBot="1">
      <c r="A55" s="41" t="s">
        <v>42</v>
      </c>
      <c r="B55" s="25"/>
      <c r="C55" s="43">
        <v>13082565</v>
      </c>
      <c r="D55" s="34"/>
      <c r="E55" s="43">
        <v>12420583</v>
      </c>
      <c r="G55" s="43">
        <v>11138851</v>
      </c>
      <c r="I55" s="43">
        <v>10297946</v>
      </c>
    </row>
    <row r="56" spans="1:9" s="31" customFormat="1" ht="16.5" thickTop="1">
      <c r="A56" s="41"/>
      <c r="B56" s="25"/>
      <c r="C56" s="39"/>
      <c r="D56" s="34"/>
      <c r="E56" s="40"/>
      <c r="I56" s="44"/>
    </row>
    <row r="57" spans="1:9" ht="15.75">
      <c r="A57" s="35" t="s">
        <v>43</v>
      </c>
      <c r="B57" s="25"/>
      <c r="C57" s="26"/>
      <c r="D57" s="45"/>
      <c r="E57" s="28"/>
      <c r="I57" s="29"/>
    </row>
    <row r="58" spans="1:9" ht="15">
      <c r="A58" s="1" t="s">
        <v>44</v>
      </c>
      <c r="B58" s="25"/>
      <c r="C58" s="46">
        <v>0.13677368994328862</v>
      </c>
      <c r="D58" s="45"/>
      <c r="E58" s="47">
        <v>0.13173139418493132</v>
      </c>
      <c r="G58" s="47">
        <v>0.1499</v>
      </c>
      <c r="I58" s="47">
        <v>0.152</v>
      </c>
    </row>
    <row r="59" spans="1:9" ht="15">
      <c r="A59" s="1" t="s">
        <v>45</v>
      </c>
      <c r="B59" s="25"/>
      <c r="C59" s="46">
        <v>0.15184079932123884</v>
      </c>
      <c r="D59" s="45"/>
      <c r="E59" s="47">
        <v>0.14660461128171542</v>
      </c>
      <c r="G59" s="47">
        <v>0.1499</v>
      </c>
      <c r="I59" s="47">
        <v>0.152</v>
      </c>
    </row>
    <row r="60" spans="2:9" ht="15">
      <c r="B60" s="1"/>
      <c r="C60" s="42"/>
      <c r="D60" s="1"/>
      <c r="E60" s="1"/>
      <c r="I60" s="29"/>
    </row>
    <row r="61" spans="1:10" ht="15">
      <c r="A61" s="1" t="s">
        <v>46</v>
      </c>
      <c r="B61" s="25"/>
      <c r="C61" s="48">
        <v>2.51</v>
      </c>
      <c r="D61" s="48"/>
      <c r="E61" s="48">
        <v>2.37</v>
      </c>
      <c r="F61" s="89"/>
      <c r="G61" s="48">
        <v>1.99</v>
      </c>
      <c r="H61" s="89"/>
      <c r="I61" s="48">
        <v>1.89</v>
      </c>
      <c r="J61" s="89"/>
    </row>
  </sheetData>
  <printOptions/>
  <pageMargins left="0.75" right="0.75" top="0.5" bottom="0.5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6"/>
  <sheetViews>
    <sheetView showGridLines="0" zoomScale="75" zoomScaleNormal="75" workbookViewId="0" topLeftCell="A28">
      <selection activeCell="C45" sqref="C45:I45"/>
    </sheetView>
  </sheetViews>
  <sheetFormatPr defaultColWidth="9.140625" defaultRowHeight="12.75"/>
  <cols>
    <col min="1" max="1" width="41.421875" style="53" bestFit="1" customWidth="1"/>
    <col min="2" max="2" width="0.85546875" style="53" customWidth="1"/>
    <col min="3" max="3" width="16.7109375" style="55" customWidth="1"/>
    <col min="4" max="4" width="1.28515625" style="73" customWidth="1"/>
    <col min="5" max="5" width="16.7109375" style="55" customWidth="1"/>
    <col min="6" max="6" width="2.00390625" style="73" customWidth="1"/>
    <col min="7" max="7" width="16.7109375" style="55" customWidth="1"/>
    <col min="8" max="8" width="1.421875" style="73" customWidth="1"/>
    <col min="9" max="9" width="16.7109375" style="55" customWidth="1"/>
    <col min="10" max="10" width="1.8515625" style="53" customWidth="1"/>
    <col min="11" max="11" width="3.00390625" style="53" customWidth="1"/>
    <col min="12" max="12" width="5.28125" style="53" customWidth="1"/>
    <col min="13" max="16384" width="2.57421875" style="53" customWidth="1"/>
  </cols>
  <sheetData>
    <row r="1" spans="1:9" ht="15.75">
      <c r="A1" s="49"/>
      <c r="B1" s="49"/>
      <c r="C1" s="50"/>
      <c r="D1" s="51"/>
      <c r="E1" s="50"/>
      <c r="F1" s="51"/>
      <c r="G1" s="50"/>
      <c r="H1" s="52"/>
      <c r="I1" s="6"/>
    </row>
    <row r="2" spans="1:10" s="55" customFormat="1" ht="18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</row>
    <row r="3" spans="1:9" s="55" customFormat="1" ht="5.25" customHeight="1">
      <c r="A3" s="50"/>
      <c r="B3" s="50"/>
      <c r="C3" s="50"/>
      <c r="D3" s="56"/>
      <c r="E3" s="50"/>
      <c r="F3" s="56"/>
      <c r="G3" s="50"/>
      <c r="H3" s="56"/>
      <c r="I3" s="50"/>
    </row>
    <row r="4" spans="1:9" s="55" customFormat="1" ht="18">
      <c r="A4" s="90" t="s">
        <v>72</v>
      </c>
      <c r="B4" s="91"/>
      <c r="C4" s="91"/>
      <c r="D4" s="92"/>
      <c r="E4" s="91"/>
      <c r="F4" s="92"/>
      <c r="G4" s="91"/>
      <c r="H4" s="92"/>
      <c r="I4" s="91"/>
    </row>
    <row r="5" spans="1:10" s="55" customFormat="1" ht="18">
      <c r="A5" s="54" t="s">
        <v>48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55" customFormat="1" ht="18">
      <c r="A6" s="54" t="s">
        <v>49</v>
      </c>
      <c r="B6" s="54"/>
      <c r="C6" s="54"/>
      <c r="D6" s="54"/>
      <c r="E6" s="54"/>
      <c r="F6" s="54"/>
      <c r="G6" s="54"/>
      <c r="H6" s="54"/>
      <c r="I6" s="54"/>
      <c r="J6" s="54"/>
    </row>
    <row r="8" spans="3:9" s="57" customFormat="1" ht="24.75" customHeight="1">
      <c r="C8" s="58" t="s">
        <v>2</v>
      </c>
      <c r="D8" s="58"/>
      <c r="E8" s="58"/>
      <c r="F8" s="58"/>
      <c r="G8" s="58"/>
      <c r="H8" s="58"/>
      <c r="I8" s="58"/>
    </row>
    <row r="9" spans="3:9" s="57" customFormat="1" ht="24" customHeight="1">
      <c r="C9" s="58"/>
      <c r="D9" s="58"/>
      <c r="E9" s="58"/>
      <c r="F9" s="58"/>
      <c r="G9" s="58"/>
      <c r="H9" s="58"/>
      <c r="I9" s="58"/>
    </row>
    <row r="10" spans="3:9" ht="15.75">
      <c r="C10" s="10" t="s">
        <v>4</v>
      </c>
      <c r="D10" s="59"/>
      <c r="E10" s="9" t="s">
        <v>50</v>
      </c>
      <c r="F10" s="59"/>
      <c r="G10" s="9" t="s">
        <v>4</v>
      </c>
      <c r="H10" s="24"/>
      <c r="I10" s="9" t="s">
        <v>50</v>
      </c>
    </row>
    <row r="11" spans="1:9" ht="15.75">
      <c r="A11" s="60"/>
      <c r="C11" s="10" t="s">
        <v>6</v>
      </c>
      <c r="D11" s="61"/>
      <c r="E11" s="62" t="s">
        <v>6</v>
      </c>
      <c r="F11" s="61"/>
      <c r="G11" s="9" t="s">
        <v>51</v>
      </c>
      <c r="H11" s="24"/>
      <c r="I11" s="9" t="s">
        <v>51</v>
      </c>
    </row>
    <row r="12" spans="3:9" ht="15.75">
      <c r="C12" s="20" t="s">
        <v>8</v>
      </c>
      <c r="D12" s="61"/>
      <c r="E12" s="20" t="s">
        <v>52</v>
      </c>
      <c r="F12" s="61"/>
      <c r="G12" s="63" t="s">
        <v>8</v>
      </c>
      <c r="H12" s="64"/>
      <c r="I12" s="63" t="s">
        <v>52</v>
      </c>
    </row>
    <row r="13" spans="3:9" ht="15.75">
      <c r="C13" s="10" t="s">
        <v>10</v>
      </c>
      <c r="D13" s="61"/>
      <c r="E13" s="62" t="s">
        <v>53</v>
      </c>
      <c r="F13" s="61"/>
      <c r="G13" s="62" t="s">
        <v>53</v>
      </c>
      <c r="H13" s="64"/>
      <c r="I13" s="62" t="s">
        <v>53</v>
      </c>
    </row>
    <row r="14" spans="3:10" ht="9.75" customHeight="1">
      <c r="C14" s="65"/>
      <c r="D14" s="66"/>
      <c r="E14" s="65"/>
      <c r="F14" s="66"/>
      <c r="G14" s="65"/>
      <c r="H14" s="66"/>
      <c r="I14" s="65"/>
      <c r="J14" s="67"/>
    </row>
    <row r="15" spans="1:10" ht="15">
      <c r="A15" s="53" t="s">
        <v>54</v>
      </c>
      <c r="C15" s="68">
        <v>544058</v>
      </c>
      <c r="D15" s="66"/>
      <c r="E15" s="68">
        <v>567355</v>
      </c>
      <c r="F15" s="66"/>
      <c r="G15" s="68">
        <v>1086869</v>
      </c>
      <c r="H15" s="66"/>
      <c r="I15" s="68">
        <v>1157215</v>
      </c>
      <c r="J15" s="69"/>
    </row>
    <row r="16" spans="1:10" ht="15">
      <c r="A16" s="53" t="s">
        <v>55</v>
      </c>
      <c r="C16" s="65">
        <v>-264842</v>
      </c>
      <c r="D16" s="66"/>
      <c r="E16" s="65">
        <v>-272559</v>
      </c>
      <c r="F16" s="66"/>
      <c r="G16" s="65">
        <v>-525340</v>
      </c>
      <c r="H16" s="66"/>
      <c r="I16" s="65">
        <v>-551659</v>
      </c>
      <c r="J16" s="69"/>
    </row>
    <row r="17" spans="3:10" ht="8.25" customHeight="1">
      <c r="C17" s="70"/>
      <c r="D17" s="66"/>
      <c r="E17" s="70"/>
      <c r="F17" s="66"/>
      <c r="G17" s="70"/>
      <c r="H17" s="66"/>
      <c r="I17" s="70"/>
      <c r="J17" s="69"/>
    </row>
    <row r="18" spans="3:10" ht="15">
      <c r="C18" s="65"/>
      <c r="D18" s="66"/>
      <c r="E18" s="65"/>
      <c r="F18" s="66"/>
      <c r="G18" s="65"/>
      <c r="H18" s="66"/>
      <c r="I18" s="65"/>
      <c r="J18" s="69"/>
    </row>
    <row r="19" spans="1:10" ht="15">
      <c r="A19" s="53" t="s">
        <v>56</v>
      </c>
      <c r="C19" s="65">
        <f>SUM(C15:C18)</f>
        <v>279216</v>
      </c>
      <c r="D19" s="66"/>
      <c r="E19" s="65">
        <f>SUM(E15:E18)</f>
        <v>294796</v>
      </c>
      <c r="F19" s="66"/>
      <c r="G19" s="65">
        <f>G15+G16</f>
        <v>561529</v>
      </c>
      <c r="H19" s="66"/>
      <c r="I19" s="65">
        <f>SUM(I15:I18)</f>
        <v>605556</v>
      </c>
      <c r="J19" s="69"/>
    </row>
    <row r="20" spans="1:10" ht="15">
      <c r="A20" s="71" t="s">
        <v>57</v>
      </c>
      <c r="B20" s="72"/>
      <c r="C20" s="65">
        <v>24875</v>
      </c>
      <c r="D20" s="66"/>
      <c r="E20" s="65">
        <v>26282</v>
      </c>
      <c r="F20" s="66"/>
      <c r="G20" s="65">
        <v>56652</v>
      </c>
      <c r="H20" s="66"/>
      <c r="I20" s="65">
        <v>49246</v>
      </c>
      <c r="J20" s="69"/>
    </row>
    <row r="21" spans="1:10" ht="15">
      <c r="A21" s="53" t="s">
        <v>58</v>
      </c>
      <c r="C21" s="65">
        <v>54690</v>
      </c>
      <c r="D21" s="66"/>
      <c r="E21" s="65">
        <v>85899</v>
      </c>
      <c r="F21" s="66"/>
      <c r="G21" s="65">
        <v>114307</v>
      </c>
      <c r="H21" s="66"/>
      <c r="I21" s="65">
        <v>157395</v>
      </c>
      <c r="J21" s="69"/>
    </row>
    <row r="22" spans="3:10" ht="8.25" customHeight="1">
      <c r="C22" s="70"/>
      <c r="D22" s="66"/>
      <c r="E22" s="70"/>
      <c r="F22" s="66"/>
      <c r="G22" s="70"/>
      <c r="H22" s="66"/>
      <c r="I22" s="70"/>
      <c r="J22" s="69"/>
    </row>
    <row r="23" spans="3:10" ht="15">
      <c r="C23" s="65" t="s">
        <v>59</v>
      </c>
      <c r="D23" s="66"/>
      <c r="E23" s="65"/>
      <c r="F23" s="66"/>
      <c r="G23" s="65"/>
      <c r="H23" s="66"/>
      <c r="I23" s="65"/>
      <c r="J23" s="69"/>
    </row>
    <row r="24" spans="1:10" ht="15">
      <c r="A24" s="53" t="s">
        <v>60</v>
      </c>
      <c r="C24" s="65">
        <f>SUM(C19:C21)</f>
        <v>358781</v>
      </c>
      <c r="D24" s="66"/>
      <c r="E24" s="65">
        <f>SUM(E19:E21)</f>
        <v>406977</v>
      </c>
      <c r="F24" s="66"/>
      <c r="G24" s="65">
        <f>SUM(G19:G21)</f>
        <v>732488</v>
      </c>
      <c r="H24" s="66"/>
      <c r="I24" s="65">
        <f>SUM(I19:I21)</f>
        <v>812197</v>
      </c>
      <c r="J24" s="69"/>
    </row>
    <row r="25" spans="1:10" ht="15">
      <c r="A25" s="53" t="s">
        <v>61</v>
      </c>
      <c r="C25" s="65">
        <v>-119632</v>
      </c>
      <c r="D25" s="66"/>
      <c r="E25" s="65">
        <v>-123908</v>
      </c>
      <c r="F25" s="66"/>
      <c r="G25" s="65">
        <v>-245584</v>
      </c>
      <c r="H25" s="66"/>
      <c r="I25" s="65">
        <v>-249506</v>
      </c>
      <c r="J25" s="69"/>
    </row>
    <row r="26" spans="3:10" ht="8.25" customHeight="1">
      <c r="C26" s="70"/>
      <c r="D26" s="66"/>
      <c r="E26" s="70"/>
      <c r="F26" s="66"/>
      <c r="G26" s="70"/>
      <c r="H26" s="66"/>
      <c r="I26" s="70"/>
      <c r="J26" s="69"/>
    </row>
    <row r="27" spans="3:10" ht="15">
      <c r="C27" s="65"/>
      <c r="D27" s="66"/>
      <c r="E27" s="65"/>
      <c r="F27" s="66"/>
      <c r="G27" s="65"/>
      <c r="H27" s="66"/>
      <c r="I27" s="65"/>
      <c r="J27" s="69"/>
    </row>
    <row r="28" spans="1:10" s="73" customFormat="1" ht="15">
      <c r="A28" s="73" t="s">
        <v>62</v>
      </c>
      <c r="C28" s="65">
        <f>SUM(C24:C25)</f>
        <v>239149</v>
      </c>
      <c r="D28" s="66"/>
      <c r="E28" s="65">
        <f>SUM(E24:E25)</f>
        <v>283069</v>
      </c>
      <c r="F28" s="66"/>
      <c r="G28" s="65">
        <f>SUM(G24:G25)</f>
        <v>486904</v>
      </c>
      <c r="H28" s="66"/>
      <c r="I28" s="65">
        <f>SUM(I24:I25)</f>
        <v>562691</v>
      </c>
      <c r="J28" s="66"/>
    </row>
    <row r="29" spans="1:10" s="73" customFormat="1" ht="15">
      <c r="A29" s="53" t="s">
        <v>70</v>
      </c>
      <c r="C29" s="65"/>
      <c r="D29" s="66"/>
      <c r="E29" s="65"/>
      <c r="F29" s="66"/>
      <c r="G29" s="65"/>
      <c r="H29" s="66"/>
      <c r="I29" s="65"/>
      <c r="J29" s="66"/>
    </row>
    <row r="30" spans="1:10" ht="15">
      <c r="A30" s="53" t="s">
        <v>63</v>
      </c>
      <c r="C30" s="65">
        <v>-43113</v>
      </c>
      <c r="D30" s="66"/>
      <c r="E30" s="65">
        <v>-92946</v>
      </c>
      <c r="F30" s="66"/>
      <c r="G30" s="65">
        <v>-93600</v>
      </c>
      <c r="H30" s="66"/>
      <c r="I30" s="65">
        <v>-184506</v>
      </c>
      <c r="J30" s="69"/>
    </row>
    <row r="31" spans="3:10" ht="8.25" customHeight="1">
      <c r="C31" s="70"/>
      <c r="D31" s="66"/>
      <c r="E31" s="70"/>
      <c r="F31" s="66"/>
      <c r="G31" s="70"/>
      <c r="H31" s="66"/>
      <c r="I31" s="70"/>
      <c r="J31" s="69"/>
    </row>
    <row r="32" spans="3:10" ht="6" customHeight="1">
      <c r="C32" s="65"/>
      <c r="D32" s="66"/>
      <c r="E32" s="65"/>
      <c r="F32" s="66"/>
      <c r="G32" s="65"/>
      <c r="H32" s="66"/>
      <c r="I32" s="65"/>
      <c r="J32" s="69"/>
    </row>
    <row r="33" spans="1:10" ht="15">
      <c r="A33" s="53" t="s">
        <v>64</v>
      </c>
      <c r="C33" s="65">
        <f>SUM(C28:C30)</f>
        <v>196036</v>
      </c>
      <c r="D33" s="66"/>
      <c r="E33" s="65">
        <f>SUM(E28:E30)</f>
        <v>190123</v>
      </c>
      <c r="F33" s="66"/>
      <c r="G33" s="65">
        <f>SUM(G28:G30)</f>
        <v>393304</v>
      </c>
      <c r="H33" s="66"/>
      <c r="I33" s="65">
        <f>SUM(I28:I30)</f>
        <v>378185</v>
      </c>
      <c r="J33" s="69"/>
    </row>
    <row r="34" spans="1:10" ht="18" customHeight="1">
      <c r="A34" s="53" t="s">
        <v>65</v>
      </c>
      <c r="C34" s="65">
        <v>-54681</v>
      </c>
      <c r="D34" s="66"/>
      <c r="E34" s="65">
        <v>-63896</v>
      </c>
      <c r="F34" s="66"/>
      <c r="G34" s="65">
        <v>-115027</v>
      </c>
      <c r="H34" s="66"/>
      <c r="I34" s="65">
        <v>-128975</v>
      </c>
      <c r="J34" s="69"/>
    </row>
    <row r="35" spans="3:10" ht="8.25" customHeight="1">
      <c r="C35" s="70"/>
      <c r="D35" s="66"/>
      <c r="E35" s="70"/>
      <c r="F35" s="66"/>
      <c r="G35" s="70"/>
      <c r="H35" s="66"/>
      <c r="I35" s="70"/>
      <c r="J35" s="69"/>
    </row>
    <row r="36" spans="3:10" ht="6.75" customHeight="1">
      <c r="C36" s="65"/>
      <c r="D36" s="66"/>
      <c r="E36" s="65"/>
      <c r="F36" s="66"/>
      <c r="G36" s="65"/>
      <c r="H36" s="66"/>
      <c r="I36" s="65"/>
      <c r="J36" s="69"/>
    </row>
    <row r="37" spans="1:10" ht="15">
      <c r="A37" s="53" t="s">
        <v>66</v>
      </c>
      <c r="C37" s="68">
        <f>C33+C34</f>
        <v>141355</v>
      </c>
      <c r="D37" s="66"/>
      <c r="E37" s="68">
        <f>SUM(E33:E34)</f>
        <v>126227</v>
      </c>
      <c r="F37" s="66"/>
      <c r="G37" s="68">
        <f>G33+G34</f>
        <v>278277</v>
      </c>
      <c r="H37" s="66"/>
      <c r="I37" s="68">
        <f>I33+I34</f>
        <v>249210</v>
      </c>
      <c r="J37" s="69"/>
    </row>
    <row r="38" spans="3:10" ht="6" customHeight="1">
      <c r="C38" s="70"/>
      <c r="D38" s="66"/>
      <c r="E38" s="70"/>
      <c r="F38" s="66"/>
      <c r="G38" s="70"/>
      <c r="H38" s="66"/>
      <c r="I38" s="70"/>
      <c r="J38" s="69"/>
    </row>
    <row r="39" spans="3:10" ht="11.25" customHeight="1">
      <c r="C39" s="68"/>
      <c r="D39" s="66"/>
      <c r="E39" s="68"/>
      <c r="F39" s="66"/>
      <c r="G39" s="68"/>
      <c r="H39" s="66"/>
      <c r="I39" s="68"/>
      <c r="J39" s="69"/>
    </row>
    <row r="40" spans="1:10" ht="18.75" customHeight="1">
      <c r="A40" s="53" t="s">
        <v>67</v>
      </c>
      <c r="C40" s="68">
        <f>C37</f>
        <v>141355</v>
      </c>
      <c r="D40" s="66"/>
      <c r="E40" s="68">
        <f>E37</f>
        <v>126227</v>
      </c>
      <c r="F40" s="66"/>
      <c r="G40" s="68">
        <f>G37</f>
        <v>278277</v>
      </c>
      <c r="H40" s="66"/>
      <c r="I40" s="68">
        <f>I37</f>
        <v>249210</v>
      </c>
      <c r="J40" s="69"/>
    </row>
    <row r="41" spans="3:10" ht="6.75" customHeight="1" thickBot="1">
      <c r="C41" s="74"/>
      <c r="D41" s="66"/>
      <c r="E41" s="74"/>
      <c r="F41" s="66"/>
      <c r="G41" s="74"/>
      <c r="H41" s="66"/>
      <c r="I41" s="74"/>
      <c r="J41" s="69"/>
    </row>
    <row r="42" spans="3:10" ht="15.75" thickTop="1">
      <c r="C42" s="68"/>
      <c r="D42" s="66"/>
      <c r="E42" s="68"/>
      <c r="F42" s="66"/>
      <c r="G42" s="68"/>
      <c r="H42" s="66"/>
      <c r="I42" s="68"/>
      <c r="J42" s="69"/>
    </row>
    <row r="43" spans="1:10" ht="15.75" thickBot="1">
      <c r="A43" s="53" t="s">
        <v>68</v>
      </c>
      <c r="C43" s="75">
        <v>9.853622506666659</v>
      </c>
      <c r="D43" s="76"/>
      <c r="E43" s="75">
        <v>8.839024461266161</v>
      </c>
      <c r="F43" s="76"/>
      <c r="G43" s="75">
        <v>19.39822793879012</v>
      </c>
      <c r="H43" s="76"/>
      <c r="I43" s="75">
        <v>17.450888367719585</v>
      </c>
      <c r="J43" s="69"/>
    </row>
    <row r="44" spans="3:10" ht="15.75" thickTop="1">
      <c r="C44" s="77"/>
      <c r="D44" s="76"/>
      <c r="E44" s="77"/>
      <c r="F44" s="76"/>
      <c r="G44" s="77"/>
      <c r="H44" s="76"/>
      <c r="I44" s="77"/>
      <c r="J44" s="69"/>
    </row>
    <row r="45" spans="1:10" ht="15.75" thickBot="1">
      <c r="A45" s="53" t="s">
        <v>69</v>
      </c>
      <c r="C45" s="78">
        <v>9.843106230574806</v>
      </c>
      <c r="D45" s="76"/>
      <c r="E45" s="78">
        <v>8.839024461266161</v>
      </c>
      <c r="F45" s="76"/>
      <c r="G45" s="78">
        <v>19.373531184155635</v>
      </c>
      <c r="H45" s="76"/>
      <c r="I45" s="78">
        <v>17.450888367719585</v>
      </c>
      <c r="J45" s="69"/>
    </row>
    <row r="46" spans="3:10" ht="15.75" thickTop="1">
      <c r="C46" s="79"/>
      <c r="D46" s="80"/>
      <c r="E46" s="79"/>
      <c r="F46" s="80"/>
      <c r="G46" s="79"/>
      <c r="H46" s="80"/>
      <c r="I46" s="79"/>
      <c r="J46" s="67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9"/>
  <sheetViews>
    <sheetView showGridLines="0" zoomScale="75" zoomScaleNormal="75" workbookViewId="0" topLeftCell="A1">
      <selection activeCell="D45" sqref="D45"/>
    </sheetView>
  </sheetViews>
  <sheetFormatPr defaultColWidth="9.140625" defaultRowHeight="12.75"/>
  <cols>
    <col min="1" max="1" width="41.421875" style="53" bestFit="1" customWidth="1"/>
    <col min="2" max="2" width="0.85546875" style="53" customWidth="1"/>
    <col min="3" max="3" width="16.7109375" style="55" customWidth="1"/>
    <col min="4" max="4" width="1.28515625" style="73" customWidth="1"/>
    <col min="5" max="5" width="16.7109375" style="55" customWidth="1"/>
    <col min="6" max="6" width="2.00390625" style="73" customWidth="1"/>
    <col min="7" max="7" width="16.7109375" style="55" customWidth="1"/>
    <col min="8" max="8" width="1.421875" style="73" customWidth="1"/>
    <col min="9" max="9" width="16.7109375" style="55" customWidth="1"/>
    <col min="10" max="10" width="1.8515625" style="53" customWidth="1"/>
    <col min="11" max="11" width="3.00390625" style="53" customWidth="1"/>
    <col min="12" max="16384" width="2.57421875" style="53" customWidth="1"/>
  </cols>
  <sheetData>
    <row r="1" spans="1:9" ht="15.75">
      <c r="A1" s="49"/>
      <c r="B1" s="49"/>
      <c r="C1" s="50"/>
      <c r="D1" s="51"/>
      <c r="E1" s="50"/>
      <c r="F1" s="51"/>
      <c r="G1" s="50"/>
      <c r="H1" s="52"/>
      <c r="I1" s="6"/>
    </row>
    <row r="2" spans="1:10" s="55" customFormat="1" ht="18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55" customFormat="1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9" s="55" customFormat="1" ht="18">
      <c r="A4" s="90" t="s">
        <v>72</v>
      </c>
      <c r="B4" s="93"/>
      <c r="C4" s="93"/>
      <c r="D4" s="94"/>
      <c r="E4" s="93"/>
      <c r="F4" s="94"/>
      <c r="G4" s="93"/>
      <c r="H4" s="94"/>
      <c r="I4" s="93"/>
    </row>
    <row r="5" spans="1:10" s="55" customFormat="1" ht="18">
      <c r="A5" s="54" t="s">
        <v>71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55" customFormat="1" ht="18">
      <c r="A6" s="54" t="s">
        <v>49</v>
      </c>
      <c r="B6" s="54"/>
      <c r="C6" s="54"/>
      <c r="D6" s="54"/>
      <c r="E6" s="54"/>
      <c r="F6" s="54"/>
      <c r="G6" s="54"/>
      <c r="H6" s="54"/>
      <c r="I6" s="54"/>
      <c r="J6" s="54"/>
    </row>
    <row r="8" spans="3:9" s="57" customFormat="1" ht="24" customHeight="1">
      <c r="C8" s="58" t="s">
        <v>3</v>
      </c>
      <c r="D8" s="58"/>
      <c r="E8" s="58"/>
      <c r="F8" s="58"/>
      <c r="G8" s="58"/>
      <c r="H8" s="58"/>
      <c r="I8" s="58"/>
    </row>
    <row r="9" spans="3:9" s="57" customFormat="1" ht="9" customHeight="1">
      <c r="C9" s="58"/>
      <c r="D9" s="58"/>
      <c r="E9" s="58"/>
      <c r="F9" s="58"/>
      <c r="G9" s="58"/>
      <c r="H9" s="58"/>
      <c r="I9" s="58"/>
    </row>
    <row r="10" spans="3:9" ht="15.75">
      <c r="C10" s="10" t="s">
        <v>4</v>
      </c>
      <c r="D10" s="59"/>
      <c r="E10" s="9" t="s">
        <v>50</v>
      </c>
      <c r="F10" s="59"/>
      <c r="G10" s="9" t="s">
        <v>4</v>
      </c>
      <c r="H10" s="24"/>
      <c r="I10" s="9" t="s">
        <v>50</v>
      </c>
    </row>
    <row r="11" spans="1:9" ht="15.75">
      <c r="A11" s="60"/>
      <c r="C11" s="10" t="s">
        <v>6</v>
      </c>
      <c r="D11" s="61"/>
      <c r="E11" s="62" t="s">
        <v>6</v>
      </c>
      <c r="F11" s="61"/>
      <c r="G11" s="9" t="s">
        <v>51</v>
      </c>
      <c r="H11" s="24"/>
      <c r="I11" s="9" t="s">
        <v>51</v>
      </c>
    </row>
    <row r="12" spans="3:9" ht="15.75">
      <c r="C12" s="20" t="s">
        <v>8</v>
      </c>
      <c r="D12" s="61"/>
      <c r="E12" s="20" t="s">
        <v>52</v>
      </c>
      <c r="F12" s="61"/>
      <c r="G12" s="20" t="s">
        <v>8</v>
      </c>
      <c r="H12" s="64"/>
      <c r="I12" s="20" t="s">
        <v>52</v>
      </c>
    </row>
    <row r="13" spans="3:9" ht="15.75">
      <c r="C13" s="10" t="s">
        <v>10</v>
      </c>
      <c r="D13" s="61"/>
      <c r="E13" s="62" t="s">
        <v>53</v>
      </c>
      <c r="F13" s="61"/>
      <c r="G13" s="62" t="s">
        <v>53</v>
      </c>
      <c r="H13" s="64"/>
      <c r="I13" s="62" t="s">
        <v>53</v>
      </c>
    </row>
    <row r="14" spans="3:10" ht="9.75" customHeight="1">
      <c r="C14" s="65"/>
      <c r="D14" s="66"/>
      <c r="E14" s="65"/>
      <c r="F14" s="66"/>
      <c r="G14" s="65"/>
      <c r="H14" s="66"/>
      <c r="I14" s="65"/>
      <c r="J14" s="67"/>
    </row>
    <row r="15" spans="1:10" ht="15">
      <c r="A15" s="53" t="s">
        <v>54</v>
      </c>
      <c r="C15" s="68">
        <v>295382</v>
      </c>
      <c r="D15" s="66"/>
      <c r="E15" s="68">
        <v>281129</v>
      </c>
      <c r="F15" s="66"/>
      <c r="G15" s="68">
        <v>588652</v>
      </c>
      <c r="H15" s="66"/>
      <c r="I15" s="68">
        <v>576738</v>
      </c>
      <c r="J15" s="69"/>
    </row>
    <row r="16" spans="1:10" ht="15">
      <c r="A16" s="53" t="s">
        <v>55</v>
      </c>
      <c r="C16" s="65">
        <v>-150797</v>
      </c>
      <c r="D16" s="66"/>
      <c r="E16" s="65">
        <v>-144080</v>
      </c>
      <c r="F16" s="66"/>
      <c r="G16" s="65">
        <v>-295530</v>
      </c>
      <c r="H16" s="66"/>
      <c r="I16" s="65">
        <v>-290424</v>
      </c>
      <c r="J16" s="69"/>
    </row>
    <row r="17" spans="3:10" ht="6.75" customHeight="1">
      <c r="C17" s="70"/>
      <c r="D17" s="66"/>
      <c r="E17" s="70"/>
      <c r="F17" s="66"/>
      <c r="G17" s="70"/>
      <c r="H17" s="66"/>
      <c r="I17" s="70"/>
      <c r="J17" s="69"/>
    </row>
    <row r="18" spans="3:10" ht="15">
      <c r="C18" s="65"/>
      <c r="D18" s="66"/>
      <c r="E18" s="65"/>
      <c r="F18" s="66"/>
      <c r="G18" s="65"/>
      <c r="H18" s="66"/>
      <c r="I18" s="65"/>
      <c r="J18" s="69"/>
    </row>
    <row r="19" spans="1:10" ht="15">
      <c r="A19" s="53" t="s">
        <v>56</v>
      </c>
      <c r="C19" s="65">
        <f>SUM(C15:C16)</f>
        <v>144585</v>
      </c>
      <c r="D19" s="66"/>
      <c r="E19" s="65">
        <f>SUM(E15:E18)</f>
        <v>137049</v>
      </c>
      <c r="F19" s="66"/>
      <c r="G19" s="65">
        <f>SUM(G15:G18)</f>
        <v>293122</v>
      </c>
      <c r="H19" s="66"/>
      <c r="I19" s="65">
        <f>SUM(I15:I18)</f>
        <v>286314</v>
      </c>
      <c r="J19" s="69"/>
    </row>
    <row r="20" spans="1:10" ht="15">
      <c r="A20" s="71" t="s">
        <v>57</v>
      </c>
      <c r="B20" s="72"/>
      <c r="C20" s="65">
        <v>4473</v>
      </c>
      <c r="D20" s="66"/>
      <c r="E20" s="65">
        <v>1997</v>
      </c>
      <c r="F20" s="66"/>
      <c r="G20" s="65">
        <v>8338</v>
      </c>
      <c r="H20" s="66"/>
      <c r="I20" s="65">
        <v>3874</v>
      </c>
      <c r="J20" s="69"/>
    </row>
    <row r="21" spans="1:10" ht="15">
      <c r="A21" s="53" t="s">
        <v>58</v>
      </c>
      <c r="C21" s="65">
        <v>164352</v>
      </c>
      <c r="D21" s="66"/>
      <c r="E21" s="65">
        <v>102064</v>
      </c>
      <c r="F21" s="66"/>
      <c r="G21" s="65">
        <v>215065</v>
      </c>
      <c r="H21" s="66"/>
      <c r="I21" s="65">
        <v>158091</v>
      </c>
      <c r="J21" s="69"/>
    </row>
    <row r="22" spans="3:10" ht="6.75" customHeight="1">
      <c r="C22" s="70"/>
      <c r="D22" s="66"/>
      <c r="E22" s="70"/>
      <c r="F22" s="66"/>
      <c r="G22" s="70"/>
      <c r="H22" s="66"/>
      <c r="I22" s="70"/>
      <c r="J22" s="69"/>
    </row>
    <row r="23" spans="3:10" ht="15">
      <c r="C23" s="65" t="s">
        <v>59</v>
      </c>
      <c r="D23" s="66"/>
      <c r="E23" s="65"/>
      <c r="F23" s="66"/>
      <c r="G23" s="65"/>
      <c r="H23" s="66"/>
      <c r="I23" s="65"/>
      <c r="J23" s="69"/>
    </row>
    <row r="24" spans="1:10" ht="15">
      <c r="A24" s="53" t="s">
        <v>60</v>
      </c>
      <c r="C24" s="65">
        <f>SUM(C19:C21)</f>
        <v>313410</v>
      </c>
      <c r="D24" s="66"/>
      <c r="E24" s="65">
        <f>SUM(E19:E21)</f>
        <v>241110</v>
      </c>
      <c r="F24" s="66"/>
      <c r="G24" s="65">
        <f>SUM(G19:G21)</f>
        <v>516525</v>
      </c>
      <c r="H24" s="66"/>
      <c r="I24" s="65">
        <f>SUM(I19:I21)</f>
        <v>448279</v>
      </c>
      <c r="J24" s="69"/>
    </row>
    <row r="25" spans="1:10" ht="15">
      <c r="A25" s="53" t="s">
        <v>61</v>
      </c>
      <c r="C25" s="65">
        <v>-78848</v>
      </c>
      <c r="D25" s="66"/>
      <c r="E25" s="65">
        <v>-70836</v>
      </c>
      <c r="F25" s="66"/>
      <c r="G25" s="65">
        <v>-157776</v>
      </c>
      <c r="H25" s="66"/>
      <c r="I25" s="65">
        <v>-146394</v>
      </c>
      <c r="J25" s="69"/>
    </row>
    <row r="26" spans="3:10" ht="6.75" customHeight="1">
      <c r="C26" s="70"/>
      <c r="D26" s="66"/>
      <c r="E26" s="70"/>
      <c r="F26" s="66"/>
      <c r="G26" s="70"/>
      <c r="H26" s="66"/>
      <c r="I26" s="70"/>
      <c r="J26" s="69"/>
    </row>
    <row r="27" spans="3:10" ht="15">
      <c r="C27" s="65"/>
      <c r="D27" s="66"/>
      <c r="E27" s="65"/>
      <c r="F27" s="66"/>
      <c r="G27" s="65"/>
      <c r="H27" s="66"/>
      <c r="I27" s="65"/>
      <c r="J27" s="69"/>
    </row>
    <row r="28" spans="1:10" s="73" customFormat="1" ht="15">
      <c r="A28" s="73" t="s">
        <v>62</v>
      </c>
      <c r="C28" s="65">
        <f>SUM(C24:C25)</f>
        <v>234562</v>
      </c>
      <c r="D28" s="66"/>
      <c r="E28" s="65">
        <f>SUM(E24:E25)</f>
        <v>170274</v>
      </c>
      <c r="F28" s="66"/>
      <c r="G28" s="65">
        <f>SUM(G24:G25)</f>
        <v>358749</v>
      </c>
      <c r="H28" s="66"/>
      <c r="I28" s="65">
        <f>SUM(I24:I25)</f>
        <v>301885</v>
      </c>
      <c r="J28" s="66"/>
    </row>
    <row r="29" spans="1:10" s="73" customFormat="1" ht="15">
      <c r="A29" s="53" t="s">
        <v>70</v>
      </c>
      <c r="C29" s="65"/>
      <c r="D29" s="66"/>
      <c r="E29" s="65"/>
      <c r="F29" s="66"/>
      <c r="G29" s="65"/>
      <c r="H29" s="66"/>
      <c r="I29" s="65"/>
      <c r="J29" s="66"/>
    </row>
    <row r="30" spans="1:10" ht="15">
      <c r="A30" s="53" t="s">
        <v>63</v>
      </c>
      <c r="C30" s="65">
        <v>-29013</v>
      </c>
      <c r="D30" s="66"/>
      <c r="E30" s="65">
        <v>-42411</v>
      </c>
      <c r="F30" s="66"/>
      <c r="G30" s="65">
        <v>-57572</v>
      </c>
      <c r="H30" s="66"/>
      <c r="I30" s="65">
        <v>-82103</v>
      </c>
      <c r="J30" s="69"/>
    </row>
    <row r="31" spans="3:10" ht="6.75" customHeight="1">
      <c r="C31" s="70"/>
      <c r="D31" s="66"/>
      <c r="E31" s="70"/>
      <c r="F31" s="66"/>
      <c r="G31" s="70"/>
      <c r="H31" s="66"/>
      <c r="I31" s="70"/>
      <c r="J31" s="69"/>
    </row>
    <row r="32" spans="3:10" ht="6" customHeight="1">
      <c r="C32" s="65"/>
      <c r="D32" s="66"/>
      <c r="E32" s="65"/>
      <c r="F32" s="66"/>
      <c r="G32" s="65"/>
      <c r="H32" s="66"/>
      <c r="I32" s="65"/>
      <c r="J32" s="69"/>
    </row>
    <row r="33" spans="1:10" ht="15">
      <c r="A33" s="53" t="s">
        <v>64</v>
      </c>
      <c r="C33" s="65">
        <f>SUM(C28:C30)</f>
        <v>205549</v>
      </c>
      <c r="D33" s="66"/>
      <c r="E33" s="65">
        <f>SUM(E28:E30)</f>
        <v>127863</v>
      </c>
      <c r="F33" s="66"/>
      <c r="G33" s="65">
        <f>SUM(G28:G30)</f>
        <v>301177</v>
      </c>
      <c r="H33" s="66"/>
      <c r="I33" s="65">
        <f>SUM(I28:I30)</f>
        <v>219782</v>
      </c>
      <c r="J33" s="69"/>
    </row>
    <row r="34" spans="1:10" ht="15">
      <c r="A34" s="53" t="s">
        <v>65</v>
      </c>
      <c r="C34" s="65">
        <v>-59479</v>
      </c>
      <c r="D34" s="66"/>
      <c r="E34" s="65">
        <v>-39256</v>
      </c>
      <c r="F34" s="66"/>
      <c r="G34" s="65">
        <v>-88167</v>
      </c>
      <c r="H34" s="66"/>
      <c r="I34" s="65">
        <v>-70382</v>
      </c>
      <c r="J34" s="69"/>
    </row>
    <row r="35" spans="3:10" ht="6.75" customHeight="1">
      <c r="C35" s="70"/>
      <c r="D35" s="66"/>
      <c r="E35" s="70"/>
      <c r="F35" s="66"/>
      <c r="G35" s="70"/>
      <c r="H35" s="66"/>
      <c r="I35" s="70"/>
      <c r="J35" s="69"/>
    </row>
    <row r="36" spans="3:10" ht="6.75" customHeight="1">
      <c r="C36" s="65"/>
      <c r="D36" s="66"/>
      <c r="E36" s="65"/>
      <c r="F36" s="66"/>
      <c r="G36" s="65"/>
      <c r="H36" s="66"/>
      <c r="I36" s="65"/>
      <c r="J36" s="69"/>
    </row>
    <row r="37" spans="1:10" ht="15">
      <c r="A37" s="53" t="s">
        <v>66</v>
      </c>
      <c r="C37" s="68">
        <f>C33+C34</f>
        <v>146070</v>
      </c>
      <c r="D37" s="66"/>
      <c r="E37" s="68">
        <f>E33+E34</f>
        <v>88607</v>
      </c>
      <c r="F37" s="66"/>
      <c r="G37" s="68">
        <f>G33+G34</f>
        <v>213010</v>
      </c>
      <c r="H37" s="66"/>
      <c r="I37" s="68">
        <f>I33+I34</f>
        <v>149400</v>
      </c>
      <c r="J37" s="69"/>
    </row>
    <row r="38" spans="3:10" ht="6" customHeight="1">
      <c r="C38" s="70"/>
      <c r="D38" s="66"/>
      <c r="E38" s="70"/>
      <c r="F38" s="66"/>
      <c r="G38" s="70"/>
      <c r="H38" s="66"/>
      <c r="I38" s="70"/>
      <c r="J38" s="69"/>
    </row>
    <row r="39" spans="3:10" ht="15">
      <c r="C39" s="68"/>
      <c r="D39" s="66"/>
      <c r="E39" s="68"/>
      <c r="F39" s="66"/>
      <c r="G39" s="68"/>
      <c r="H39" s="66"/>
      <c r="I39" s="68"/>
      <c r="J39" s="69"/>
    </row>
    <row r="40" spans="1:10" ht="15">
      <c r="A40" s="53" t="s">
        <v>67</v>
      </c>
      <c r="C40" s="68">
        <f>C37</f>
        <v>146070</v>
      </c>
      <c r="D40" s="66"/>
      <c r="E40" s="68">
        <f>E37</f>
        <v>88607</v>
      </c>
      <c r="F40" s="66"/>
      <c r="G40" s="68">
        <f>G37</f>
        <v>213010</v>
      </c>
      <c r="H40" s="66"/>
      <c r="I40" s="68">
        <f>I37</f>
        <v>149400</v>
      </c>
      <c r="J40" s="69"/>
    </row>
    <row r="41" spans="3:10" ht="6.75" customHeight="1" thickBot="1">
      <c r="C41" s="74"/>
      <c r="D41" s="66"/>
      <c r="E41" s="74"/>
      <c r="F41" s="66"/>
      <c r="G41" s="74"/>
      <c r="H41" s="66"/>
      <c r="I41" s="74"/>
      <c r="J41" s="69"/>
    </row>
    <row r="42" spans="3:10" ht="15.75" thickTop="1">
      <c r="C42" s="68"/>
      <c r="D42" s="66"/>
      <c r="E42" s="68"/>
      <c r="F42" s="66"/>
      <c r="G42" s="68"/>
      <c r="H42" s="66"/>
      <c r="I42" s="68"/>
      <c r="J42" s="69"/>
    </row>
    <row r="43" spans="1:10" ht="15.75" thickBot="1">
      <c r="A43" s="53" t="s">
        <v>68</v>
      </c>
      <c r="C43" s="75">
        <v>10.182297333301255</v>
      </c>
      <c r="D43" s="76"/>
      <c r="E43" s="81">
        <v>6.20469028369058</v>
      </c>
      <c r="F43" s="76"/>
      <c r="G43" s="75">
        <v>14.848573663082771</v>
      </c>
      <c r="H43" s="82"/>
      <c r="I43" s="75">
        <v>10.461709891807335</v>
      </c>
      <c r="J43" s="69"/>
    </row>
    <row r="44" spans="3:10" ht="15.75" thickTop="1">
      <c r="C44" s="77"/>
      <c r="D44" s="76"/>
      <c r="E44" s="77"/>
      <c r="F44" s="76"/>
      <c r="G44" s="77"/>
      <c r="H44" s="66"/>
      <c r="I44" s="68"/>
      <c r="J44" s="69"/>
    </row>
    <row r="45" spans="1:10" ht="15.75" thickBot="1">
      <c r="A45" s="53" t="s">
        <v>69</v>
      </c>
      <c r="C45" s="83">
        <v>10.171430279085012</v>
      </c>
      <c r="D45" s="76"/>
      <c r="E45" s="83">
        <v>6.20469028369058</v>
      </c>
      <c r="F45" s="76"/>
      <c r="G45" s="83">
        <v>14.829669277507634</v>
      </c>
      <c r="H45" s="66"/>
      <c r="I45" s="84">
        <v>10.461709891807335</v>
      </c>
      <c r="J45" s="69"/>
    </row>
    <row r="46" spans="3:10" ht="15.75" thickTop="1">
      <c r="C46" s="79"/>
      <c r="D46" s="80"/>
      <c r="E46" s="79"/>
      <c r="F46" s="80"/>
      <c r="G46" s="79"/>
      <c r="H46" s="80"/>
      <c r="I46" s="79"/>
      <c r="J46" s="67"/>
    </row>
    <row r="47" spans="5:9" ht="15">
      <c r="E47" s="85"/>
      <c r="I47" s="85"/>
    </row>
    <row r="49" spans="3:7" ht="15">
      <c r="C49" s="86"/>
      <c r="D49" s="87"/>
      <c r="E49" s="88"/>
      <c r="F49" s="87"/>
      <c r="G49" s="86"/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M67"/>
  <sheetViews>
    <sheetView showGridLines="0" zoomScale="75" zoomScaleNormal="75" workbookViewId="0" topLeftCell="A1">
      <selection activeCell="B6" sqref="B6"/>
    </sheetView>
  </sheetViews>
  <sheetFormatPr defaultColWidth="6.7109375" defaultRowHeight="12.75"/>
  <cols>
    <col min="1" max="1" width="1.57421875" style="0" customWidth="1"/>
    <col min="2" max="2" width="35.00390625" style="1" customWidth="1"/>
    <col min="3" max="3" width="3.00390625" style="2" customWidth="1"/>
    <col min="4" max="4" width="13.140625" style="3" customWidth="1"/>
    <col min="5" max="5" width="1.7109375" style="4" customWidth="1"/>
    <col min="6" max="6" width="13.140625" style="4" customWidth="1"/>
    <col min="7" max="7" width="1.7109375" style="1" customWidth="1"/>
    <col min="8" max="8" width="13.140625" style="1" customWidth="1"/>
    <col min="9" max="9" width="1.7109375" style="1" customWidth="1"/>
    <col min="10" max="10" width="15.28125" style="1" customWidth="1"/>
    <col min="11" max="11" width="1.7109375" style="1" customWidth="1"/>
    <col min="12" max="12" width="13.00390625" style="1" customWidth="1"/>
    <col min="13" max="13" width="1.7109375" style="1" customWidth="1"/>
  </cols>
  <sheetData>
    <row r="1" spans="7:13" ht="15.75">
      <c r="G1" s="5"/>
      <c r="I1" s="5"/>
      <c r="K1" s="5"/>
      <c r="L1" s="6"/>
      <c r="M1" s="5"/>
    </row>
    <row r="2" spans="2:13" ht="21" customHeight="1">
      <c r="B2" s="7"/>
      <c r="C2" s="7"/>
      <c r="D2" s="8"/>
      <c r="E2" s="7"/>
      <c r="F2" s="7"/>
      <c r="G2" s="7"/>
      <c r="H2" s="7"/>
      <c r="I2" s="7"/>
      <c r="J2" s="7"/>
      <c r="K2" s="7"/>
      <c r="L2" s="6"/>
      <c r="M2" s="7"/>
    </row>
    <row r="3" spans="2:13" ht="5.25" customHeight="1">
      <c r="B3" s="9"/>
      <c r="C3" s="9"/>
      <c r="D3" s="10"/>
      <c r="E3" s="9"/>
      <c r="F3" s="9"/>
      <c r="G3" s="9"/>
      <c r="I3" s="9"/>
      <c r="K3" s="9"/>
      <c r="M3" s="9"/>
    </row>
    <row r="4" spans="2:13" ht="18">
      <c r="B4" s="7" t="s">
        <v>0</v>
      </c>
      <c r="C4" s="7"/>
      <c r="D4" s="8"/>
      <c r="E4" s="7"/>
      <c r="F4" s="7"/>
      <c r="G4" s="7"/>
      <c r="H4" s="7"/>
      <c r="I4" s="7"/>
      <c r="J4" s="7"/>
      <c r="K4" s="7"/>
      <c r="L4" s="7"/>
      <c r="M4" s="7"/>
    </row>
    <row r="5" spans="2:13" ht="6" customHeight="1"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2:13" ht="18">
      <c r="B6" s="90" t="s">
        <v>72</v>
      </c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2:13" ht="18">
      <c r="B7" s="7" t="s">
        <v>73</v>
      </c>
      <c r="C7" s="7"/>
      <c r="D7" s="8"/>
      <c r="E7" s="7"/>
      <c r="F7" s="7"/>
      <c r="G7" s="7"/>
      <c r="H7" s="7"/>
      <c r="I7" s="7"/>
      <c r="J7" s="7"/>
      <c r="K7" s="7"/>
      <c r="L7" s="7"/>
      <c r="M7" s="7"/>
    </row>
    <row r="8" spans="2:13" ht="18">
      <c r="B8" s="7" t="s">
        <v>74</v>
      </c>
      <c r="C8" s="7"/>
      <c r="D8" s="8"/>
      <c r="E8" s="7"/>
      <c r="F8" s="7"/>
      <c r="G8" s="7"/>
      <c r="H8" s="7"/>
      <c r="I8" s="7"/>
      <c r="J8" s="7"/>
      <c r="K8" s="7"/>
      <c r="L8" s="7"/>
      <c r="M8" s="7"/>
    </row>
    <row r="9" spans="2:12" ht="15.75">
      <c r="B9" s="95"/>
      <c r="C9" s="95"/>
      <c r="D9" s="96"/>
      <c r="E9" s="96"/>
      <c r="F9" s="96"/>
      <c r="H9" s="96"/>
      <c r="J9" s="96"/>
      <c r="L9" s="96"/>
    </row>
    <row r="10" spans="3:12" ht="20.25">
      <c r="C10" s="97"/>
      <c r="D10" s="98"/>
      <c r="E10" s="98"/>
      <c r="F10" s="99"/>
      <c r="G10" s="100"/>
      <c r="H10" s="101" t="s">
        <v>75</v>
      </c>
      <c r="J10" s="102" t="s">
        <v>76</v>
      </c>
      <c r="L10" s="98"/>
    </row>
    <row r="11" spans="2:12" ht="15.75">
      <c r="B11" s="97"/>
      <c r="C11" s="97"/>
      <c r="D11" s="103"/>
      <c r="E11" s="103"/>
      <c r="F11" s="103"/>
      <c r="G11" s="5"/>
      <c r="H11" s="103" t="s">
        <v>77</v>
      </c>
      <c r="J11" s="103"/>
      <c r="K11" s="5"/>
      <c r="L11" s="103"/>
    </row>
    <row r="12" spans="2:12" ht="15.75">
      <c r="B12" s="97"/>
      <c r="C12" s="97"/>
      <c r="D12" s="103" t="s">
        <v>78</v>
      </c>
      <c r="E12" s="103"/>
      <c r="F12" s="103" t="s">
        <v>78</v>
      </c>
      <c r="G12" s="5"/>
      <c r="H12" s="103" t="s">
        <v>79</v>
      </c>
      <c r="I12" s="5"/>
      <c r="J12" s="103" t="s">
        <v>80</v>
      </c>
      <c r="K12" s="5"/>
      <c r="L12" s="103"/>
    </row>
    <row r="13" spans="2:12" ht="15.75">
      <c r="B13" s="97"/>
      <c r="C13" s="97"/>
      <c r="D13" s="103" t="s">
        <v>81</v>
      </c>
      <c r="E13" s="103"/>
      <c r="F13" s="103" t="s">
        <v>82</v>
      </c>
      <c r="G13" s="5"/>
      <c r="H13" s="103" t="s">
        <v>37</v>
      </c>
      <c r="I13" s="5"/>
      <c r="J13" s="103" t="s">
        <v>83</v>
      </c>
      <c r="K13" s="5"/>
      <c r="L13" s="103" t="s">
        <v>84</v>
      </c>
    </row>
    <row r="14" spans="2:12" ht="15.75">
      <c r="B14" s="104" t="s">
        <v>2</v>
      </c>
      <c r="C14" s="97"/>
      <c r="D14" s="103" t="s">
        <v>10</v>
      </c>
      <c r="E14" s="103"/>
      <c r="F14" s="103" t="s">
        <v>10</v>
      </c>
      <c r="G14" s="5"/>
      <c r="H14" s="103" t="s">
        <v>10</v>
      </c>
      <c r="I14" s="5"/>
      <c r="J14" s="103" t="s">
        <v>10</v>
      </c>
      <c r="K14" s="5"/>
      <c r="L14" s="103" t="s">
        <v>10</v>
      </c>
    </row>
    <row r="15" spans="2:12" ht="15">
      <c r="B15" s="97"/>
      <c r="C15" s="97"/>
      <c r="D15" s="98"/>
      <c r="E15" s="98"/>
      <c r="F15" s="98"/>
      <c r="H15" s="98"/>
      <c r="J15" s="98"/>
      <c r="L15" s="98"/>
    </row>
    <row r="16" spans="2:12" ht="15">
      <c r="B16" s="105" t="s">
        <v>94</v>
      </c>
      <c r="C16" s="97"/>
      <c r="D16" s="98">
        <v>1433211</v>
      </c>
      <c r="E16" s="98"/>
      <c r="F16" s="98">
        <v>104096</v>
      </c>
      <c r="H16" s="98">
        <v>1135574</v>
      </c>
      <c r="J16" s="98">
        <v>717242</v>
      </c>
      <c r="L16" s="98">
        <f>SUM(D16:K16)</f>
        <v>3390123</v>
      </c>
    </row>
    <row r="17" spans="2:13" ht="15.75"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6"/>
    </row>
    <row r="18" spans="2:13" ht="9.75" customHeight="1">
      <c r="B18" s="106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2:13" ht="15.75">
      <c r="B19" s="110" t="s">
        <v>85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3"/>
    </row>
    <row r="20" spans="2:13" ht="15.75">
      <c r="B20" s="110" t="s">
        <v>86</v>
      </c>
      <c r="C20" s="111"/>
      <c r="D20" s="112">
        <v>0</v>
      </c>
      <c r="E20" s="112"/>
      <c r="F20" s="112">
        <v>0</v>
      </c>
      <c r="G20" s="112"/>
      <c r="H20" s="114">
        <v>779</v>
      </c>
      <c r="I20" s="112"/>
      <c r="J20" s="114">
        <v>0</v>
      </c>
      <c r="K20" s="112"/>
      <c r="L20" s="114">
        <f>SUM(D20:K20)</f>
        <v>779</v>
      </c>
      <c r="M20" s="113"/>
    </row>
    <row r="21" spans="2:13" ht="9.75" customHeight="1">
      <c r="B21" s="115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8"/>
    </row>
    <row r="22" spans="2:13" ht="9.75" customHeight="1">
      <c r="B22" s="111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9"/>
    </row>
    <row r="23" spans="2:13" ht="15.75">
      <c r="B23" s="97" t="s">
        <v>87</v>
      </c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6"/>
    </row>
    <row r="24" spans="2:13" ht="15.75">
      <c r="B24" s="97" t="s">
        <v>88</v>
      </c>
      <c r="C24" s="97"/>
      <c r="D24" s="98">
        <f>SUM(D18:D21)</f>
        <v>0</v>
      </c>
      <c r="E24" s="98"/>
      <c r="F24" s="98">
        <f>SUM(F18:F21)</f>
        <v>0</v>
      </c>
      <c r="G24" s="98"/>
      <c r="H24" s="98">
        <f>SUM(H18:H21)</f>
        <v>779</v>
      </c>
      <c r="I24" s="98"/>
      <c r="J24" s="98">
        <f>SUM(J18:J21)</f>
        <v>0</v>
      </c>
      <c r="K24" s="98"/>
      <c r="L24" s="98">
        <f>SUM(D24:K24)</f>
        <v>779</v>
      </c>
      <c r="M24" s="96"/>
    </row>
    <row r="25" spans="2:13" ht="7.5" customHeight="1"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6"/>
    </row>
    <row r="26" spans="2:13" ht="15.75">
      <c r="B26" s="97" t="s">
        <v>89</v>
      </c>
      <c r="C26" s="97"/>
      <c r="D26" s="98">
        <v>0</v>
      </c>
      <c r="E26" s="98"/>
      <c r="F26" s="98">
        <v>0</v>
      </c>
      <c r="G26" s="98"/>
      <c r="H26" s="98">
        <v>0</v>
      </c>
      <c r="I26" s="98"/>
      <c r="J26" s="98">
        <v>278277</v>
      </c>
      <c r="K26" s="98"/>
      <c r="L26" s="98">
        <f>SUM(D26:K26)</f>
        <v>278277</v>
      </c>
      <c r="M26" s="96"/>
    </row>
    <row r="27" spans="2:13" ht="7.5" customHeight="1">
      <c r="B27" s="97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6"/>
    </row>
    <row r="28" spans="2:13" ht="15.75">
      <c r="B28" s="97" t="s">
        <v>90</v>
      </c>
      <c r="C28" s="97"/>
      <c r="D28" s="98">
        <v>0</v>
      </c>
      <c r="E28" s="98"/>
      <c r="F28" s="98">
        <v>0</v>
      </c>
      <c r="G28" s="98"/>
      <c r="H28" s="98">
        <v>88924</v>
      </c>
      <c r="I28" s="98"/>
      <c r="J28" s="98">
        <f>-H28</f>
        <v>-88924</v>
      </c>
      <c r="K28" s="98"/>
      <c r="L28" s="98">
        <f>SUM(D28:K28)</f>
        <v>0</v>
      </c>
      <c r="M28" s="96"/>
    </row>
    <row r="29" spans="2:13" ht="7.5" customHeight="1"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6"/>
    </row>
    <row r="30" spans="2:13" ht="15.75">
      <c r="B30" s="97" t="s">
        <v>91</v>
      </c>
      <c r="C30" s="97"/>
      <c r="D30" s="98">
        <v>0</v>
      </c>
      <c r="E30" s="98"/>
      <c r="F30" s="98">
        <v>0</v>
      </c>
      <c r="G30" s="98"/>
      <c r="H30" s="98">
        <v>0</v>
      </c>
      <c r="I30" s="98"/>
      <c r="J30" s="98">
        <v>-77462</v>
      </c>
      <c r="K30" s="98"/>
      <c r="L30" s="98">
        <f>SUM(D30:K30)</f>
        <v>-77462</v>
      </c>
      <c r="M30" s="96"/>
    </row>
    <row r="31" spans="2:13" ht="7.5" customHeight="1"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6"/>
    </row>
    <row r="32" spans="2:13" ht="15.75">
      <c r="B32" s="1" t="s">
        <v>92</v>
      </c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6"/>
    </row>
    <row r="33" spans="2:13" ht="15.75">
      <c r="B33" s="1" t="s">
        <v>93</v>
      </c>
      <c r="C33" s="97"/>
      <c r="D33" s="98">
        <v>1370</v>
      </c>
      <c r="E33" s="98"/>
      <c r="F33" s="98">
        <v>3687</v>
      </c>
      <c r="G33" s="98"/>
      <c r="H33" s="98">
        <v>0</v>
      </c>
      <c r="I33" s="98"/>
      <c r="J33" s="98">
        <v>0</v>
      </c>
      <c r="K33" s="98"/>
      <c r="L33" s="98">
        <f>SUM(D33:K33)</f>
        <v>5057</v>
      </c>
      <c r="M33" s="96"/>
    </row>
    <row r="34" spans="2:13" ht="15.75">
      <c r="B34" s="97"/>
      <c r="C34" s="97"/>
      <c r="D34" s="120"/>
      <c r="E34" s="98"/>
      <c r="F34" s="120"/>
      <c r="G34" s="98"/>
      <c r="H34" s="120"/>
      <c r="I34" s="98"/>
      <c r="J34" s="120"/>
      <c r="K34" s="98"/>
      <c r="L34" s="120"/>
      <c r="M34" s="96"/>
    </row>
    <row r="35" spans="2:13" ht="12" customHeight="1"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96"/>
    </row>
    <row r="36" spans="2:13" ht="15.75">
      <c r="B36" s="123" t="s">
        <v>95</v>
      </c>
      <c r="C36" s="121"/>
      <c r="D36" s="122">
        <f>D16+SUM(D24:D34)</f>
        <v>1434581</v>
      </c>
      <c r="E36" s="122"/>
      <c r="F36" s="122">
        <f>F16+SUM(F24:F34)</f>
        <v>107783</v>
      </c>
      <c r="G36" s="122"/>
      <c r="H36" s="122">
        <f>H16+SUM(H24:H34)</f>
        <v>1225277</v>
      </c>
      <c r="I36" s="122"/>
      <c r="J36" s="122">
        <f>J16+SUM(J24:J34)</f>
        <v>829133</v>
      </c>
      <c r="K36" s="122"/>
      <c r="L36" s="122">
        <f>L16+SUM(L24:L34)</f>
        <v>3596774</v>
      </c>
      <c r="M36" s="96"/>
    </row>
    <row r="37" spans="2:13" ht="12" customHeight="1" thickBot="1">
      <c r="B37" s="97"/>
      <c r="C37" s="97"/>
      <c r="D37" s="124"/>
      <c r="E37" s="97"/>
      <c r="F37" s="124"/>
      <c r="G37" s="97"/>
      <c r="H37" s="124"/>
      <c r="I37" s="97"/>
      <c r="J37" s="124"/>
      <c r="K37" s="97"/>
      <c r="L37" s="124"/>
      <c r="M37" s="95"/>
    </row>
    <row r="38" spans="2:13" ht="15.7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5"/>
    </row>
    <row r="39" spans="2:12" ht="20.25">
      <c r="B39" s="121"/>
      <c r="C39" s="97"/>
      <c r="D39" s="98"/>
      <c r="E39" s="98"/>
      <c r="F39" s="99"/>
      <c r="G39" s="100"/>
      <c r="H39" s="101" t="s">
        <v>75</v>
      </c>
      <c r="J39" s="102" t="s">
        <v>76</v>
      </c>
      <c r="L39" s="98"/>
    </row>
    <row r="40" spans="2:12" ht="15.75">
      <c r="B40" s="97"/>
      <c r="C40" s="97"/>
      <c r="D40" s="103"/>
      <c r="E40" s="103"/>
      <c r="F40" s="103"/>
      <c r="G40" s="5"/>
      <c r="H40" s="103" t="s">
        <v>77</v>
      </c>
      <c r="J40" s="103"/>
      <c r="K40" s="5"/>
      <c r="L40" s="103"/>
    </row>
    <row r="41" spans="2:12" ht="15.75">
      <c r="B41" s="97"/>
      <c r="C41" s="97"/>
      <c r="D41" s="103" t="s">
        <v>78</v>
      </c>
      <c r="E41" s="103"/>
      <c r="F41" s="103" t="s">
        <v>78</v>
      </c>
      <c r="G41" s="5"/>
      <c r="H41" s="103" t="s">
        <v>79</v>
      </c>
      <c r="I41" s="5"/>
      <c r="J41" s="103" t="s">
        <v>80</v>
      </c>
      <c r="K41" s="5"/>
      <c r="L41" s="103"/>
    </row>
    <row r="42" spans="2:12" ht="15.75">
      <c r="B42" s="97"/>
      <c r="C42" s="97"/>
      <c r="D42" s="103" t="s">
        <v>81</v>
      </c>
      <c r="E42" s="103"/>
      <c r="F42" s="103" t="s">
        <v>82</v>
      </c>
      <c r="G42" s="5"/>
      <c r="H42" s="103" t="s">
        <v>37</v>
      </c>
      <c r="I42" s="5"/>
      <c r="J42" s="103" t="s">
        <v>83</v>
      </c>
      <c r="K42" s="5"/>
      <c r="L42" s="103" t="s">
        <v>84</v>
      </c>
    </row>
    <row r="43" spans="2:12" ht="15.75">
      <c r="B43" s="104" t="s">
        <v>3</v>
      </c>
      <c r="C43" s="97"/>
      <c r="D43" s="103" t="s">
        <v>10</v>
      </c>
      <c r="E43" s="103"/>
      <c r="F43" s="103" t="s">
        <v>10</v>
      </c>
      <c r="G43" s="5"/>
      <c r="H43" s="103" t="s">
        <v>10</v>
      </c>
      <c r="I43" s="5"/>
      <c r="J43" s="103" t="s">
        <v>10</v>
      </c>
      <c r="K43" s="5"/>
      <c r="L43" s="103" t="s">
        <v>10</v>
      </c>
    </row>
    <row r="44" spans="2:12" ht="15">
      <c r="B44" s="97"/>
      <c r="C44" s="97"/>
      <c r="D44" s="98"/>
      <c r="E44" s="98"/>
      <c r="F44" s="98"/>
      <c r="H44" s="98"/>
      <c r="J44" s="98"/>
      <c r="L44" s="98"/>
    </row>
    <row r="45" spans="2:12" ht="15">
      <c r="B45" s="105" t="s">
        <v>94</v>
      </c>
      <c r="C45" s="97"/>
      <c r="D45" s="98">
        <v>1433211</v>
      </c>
      <c r="E45" s="98"/>
      <c r="F45" s="98">
        <v>104096</v>
      </c>
      <c r="H45" s="98">
        <f>732816+33398</f>
        <v>766214</v>
      </c>
      <c r="J45" s="98">
        <v>408317</v>
      </c>
      <c r="L45" s="98">
        <f>SUM(D45:K45)</f>
        <v>2711838</v>
      </c>
    </row>
    <row r="46" spans="2:13" ht="15.75">
      <c r="B46" s="97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6"/>
    </row>
    <row r="47" spans="2:13" ht="9.75" customHeight="1">
      <c r="B47" s="106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9"/>
    </row>
    <row r="48" spans="2:13" ht="15.75">
      <c r="B48" s="110" t="s">
        <v>85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3"/>
    </row>
    <row r="49" spans="2:13" ht="15.75">
      <c r="B49" s="110" t="s">
        <v>86</v>
      </c>
      <c r="C49" s="111"/>
      <c r="D49" s="112">
        <v>0</v>
      </c>
      <c r="E49" s="112"/>
      <c r="F49" s="112">
        <v>0</v>
      </c>
      <c r="G49" s="112"/>
      <c r="H49" s="114">
        <v>779</v>
      </c>
      <c r="I49" s="112"/>
      <c r="J49" s="114">
        <v>0</v>
      </c>
      <c r="K49" s="112"/>
      <c r="L49" s="114">
        <f>SUM(D49:K49)</f>
        <v>779</v>
      </c>
      <c r="M49" s="113"/>
    </row>
    <row r="50" spans="2:13" ht="9.75" customHeight="1">
      <c r="B50" s="115"/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2:13" ht="9.75" customHeight="1">
      <c r="B51" s="111"/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2:13" ht="15.75">
      <c r="B52" s="97" t="s">
        <v>87</v>
      </c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6"/>
    </row>
    <row r="53" spans="2:13" ht="15.75">
      <c r="B53" s="97" t="s">
        <v>88</v>
      </c>
      <c r="C53" s="97"/>
      <c r="D53" s="98">
        <f>SUM(D47:D50)</f>
        <v>0</v>
      </c>
      <c r="E53" s="98"/>
      <c r="F53" s="98">
        <f>SUM(F47:F50)</f>
        <v>0</v>
      </c>
      <c r="G53" s="98"/>
      <c r="H53" s="98">
        <f>SUM(H47:H50)</f>
        <v>779</v>
      </c>
      <c r="I53" s="98"/>
      <c r="J53" s="98">
        <f>SUM(J47:J50)</f>
        <v>0</v>
      </c>
      <c r="K53" s="98"/>
      <c r="L53" s="98">
        <f>SUM(D53:K53)</f>
        <v>779</v>
      </c>
      <c r="M53" s="96"/>
    </row>
    <row r="54" spans="2:13" ht="7.5" customHeight="1">
      <c r="B54" s="97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6"/>
    </row>
    <row r="55" spans="2:13" ht="15.75">
      <c r="B55" s="97" t="s">
        <v>89</v>
      </c>
      <c r="C55" s="97"/>
      <c r="D55" s="98"/>
      <c r="E55" s="98"/>
      <c r="F55" s="98"/>
      <c r="G55" s="98"/>
      <c r="H55" s="98"/>
      <c r="I55" s="98"/>
      <c r="J55" s="98">
        <v>213010</v>
      </c>
      <c r="K55" s="98"/>
      <c r="L55" s="98">
        <f>SUM(D55:K55)</f>
        <v>213010</v>
      </c>
      <c r="M55" s="96"/>
    </row>
    <row r="56" spans="2:13" ht="7.5" customHeight="1">
      <c r="B56" s="97"/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6"/>
    </row>
    <row r="57" spans="2:13" ht="15.75">
      <c r="B57" s="97" t="s">
        <v>90</v>
      </c>
      <c r="C57" s="97"/>
      <c r="D57" s="98">
        <v>0</v>
      </c>
      <c r="E57" s="98"/>
      <c r="F57" s="98">
        <v>0</v>
      </c>
      <c r="G57" s="98"/>
      <c r="H57" s="98">
        <f>53752-500</f>
        <v>53252</v>
      </c>
      <c r="I57" s="98"/>
      <c r="J57" s="98">
        <f>-H57</f>
        <v>-53252</v>
      </c>
      <c r="K57" s="98"/>
      <c r="L57" s="98">
        <f>SUM(D57:K57)</f>
        <v>0</v>
      </c>
      <c r="M57" s="96"/>
    </row>
    <row r="58" spans="2:13" ht="6.75" customHeight="1">
      <c r="B58" s="97"/>
      <c r="C58" s="97"/>
      <c r="D58" s="98"/>
      <c r="E58" s="98"/>
      <c r="F58" s="98"/>
      <c r="G58" s="98"/>
      <c r="H58" s="98"/>
      <c r="I58" s="98"/>
      <c r="J58" s="98"/>
      <c r="K58" s="98"/>
      <c r="L58" s="98"/>
      <c r="M58" s="96"/>
    </row>
    <row r="59" spans="2:13" ht="15.75">
      <c r="B59" s="97" t="s">
        <v>91</v>
      </c>
      <c r="C59" s="97"/>
      <c r="D59" s="98">
        <v>0</v>
      </c>
      <c r="E59" s="98"/>
      <c r="F59" s="98">
        <v>0</v>
      </c>
      <c r="G59" s="98"/>
      <c r="H59" s="98">
        <v>0</v>
      </c>
      <c r="I59" s="98"/>
      <c r="J59" s="98">
        <v>-77462</v>
      </c>
      <c r="K59" s="98"/>
      <c r="L59" s="98">
        <f>SUM(D59:K59)</f>
        <v>-77462</v>
      </c>
      <c r="M59" s="96"/>
    </row>
    <row r="60" spans="2:13" ht="7.5" customHeight="1">
      <c r="B60" s="97"/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6"/>
    </row>
    <row r="61" spans="2:13" ht="7.5" customHeight="1">
      <c r="B61" s="97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6"/>
    </row>
    <row r="62" spans="2:13" ht="15.75">
      <c r="B62" s="1" t="s">
        <v>92</v>
      </c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6"/>
    </row>
    <row r="63" spans="2:13" ht="15.75">
      <c r="B63" s="1" t="s">
        <v>93</v>
      </c>
      <c r="C63" s="97"/>
      <c r="D63" s="98">
        <v>1370</v>
      </c>
      <c r="E63" s="98"/>
      <c r="F63" s="98">
        <v>3687</v>
      </c>
      <c r="G63" s="98"/>
      <c r="H63" s="98">
        <v>0</v>
      </c>
      <c r="I63" s="98"/>
      <c r="J63" s="98">
        <v>0</v>
      </c>
      <c r="K63" s="98"/>
      <c r="L63" s="98">
        <f>SUM(D63:K63)</f>
        <v>5057</v>
      </c>
      <c r="M63" s="96"/>
    </row>
    <row r="64" spans="2:13" ht="15.75">
      <c r="B64" s="97"/>
      <c r="C64" s="97"/>
      <c r="D64" s="120"/>
      <c r="E64" s="98"/>
      <c r="F64" s="120"/>
      <c r="G64" s="98"/>
      <c r="H64" s="120"/>
      <c r="I64" s="98"/>
      <c r="J64" s="120"/>
      <c r="K64" s="98"/>
      <c r="L64" s="120"/>
      <c r="M64" s="96"/>
    </row>
    <row r="65" spans="2:13" ht="12" customHeight="1">
      <c r="B65" s="121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96"/>
    </row>
    <row r="66" spans="2:13" ht="15.75">
      <c r="B66" s="123" t="s">
        <v>95</v>
      </c>
      <c r="C66" s="121"/>
      <c r="D66" s="122">
        <f>D45+SUM(D53:D64)</f>
        <v>1434581</v>
      </c>
      <c r="E66" s="122"/>
      <c r="F66" s="122">
        <f>F45+SUM(F53:F64)</f>
        <v>107783</v>
      </c>
      <c r="G66" s="122"/>
      <c r="H66" s="122">
        <f>H45+SUM(H53:H64)</f>
        <v>820245</v>
      </c>
      <c r="I66" s="122"/>
      <c r="J66" s="122">
        <f>J45+SUM(J53:J64)</f>
        <v>490613</v>
      </c>
      <c r="K66" s="122"/>
      <c r="L66" s="122">
        <f>L45+SUM(L53:L64)</f>
        <v>2853222</v>
      </c>
      <c r="M66" s="96"/>
    </row>
    <row r="67" spans="2:13" ht="12" customHeight="1" thickBot="1">
      <c r="B67" s="97"/>
      <c r="C67" s="97"/>
      <c r="D67" s="124"/>
      <c r="E67" s="97"/>
      <c r="F67" s="124"/>
      <c r="G67" s="97"/>
      <c r="H67" s="124"/>
      <c r="I67" s="97"/>
      <c r="J67" s="124"/>
      <c r="K67" s="97"/>
      <c r="L67" s="124"/>
      <c r="M67" s="95"/>
    </row>
  </sheetData>
  <printOptions/>
  <pageMargins left="0.75" right="0.75" top="0.5" bottom="0.5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2:F44"/>
  <sheetViews>
    <sheetView showGridLines="0" tabSelected="1" zoomScale="75" zoomScaleNormal="75" workbookViewId="0" topLeftCell="A8">
      <selection activeCell="F24" sqref="F24"/>
    </sheetView>
  </sheetViews>
  <sheetFormatPr defaultColWidth="6.7109375" defaultRowHeight="12.75"/>
  <cols>
    <col min="1" max="1" width="1.57421875" style="0" customWidth="1"/>
    <col min="2" max="2" width="54.28125" style="1" customWidth="1"/>
    <col min="3" max="3" width="15.28125" style="2" customWidth="1"/>
    <col min="4" max="4" width="19.140625" style="2" bestFit="1" customWidth="1"/>
    <col min="5" max="5" width="2.7109375" style="2" customWidth="1"/>
    <col min="6" max="6" width="18.421875" style="2" customWidth="1"/>
  </cols>
  <sheetData>
    <row r="1" ht="15.75" customHeight="1"/>
    <row r="2" spans="2:6" ht="15.75" customHeight="1">
      <c r="B2" s="7"/>
      <c r="C2" s="7"/>
      <c r="D2" s="7"/>
      <c r="E2" s="7"/>
      <c r="F2" s="7"/>
    </row>
    <row r="3" spans="2:6" ht="5.25" customHeight="1">
      <c r="B3" s="9"/>
      <c r="C3" s="9"/>
      <c r="D3" s="9"/>
      <c r="E3" s="9"/>
      <c r="F3" s="9"/>
    </row>
    <row r="4" spans="2:6" ht="18">
      <c r="B4" s="7" t="s">
        <v>0</v>
      </c>
      <c r="C4" s="7"/>
      <c r="D4" s="7"/>
      <c r="E4" s="7"/>
      <c r="F4" s="7"/>
    </row>
    <row r="5" spans="2:6" ht="6" customHeight="1">
      <c r="B5" s="7"/>
      <c r="C5" s="7"/>
      <c r="D5" s="7"/>
      <c r="E5" s="7"/>
      <c r="F5" s="7"/>
    </row>
    <row r="6" spans="2:6" ht="18">
      <c r="B6" s="90" t="s">
        <v>72</v>
      </c>
      <c r="C6" s="7"/>
      <c r="D6" s="7"/>
      <c r="E6" s="7"/>
      <c r="F6" s="7"/>
    </row>
    <row r="7" spans="2:6" ht="18">
      <c r="B7" s="7" t="s">
        <v>96</v>
      </c>
      <c r="C7" s="7"/>
      <c r="D7" s="7"/>
      <c r="E7" s="7"/>
      <c r="F7" s="7"/>
    </row>
    <row r="8" spans="2:6" ht="18">
      <c r="B8" s="7" t="s">
        <v>49</v>
      </c>
      <c r="C8" s="7"/>
      <c r="D8" s="7"/>
      <c r="E8" s="7"/>
      <c r="F8" s="7"/>
    </row>
    <row r="9" spans="2:6" ht="18">
      <c r="B9" s="7"/>
      <c r="C9" s="7"/>
      <c r="D9" s="7"/>
      <c r="E9" s="7"/>
      <c r="F9" s="7"/>
    </row>
    <row r="10" spans="2:6" ht="18">
      <c r="B10" s="121"/>
      <c r="C10" s="7"/>
      <c r="D10" s="125" t="s">
        <v>2</v>
      </c>
      <c r="E10" s="7"/>
      <c r="F10" s="125" t="s">
        <v>3</v>
      </c>
    </row>
    <row r="11" spans="2:6" ht="6.75" customHeight="1">
      <c r="B11" s="121"/>
      <c r="C11" s="7"/>
      <c r="D11" s="125"/>
      <c r="E11" s="7"/>
      <c r="F11" s="125"/>
    </row>
    <row r="12" spans="2:6" ht="15.75">
      <c r="B12" s="121"/>
      <c r="C12" s="95"/>
      <c r="D12" s="126" t="s">
        <v>97</v>
      </c>
      <c r="E12" s="95"/>
      <c r="F12" s="126" t="s">
        <v>97</v>
      </c>
    </row>
    <row r="13" spans="2:6" ht="15.75">
      <c r="B13" s="95"/>
      <c r="C13" s="95"/>
      <c r="D13" s="126" t="s">
        <v>6</v>
      </c>
      <c r="E13" s="95"/>
      <c r="F13" s="126" t="s">
        <v>6</v>
      </c>
    </row>
    <row r="14" spans="2:6" ht="15.75">
      <c r="B14" s="95"/>
      <c r="C14" s="95"/>
      <c r="D14" s="126" t="s">
        <v>8</v>
      </c>
      <c r="E14" s="95"/>
      <c r="F14" s="126" t="s">
        <v>8</v>
      </c>
    </row>
    <row r="15" spans="2:6" ht="15.75">
      <c r="B15" s="95"/>
      <c r="C15" s="95"/>
      <c r="D15" s="126" t="s">
        <v>10</v>
      </c>
      <c r="E15" s="95"/>
      <c r="F15" s="126" t="s">
        <v>10</v>
      </c>
    </row>
    <row r="16" spans="2:6" ht="15.75">
      <c r="B16" s="38" t="s">
        <v>98</v>
      </c>
      <c r="C16"/>
      <c r="D16"/>
      <c r="E16"/>
      <c r="F16" s="1"/>
    </row>
    <row r="17" spans="2:6" ht="15">
      <c r="B17" s="1" t="s">
        <v>99</v>
      </c>
      <c r="D17" s="29">
        <v>393304</v>
      </c>
      <c r="F17" s="29">
        <v>301177</v>
      </c>
    </row>
    <row r="18" spans="2:6" ht="15">
      <c r="B18" s="1" t="s">
        <v>100</v>
      </c>
      <c r="D18" s="29"/>
      <c r="F18" s="29"/>
    </row>
    <row r="19" spans="2:6" ht="15">
      <c r="B19" s="127" t="s">
        <v>101</v>
      </c>
      <c r="C19" s="128"/>
      <c r="D19" s="29">
        <v>205639</v>
      </c>
      <c r="E19" s="128"/>
      <c r="F19" s="29">
        <v>120589</v>
      </c>
    </row>
    <row r="20" spans="2:6" ht="15">
      <c r="B20" s="127" t="s">
        <v>102</v>
      </c>
      <c r="C20" s="128"/>
      <c r="D20" s="29">
        <v>-72059</v>
      </c>
      <c r="E20" s="128"/>
      <c r="F20" s="29">
        <v>-183155</v>
      </c>
    </row>
    <row r="21" spans="2:6" ht="15">
      <c r="B21" s="127" t="s">
        <v>103</v>
      </c>
      <c r="C21" s="128"/>
      <c r="D21" s="29">
        <v>-1829</v>
      </c>
      <c r="E21" s="128"/>
      <c r="F21" s="29">
        <v>-1362</v>
      </c>
    </row>
    <row r="22" spans="2:6" ht="15">
      <c r="B22" s="127" t="s">
        <v>104</v>
      </c>
      <c r="C22" s="128"/>
      <c r="D22" s="29">
        <v>-134693</v>
      </c>
      <c r="E22" s="128"/>
      <c r="F22" s="29">
        <v>-61301</v>
      </c>
    </row>
    <row r="23" spans="2:6" ht="15">
      <c r="B23" s="129" t="s">
        <v>105</v>
      </c>
      <c r="C23" s="128"/>
      <c r="D23" s="29">
        <v>2906456</v>
      </c>
      <c r="E23" s="128"/>
      <c r="F23" s="29">
        <v>1346543</v>
      </c>
    </row>
    <row r="24" spans="2:6" ht="6.75" customHeight="1">
      <c r="B24" s="129"/>
      <c r="C24" s="128"/>
      <c r="D24" s="29"/>
      <c r="E24" s="128"/>
      <c r="F24" s="29"/>
    </row>
    <row r="25" spans="2:6" ht="15">
      <c r="B25" s="129" t="s">
        <v>106</v>
      </c>
      <c r="C25" s="128"/>
      <c r="D25" s="130">
        <f>SUM(D17:D24)</f>
        <v>3296818</v>
      </c>
      <c r="E25" s="128"/>
      <c r="F25" s="130">
        <f>SUM(F17:F24)</f>
        <v>1522491</v>
      </c>
    </row>
    <row r="26" spans="2:6" ht="15">
      <c r="B26" s="129"/>
      <c r="C26" s="128"/>
      <c r="D26" s="29"/>
      <c r="E26" s="128"/>
      <c r="F26" s="29"/>
    </row>
    <row r="27" spans="2:6" ht="15.75">
      <c r="B27" s="31" t="s">
        <v>107</v>
      </c>
      <c r="C27" s="128"/>
      <c r="D27" s="29"/>
      <c r="E27" s="128"/>
      <c r="F27" s="29"/>
    </row>
    <row r="28" spans="2:6" ht="15">
      <c r="B28" s="128" t="s">
        <v>108</v>
      </c>
      <c r="D28" s="29">
        <v>454822</v>
      </c>
      <c r="F28" s="29">
        <v>-68543</v>
      </c>
    </row>
    <row r="29" spans="2:6" ht="15">
      <c r="B29" s="128" t="s">
        <v>109</v>
      </c>
      <c r="D29" s="29">
        <v>71749</v>
      </c>
      <c r="F29" s="29">
        <v>150325</v>
      </c>
    </row>
    <row r="30" spans="2:6" ht="15">
      <c r="B30" s="128" t="s">
        <v>110</v>
      </c>
      <c r="D30" s="29">
        <v>-14881</v>
      </c>
      <c r="F30" s="29">
        <v>-9628</v>
      </c>
    </row>
    <row r="31" spans="2:6" ht="16.5" customHeight="1">
      <c r="B31" s="129" t="s">
        <v>119</v>
      </c>
      <c r="C31" s="128"/>
      <c r="D31" s="29">
        <v>0</v>
      </c>
      <c r="E31" s="128"/>
      <c r="F31" s="29">
        <v>3000</v>
      </c>
    </row>
    <row r="32" spans="2:6" ht="16.5" customHeight="1">
      <c r="B32" s="129"/>
      <c r="C32" s="128"/>
      <c r="D32" s="29"/>
      <c r="E32" s="128"/>
      <c r="F32" s="29"/>
    </row>
    <row r="33" spans="2:6" ht="16.5" customHeight="1">
      <c r="B33" s="129" t="s">
        <v>111</v>
      </c>
      <c r="C33" s="128"/>
      <c r="D33" s="130">
        <f>SUM(D28:D31)</f>
        <v>511690</v>
      </c>
      <c r="E33" s="128"/>
      <c r="F33" s="130">
        <f>SUM(F28:F32)</f>
        <v>75154</v>
      </c>
    </row>
    <row r="34" spans="2:6" ht="15">
      <c r="B34" s="129"/>
      <c r="C34" s="128"/>
      <c r="D34" s="29"/>
      <c r="E34" s="128"/>
      <c r="F34" s="29"/>
    </row>
    <row r="35" spans="2:6" ht="15.75">
      <c r="B35" s="31" t="s">
        <v>112</v>
      </c>
      <c r="C35" s="128"/>
      <c r="D35" s="29"/>
      <c r="E35" s="128"/>
      <c r="F35" s="29"/>
    </row>
    <row r="36" spans="2:6" ht="15">
      <c r="B36" s="128" t="s">
        <v>113</v>
      </c>
      <c r="C36" s="128"/>
      <c r="D36" s="29">
        <v>5057</v>
      </c>
      <c r="E36" s="128"/>
      <c r="F36" s="29">
        <v>5057</v>
      </c>
    </row>
    <row r="37" spans="2:6" ht="15">
      <c r="B37" s="128" t="s">
        <v>91</v>
      </c>
      <c r="C37" s="128"/>
      <c r="D37" s="29">
        <v>-77462</v>
      </c>
      <c r="E37" s="128"/>
      <c r="F37" s="29">
        <v>-77462</v>
      </c>
    </row>
    <row r="38" spans="2:6" ht="6" customHeight="1">
      <c r="B38" s="129"/>
      <c r="C38" s="128"/>
      <c r="D38" s="29"/>
      <c r="E38" s="128"/>
      <c r="F38" s="29"/>
    </row>
    <row r="39" spans="2:6" ht="15">
      <c r="B39" s="129" t="s">
        <v>114</v>
      </c>
      <c r="C39" s="128"/>
      <c r="D39" s="130">
        <f>SUM(D36:D38)</f>
        <v>-72405</v>
      </c>
      <c r="E39" s="128"/>
      <c r="F39" s="130">
        <f>SUM(F36:F38)</f>
        <v>-72405</v>
      </c>
    </row>
    <row r="40" spans="2:6" ht="15">
      <c r="B40" s="129"/>
      <c r="C40" s="128"/>
      <c r="D40" s="29"/>
      <c r="E40" s="128"/>
      <c r="F40" s="29"/>
    </row>
    <row r="41" spans="2:6" ht="15.75">
      <c r="B41" s="31" t="s">
        <v>115</v>
      </c>
      <c r="C41" s="131"/>
      <c r="D41" s="132">
        <v>3736103</v>
      </c>
      <c r="E41" s="131"/>
      <c r="F41" s="132">
        <v>1525240</v>
      </c>
    </row>
    <row r="42" spans="2:6" ht="15.75">
      <c r="B42" s="31" t="s">
        <v>116</v>
      </c>
      <c r="C42" s="131"/>
      <c r="D42" s="132">
        <v>341</v>
      </c>
      <c r="E42" s="131"/>
      <c r="F42" s="132">
        <v>341</v>
      </c>
    </row>
    <row r="43" spans="2:6" ht="15.75">
      <c r="B43" s="31" t="s">
        <v>117</v>
      </c>
      <c r="C43" s="131"/>
      <c r="D43" s="132">
        <v>8388426</v>
      </c>
      <c r="E43" s="131"/>
      <c r="F43" s="132">
        <v>5653019</v>
      </c>
    </row>
    <row r="44" spans="2:6" ht="16.5" thickBot="1">
      <c r="B44" s="31" t="s">
        <v>118</v>
      </c>
      <c r="C44" s="131"/>
      <c r="D44" s="133">
        <f>SUM(D41:D43)</f>
        <v>12124870</v>
      </c>
      <c r="E44" s="131"/>
      <c r="F44" s="133">
        <f>SUM(F41:F43)</f>
        <v>7178600</v>
      </c>
    </row>
  </sheetData>
  <printOptions/>
  <pageMargins left="0.75" right="0.75" top="0.5" bottom="0.5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B09089</dc:creator>
  <cp:keywords/>
  <dc:description/>
  <cp:lastModifiedBy>B09089</cp:lastModifiedBy>
  <cp:lastPrinted>2003-02-07T02:09:00Z</cp:lastPrinted>
  <dcterms:created xsi:type="dcterms:W3CDTF">2003-02-07T01:28:09Z</dcterms:created>
  <dcterms:modified xsi:type="dcterms:W3CDTF">2003-02-19T02:08:24Z</dcterms:modified>
  <cp:category/>
  <cp:version/>
  <cp:contentType/>
  <cp:contentStatus/>
</cp:coreProperties>
</file>