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g9" sheetId="1" r:id="rId1"/>
    <sheet name="pg6" sheetId="2" r:id="rId2"/>
    <sheet name="pg7" sheetId="3" r:id="rId3"/>
    <sheet name="pg8" sheetId="4" r:id="rId4"/>
  </sheets>
  <definedNames>
    <definedName name="_xlnm.Print_Area" localSheetId="1">'pg6'!$A$1:$I$71</definedName>
    <definedName name="_xlnm.Print_Area" localSheetId="2">'pg7'!$A$2:$I$75</definedName>
    <definedName name="_xlnm.Print_Area" localSheetId="3">'pg8'!$A$2:$K$65</definedName>
    <definedName name="_xlnm.Print_Area" localSheetId="0">'pg9'!$A$2:$I$73</definedName>
  </definedNames>
  <calcPr fullCalcOnLoad="1"/>
</workbook>
</file>

<file path=xl/sharedStrings.xml><?xml version="1.0" encoding="utf-8"?>
<sst xmlns="http://schemas.openxmlformats.org/spreadsheetml/2006/main" count="297" uniqueCount="232">
  <si>
    <t xml:space="preserve">CHOO BEE METAL INDUSTRIES BERHAD </t>
  </si>
  <si>
    <t>(COMPANY NO. 10587-A)</t>
  </si>
  <si>
    <t>EXPLANATORY NOTES : (AS PER MASB 26 - PARAGRAPH 16)</t>
  </si>
  <si>
    <t>A1</t>
  </si>
  <si>
    <t>Accounting Policies and methods of computation</t>
  </si>
  <si>
    <t>A2</t>
  </si>
  <si>
    <t>Declaration of Audit Qualification</t>
  </si>
  <si>
    <t>The preceding annual financial statements of the Group were reported on without any qualification.</t>
  </si>
  <si>
    <t>A3</t>
  </si>
  <si>
    <t>Seasonality or Cyclicality of Operations</t>
  </si>
  <si>
    <t>Apart from the traditional variation in the level of business activities coinciding with the festivals at the end and</t>
  </si>
  <si>
    <t>beginning of each year, the Group's activities are not subject to any marked seasonal or cyclical fluctuations.</t>
  </si>
  <si>
    <t>A4</t>
  </si>
  <si>
    <t>A5</t>
  </si>
  <si>
    <t>Material Changes in estimates of amounts reported</t>
  </si>
  <si>
    <t xml:space="preserve">There were no material changes in the estimates used in the current quarter compared to the estimates used </t>
  </si>
  <si>
    <t>in prior interim periods of the current financial year or in the previous financial year, which have a material</t>
  </si>
  <si>
    <t>A6</t>
  </si>
  <si>
    <t>Changes in Debt and Equity Securities</t>
  </si>
  <si>
    <t>A7</t>
  </si>
  <si>
    <t>Dividend</t>
  </si>
  <si>
    <t>A8</t>
  </si>
  <si>
    <t>Segmental Reporting</t>
  </si>
  <si>
    <t>By Business Segments :</t>
  </si>
  <si>
    <t>Revenue</t>
  </si>
  <si>
    <t>Results</t>
  </si>
  <si>
    <t>RM'000</t>
  </si>
  <si>
    <t>A9</t>
  </si>
  <si>
    <t>Valuation of Property, Plant and Equipment</t>
  </si>
  <si>
    <t>The value of property , plant and equipment have been brought forward, without amendment from the previous</t>
  </si>
  <si>
    <t>annual financial statements.</t>
  </si>
  <si>
    <t>A10</t>
  </si>
  <si>
    <t>Material Events</t>
  </si>
  <si>
    <t>A11</t>
  </si>
  <si>
    <t>Changes in Composition of the Group</t>
  </si>
  <si>
    <t>A12</t>
  </si>
  <si>
    <t>Changes in Contingent Liabilities or Contingent Assets</t>
  </si>
  <si>
    <t>There were no contingent assets at the date of issue of the quarterly report.  The update on the contingent</t>
  </si>
  <si>
    <t>B1</t>
  </si>
  <si>
    <t>Review of the Performance of the Company and its Principal Subsidiaries</t>
  </si>
  <si>
    <t>B2</t>
  </si>
  <si>
    <t>Material changes in the profit before taxation for the quarter reported on</t>
  </si>
  <si>
    <t>as compared with the immediate preceding quarter</t>
  </si>
  <si>
    <t>B3</t>
  </si>
  <si>
    <t>Prospects for the current financial year</t>
  </si>
  <si>
    <t>B4</t>
  </si>
  <si>
    <t>(a)</t>
  </si>
  <si>
    <t>Variance of Actual Profit After Tax and Minority Interest</t>
  </si>
  <si>
    <t>Not applicable</t>
  </si>
  <si>
    <t>(b)</t>
  </si>
  <si>
    <t>Shortfall in Profit Guarantee</t>
  </si>
  <si>
    <t>B5</t>
  </si>
  <si>
    <t>Taxation</t>
  </si>
  <si>
    <t xml:space="preserve">Current </t>
  </si>
  <si>
    <t>Financial</t>
  </si>
  <si>
    <t>year quarter</t>
  </si>
  <si>
    <t>year to date</t>
  </si>
  <si>
    <t>Estimated tax payable</t>
  </si>
  <si>
    <t>Deferred taxation</t>
  </si>
  <si>
    <t>Net provision for taxation</t>
  </si>
  <si>
    <t>B6</t>
  </si>
  <si>
    <t>Profit/(Losses) On Sale of Unquoted Investments and/or Properties</t>
  </si>
  <si>
    <t>B7</t>
  </si>
  <si>
    <t>Purchases or Disposal of Quoted Secutities</t>
  </si>
  <si>
    <t>Current</t>
  </si>
  <si>
    <t>Quarter</t>
  </si>
  <si>
    <t>Year to Date</t>
  </si>
  <si>
    <t>Total purchase consideration</t>
  </si>
  <si>
    <t>Total sale proceeds</t>
  </si>
  <si>
    <t>At Cost</t>
  </si>
  <si>
    <t>At Book Value</t>
  </si>
  <si>
    <t>At Market Price</t>
  </si>
  <si>
    <t>B8</t>
  </si>
  <si>
    <t>Status of Corporate Proposals announced but not completed</t>
  </si>
  <si>
    <t>There were no corporate proposals at the date of issue of the quarterly report.</t>
  </si>
  <si>
    <t>Status of utilisation of proceeds raised from any corporate proposal</t>
  </si>
  <si>
    <t>Not applicable.</t>
  </si>
  <si>
    <t>B9</t>
  </si>
  <si>
    <t>Group Borrowings and Debt Securities</t>
  </si>
  <si>
    <t>Short Term borrowings</t>
  </si>
  <si>
    <t>Unsecured</t>
  </si>
  <si>
    <t>B10</t>
  </si>
  <si>
    <t>Summary of Off Balance Sheet Financial Instruments by type and maturity profile</t>
  </si>
  <si>
    <t>There were no financial instruments with off balance sheet risk at the date of issue of the quarterly report.</t>
  </si>
  <si>
    <t>B11</t>
  </si>
  <si>
    <t>Changes in Material Litigation (including status of any pending material litigation)</t>
  </si>
  <si>
    <t>Kent Engineering Works Sdn Bhd (KEW), a debtor of Taik Bee Hardware Sdn Bhd ("TBH") which is a</t>
  </si>
  <si>
    <t>subsidiary company of Choo Bee Metal Industries Berhad, filed a suit for defamation on March 7, 2000</t>
  </si>
  <si>
    <t>against TBH for an amount of RM10 million claiming that the drawdown of a bank guarantee provided</t>
  </si>
  <si>
    <t>by KEW in favour of TBH was defamatory to KEW.  In response, TBH has filed a writ of summons on</t>
  </si>
  <si>
    <t>defence with the High Court of Malaya on April 24, 2000 against the defamation suit and for the recovery</t>
  </si>
  <si>
    <t>of a debt amounting to RM118,092.41.</t>
  </si>
  <si>
    <t>Since the last annual Balance Sheet, the matter has been set for trial and we are still awaiting for the</t>
  </si>
  <si>
    <t>hearing date to be fixed by the Court.</t>
  </si>
  <si>
    <t>B12</t>
  </si>
  <si>
    <t>B13</t>
  </si>
  <si>
    <t>Earnings Per Share (EPS)</t>
  </si>
  <si>
    <t>RM' 000</t>
  </si>
  <si>
    <t>financial year.</t>
  </si>
  <si>
    <t>liability is disclosed under Note B11, Changes in Material Litigation.</t>
  </si>
  <si>
    <t>Basic earnings per share</t>
  </si>
  <si>
    <t xml:space="preserve">           3 months ended</t>
  </si>
  <si>
    <t>a)</t>
  </si>
  <si>
    <t>Net profit for the period</t>
  </si>
  <si>
    <t>Weighted average number of</t>
  </si>
  <si>
    <t xml:space="preserve"> ordinary shares in issue</t>
  </si>
  <si>
    <t>(RM '000)</t>
  </si>
  <si>
    <t>(' 000)</t>
  </si>
  <si>
    <t>(sen)</t>
  </si>
  <si>
    <t>Diluted earnings per share</t>
  </si>
  <si>
    <t>b)</t>
  </si>
  <si>
    <t xml:space="preserve">Weighted average number of </t>
  </si>
  <si>
    <t>ordinary shares in issue</t>
  </si>
  <si>
    <t>Adjustment for share options</t>
  </si>
  <si>
    <t>ordinary shares for diluted</t>
  </si>
  <si>
    <t>earnings per share</t>
  </si>
  <si>
    <t>No. of shares</t>
  </si>
  <si>
    <t>purchased</t>
  </si>
  <si>
    <t xml:space="preserve">Average </t>
  </si>
  <si>
    <t>Purchase</t>
  </si>
  <si>
    <t>Total</t>
  </si>
  <si>
    <t>consideration</t>
  </si>
  <si>
    <t>January</t>
  </si>
  <si>
    <t>February</t>
  </si>
  <si>
    <t>paid (RM)</t>
  </si>
  <si>
    <t>price (RM)</t>
  </si>
  <si>
    <t>None of the Treasury Shares has been resold or redistributed as share dividends during the current</t>
  </si>
  <si>
    <t>Trading</t>
  </si>
  <si>
    <t>Manufacturing</t>
  </si>
  <si>
    <t>Segment results</t>
  </si>
  <si>
    <t>Unallocated corporate expenses</t>
  </si>
  <si>
    <t>Profit from operations</t>
  </si>
  <si>
    <t>Opening balance at 1-1-2003</t>
  </si>
  <si>
    <t>31-03-2003</t>
  </si>
  <si>
    <t>31-03-2002</t>
  </si>
  <si>
    <t>consistent with those adopted in the annual financial statements for the financial year ended 31 December 2002</t>
  </si>
  <si>
    <t>Treasury shares</t>
  </si>
  <si>
    <t>retained</t>
  </si>
  <si>
    <t>The interim financial report has been prepared in accordance with MASB 26, Interim Financial Reporting and</t>
  </si>
  <si>
    <t>financial statements for the said period, up to the date of this report.</t>
  </si>
  <si>
    <t>The Group did not carry out any revaluations on its property, plant and equipment in the financial year todate.</t>
  </si>
  <si>
    <t>effect in the current quarter or the financial year todate.</t>
  </si>
  <si>
    <t>Details of share buy-back for the current financial year todate.</t>
  </si>
  <si>
    <t>Prior Year Adjustments</t>
  </si>
  <si>
    <t>MASB 25 : Income Taxes</t>
  </si>
  <si>
    <t>As Previously</t>
  </si>
  <si>
    <t>Reported</t>
  </si>
  <si>
    <t>RM '000</t>
  </si>
  <si>
    <t>policy</t>
  </si>
  <si>
    <t>As restated</t>
  </si>
  <si>
    <t>Minority Interest</t>
  </si>
  <si>
    <t>Change in Accounting policy</t>
  </si>
  <si>
    <t>Effects of</t>
  </si>
  <si>
    <t xml:space="preserve">change in </t>
  </si>
  <si>
    <t>Net Tangible Assets Per Share (RM)</t>
  </si>
  <si>
    <t>April</t>
  </si>
  <si>
    <t>May</t>
  </si>
  <si>
    <t>June</t>
  </si>
  <si>
    <t xml:space="preserve">issued at RM 1.20 and RM 1.05 respectively under the Employees Share Option Scheme (ESOS) for the </t>
  </si>
  <si>
    <t>current financial year todate.</t>
  </si>
  <si>
    <t xml:space="preserve">The change in accounting policy has been applied retrospectively and comparatives have been restated. The </t>
  </si>
  <si>
    <t>There were no material items of an unusual nature and amount for the current quarter and year todate.</t>
  </si>
  <si>
    <t>The final dividend of 5% less 28% tax amounting to RM 3,585,672 in respect of the year ended 31 December 2002</t>
  </si>
  <si>
    <t>was paid on 18 August 2003.</t>
  </si>
  <si>
    <t>USD Trade loan</t>
  </si>
  <si>
    <t>Bankers acceptance</t>
  </si>
  <si>
    <t>August</t>
  </si>
  <si>
    <t>Total gain/(loss) on disposals</t>
  </si>
  <si>
    <t>Unusual items</t>
  </si>
  <si>
    <t>There were no changes in composition of the Group for the current financial year todate.</t>
  </si>
  <si>
    <t>INTERIM REPORT ON CONSOLIDATED RESULTS FOR THE FOURTH FINANCIAL QUARTER ENDED 31 DECEMBER 2003</t>
  </si>
  <si>
    <t>Total as at 31-12-2003</t>
  </si>
  <si>
    <t>Segmental analysis for the current financial year todate ended 31 December 2003 are as follows:-</t>
  </si>
  <si>
    <t>Segmental analysis for the previous financial year todate ended 31 December 2002 are as follows:-</t>
  </si>
  <si>
    <t>There were no material events subsequent to 31 December 2003 that have not been reflected in the</t>
  </si>
  <si>
    <t>31-12-2003</t>
  </si>
  <si>
    <t>Investments as at 31 December 2003</t>
  </si>
  <si>
    <t>Details of Group's borrowings as at 31 December 2003 are as follows:-</t>
  </si>
  <si>
    <t>The Group has no debt securities as at 31 December 2003.</t>
  </si>
  <si>
    <t xml:space="preserve">           12 months ended</t>
  </si>
  <si>
    <t>31-12-2002</t>
  </si>
  <si>
    <t>October</t>
  </si>
  <si>
    <t>There were no issues of debt or equity securities except for 1389,000 shares and 84,000 shares of RM 1 each</t>
  </si>
  <si>
    <t>Bank overdraft</t>
  </si>
  <si>
    <t>(USD 7,045,352)</t>
  </si>
  <si>
    <t>The adoption of MASB 25 does not materially affect the computation of income taxes for the current financial year.</t>
  </si>
  <si>
    <t>Reserve on consolidation</t>
  </si>
  <si>
    <t>As at 31 December 2002</t>
  </si>
  <si>
    <t xml:space="preserve">For the financial year ended </t>
  </si>
  <si>
    <t>31 December 2002</t>
  </si>
  <si>
    <t>Net profit for the year</t>
  </si>
  <si>
    <t>Minority interest</t>
  </si>
  <si>
    <t>Income tax expense</t>
  </si>
  <si>
    <t>iii) Previous year to 31/12/2002 - 5 sen less 28% tax</t>
  </si>
  <si>
    <t>ii)  Amount per share 6 sen less 28% tax</t>
  </si>
  <si>
    <t>i)   A final ordinary dividend has been recommended</t>
  </si>
  <si>
    <t>iv) Date payable : To be fixed</t>
  </si>
  <si>
    <t>v)  Entitlement date : To be fixed</t>
  </si>
  <si>
    <t>As at 31 December 2001</t>
  </si>
  <si>
    <t>Deferred tax liability</t>
  </si>
  <si>
    <t>Unappropriated profits</t>
  </si>
  <si>
    <t>Revaluation reserve</t>
  </si>
  <si>
    <t>Overprovision in prior year</t>
  </si>
  <si>
    <t>The effective tax rate for the financial year is lower than the statutory tax rate due to the availability of</t>
  </si>
  <si>
    <t>reinvestment allowances to set-off against a portion of the business income that would otherwise have</t>
  </si>
  <si>
    <t>been subjected to tax.</t>
  </si>
  <si>
    <t xml:space="preserve">The profit from sale of Bond Fund Units Trusts for the current quarter and financial year todate amounted to RM 2,800 </t>
  </si>
  <si>
    <t xml:space="preserve">liability in compliance with MASB 19," Events after Balance Sheet Date ". </t>
  </si>
  <si>
    <t xml:space="preserve">Total dividend proposed for the current financial year of 6 sen per share less 28% tax has not been accrued as a </t>
  </si>
  <si>
    <t xml:space="preserve">Consolidated Group turnover increased by 32.1% to RM 278.3 million in the financial year ended 31 December 2003 </t>
  </si>
  <si>
    <t>from RM 21.0 million in the previous year. The impressive performance of the Group was mainly attributable to higher</t>
  </si>
  <si>
    <t>margins and better demand.</t>
  </si>
  <si>
    <t>The Group's turnover of RM 69.2 million for the current quarter was 12.8% lower than the immediate preceding quarter.</t>
  </si>
  <si>
    <t>However, Group profit before tax increased by 5.1% to RM 9.1 million from RM 8.7 million in the preceding quarter.</t>
  </si>
  <si>
    <t>The lower turnover was largely due to the slowdown in economic activity during the year end festive season. However,</t>
  </si>
  <si>
    <t>margins continued to improve during the quarter resulting in the increase in profit.</t>
  </si>
  <si>
    <t>World steel prices continued to be on the uptrend in line with strong demand from China. Higher selling prices in the</t>
  </si>
  <si>
    <t>domestic market are expected to remain due to the strong growth in demand for steel products. This augurs well</t>
  </si>
  <si>
    <t>for the Group and the Board expects the performance of the Group for the current financial year to be satisfactory.</t>
  </si>
  <si>
    <t>Deferred tax asset</t>
  </si>
  <si>
    <t xml:space="preserve">and RM 403,000 respectively. </t>
  </si>
  <si>
    <t xml:space="preserve">from RM 210.6 million recorded in 2002. Consolidated Group profit before tax increased by 67.9% to RM 35.3 million </t>
  </si>
  <si>
    <t>With the adoption of MASB 25, deferred tax liabilities are recognised for all taxable temporary differences and</t>
  </si>
  <si>
    <t xml:space="preserve">deferred tax assets are recognised for deductible temporary differences to the extent that it is probable that </t>
  </si>
  <si>
    <t xml:space="preserve">Chapter 9 part K of the Listing Requirements of Malaysia Securities Exchange Berhad (MSEB).  The interim </t>
  </si>
  <si>
    <t xml:space="preserve">financial report should be read in conjunction with the audited financial statements for the year ended 31 December </t>
  </si>
  <si>
    <t xml:space="preserve">2002. The accounting policies and methods of computation adopted by the Group in this interim financial report are </t>
  </si>
  <si>
    <t>except for the adoption of MASB 25, Income Taxes. The change and effects of adopting MASB 25 which resulted</t>
  </si>
  <si>
    <t>in prior year adjustments are as follows :</t>
  </si>
  <si>
    <t>EXPLANATORY NOTES : (AS PER MSEB LISTING REQUIREMENT - PART A OF APPENDIX 9B)</t>
  </si>
  <si>
    <t xml:space="preserve">taxable profits will be available against which deductible temporary differences can be utilised. </t>
  </si>
  <si>
    <t>effects of the change are as follows 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</si>
</sst>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 horizontal="left"/>
    </xf>
    <xf numFmtId="43" fontId="0" fillId="0" borderId="0" xfId="0" applyNumberFormat="1" applyAlignment="1" quotePrefix="1">
      <alignment horizontal="center"/>
    </xf>
    <xf numFmtId="43" fontId="0" fillId="0" borderId="1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2" xfId="0" applyNumberFormat="1" applyBorder="1" applyAlignment="1">
      <alignment/>
    </xf>
    <xf numFmtId="43" fontId="3" fillId="0" borderId="3" xfId="0" applyNumberFormat="1" applyFont="1" applyBorder="1" applyAlignment="1" quotePrefix="1">
      <alignment horizontal="center"/>
    </xf>
    <xf numFmtId="43" fontId="3" fillId="0" borderId="4" xfId="0" applyNumberFormat="1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43" fontId="3" fillId="0" borderId="3" xfId="0" applyNumberFormat="1" applyFont="1" applyBorder="1" applyAlignment="1">
      <alignment horizontal="center"/>
    </xf>
    <xf numFmtId="43" fontId="0" fillId="0" borderId="4" xfId="0" applyNumberFormat="1" applyBorder="1" applyAlignment="1">
      <alignment/>
    </xf>
    <xf numFmtId="43" fontId="0" fillId="0" borderId="6" xfId="0" applyNumberForma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7" xfId="0" applyNumberFormat="1" applyBorder="1" applyAlignment="1">
      <alignment/>
    </xf>
    <xf numFmtId="43" fontId="2" fillId="0" borderId="0" xfId="0" applyNumberFormat="1" applyFont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5" fontId="0" fillId="0" borderId="8" xfId="0" applyNumberFormat="1" applyBorder="1" applyAlignment="1">
      <alignment/>
    </xf>
    <xf numFmtId="43" fontId="0" fillId="0" borderId="9" xfId="0" applyNumberFormat="1" applyBorder="1" applyAlignment="1">
      <alignment/>
    </xf>
    <xf numFmtId="0" fontId="2" fillId="0" borderId="0" xfId="0" applyFont="1" applyAlignment="1" quotePrefix="1">
      <alignment horizontal="left"/>
    </xf>
    <xf numFmtId="165" fontId="0" fillId="0" borderId="6" xfId="0" applyNumberFormat="1" applyBorder="1" applyAlignment="1">
      <alignment/>
    </xf>
    <xf numFmtId="165" fontId="0" fillId="0" borderId="10" xfId="0" applyNumberFormat="1" applyBorder="1" applyAlignment="1">
      <alignment/>
    </xf>
    <xf numFmtId="165" fontId="0" fillId="0" borderId="0" xfId="0" applyNumberFormat="1" applyBorder="1" applyAlignment="1">
      <alignment/>
    </xf>
    <xf numFmtId="43" fontId="0" fillId="0" borderId="0" xfId="0" applyNumberForma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Alignment="1">
      <alignment horizontal="left"/>
    </xf>
    <xf numFmtId="43" fontId="3" fillId="0" borderId="10" xfId="0" applyNumberFormat="1" applyFont="1" applyBorder="1" applyAlignment="1">
      <alignment horizontal="center"/>
    </xf>
    <xf numFmtId="43" fontId="3" fillId="0" borderId="6" xfId="0" applyNumberFormat="1" applyFont="1" applyBorder="1" applyAlignment="1">
      <alignment horizontal="center"/>
    </xf>
    <xf numFmtId="43" fontId="3" fillId="0" borderId="1" xfId="0" applyNumberFormat="1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0" fontId="0" fillId="0" borderId="6" xfId="0" applyBorder="1" applyAlignment="1" quotePrefix="1">
      <alignment horizontal="left"/>
    </xf>
    <xf numFmtId="43" fontId="3" fillId="0" borderId="11" xfId="0" applyNumberFormat="1" applyFont="1" applyBorder="1" applyAlignment="1" quotePrefix="1">
      <alignment horizontal="center"/>
    </xf>
    <xf numFmtId="0" fontId="0" fillId="0" borderId="6" xfId="0" applyFill="1" applyBorder="1" applyAlignment="1">
      <alignment/>
    </xf>
    <xf numFmtId="43" fontId="0" fillId="0" borderId="12" xfId="0" applyNumberFormat="1" applyBorder="1" applyAlignment="1">
      <alignment/>
    </xf>
    <xf numFmtId="0" fontId="3" fillId="0" borderId="11" xfId="0" applyFont="1" applyFill="1" applyBorder="1" applyAlignment="1" quotePrefix="1">
      <alignment horizontal="left"/>
    </xf>
    <xf numFmtId="43" fontId="0" fillId="0" borderId="13" xfId="0" applyNumberFormat="1" applyBorder="1" applyAlignment="1">
      <alignment/>
    </xf>
    <xf numFmtId="43" fontId="0" fillId="0" borderId="6" xfId="15" applyBorder="1" applyAlignment="1">
      <alignment/>
    </xf>
    <xf numFmtId="165" fontId="0" fillId="0" borderId="4" xfId="0" applyNumberForma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3" fontId="3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 quotePrefix="1">
      <alignment horizontal="left"/>
    </xf>
    <xf numFmtId="43" fontId="0" fillId="0" borderId="0" xfId="15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quotePrefix="1">
      <alignment horizontal="left"/>
    </xf>
    <xf numFmtId="43" fontId="2" fillId="0" borderId="0" xfId="0" applyNumberFormat="1" applyFont="1" applyBorder="1" applyAlignment="1">
      <alignment/>
    </xf>
    <xf numFmtId="43" fontId="0" fillId="0" borderId="0" xfId="0" applyNumberFormat="1" applyBorder="1" applyAlignment="1" quotePrefix="1">
      <alignment horizontal="center"/>
    </xf>
    <xf numFmtId="0" fontId="0" fillId="0" borderId="6" xfId="0" applyBorder="1" applyAlignment="1">
      <alignment horizontal="left"/>
    </xf>
    <xf numFmtId="43" fontId="0" fillId="0" borderId="10" xfId="15" applyBorder="1" applyAlignment="1">
      <alignment/>
    </xf>
    <xf numFmtId="0" fontId="0" fillId="0" borderId="0" xfId="0" applyAlignment="1" quotePrefix="1">
      <alignment horizontal="center"/>
    </xf>
    <xf numFmtId="165" fontId="0" fillId="0" borderId="0" xfId="15" applyNumberFormat="1" applyFont="1" applyAlignment="1" quotePrefix="1">
      <alignment horizontal="left"/>
    </xf>
    <xf numFmtId="165" fontId="0" fillId="0" borderId="15" xfId="0" applyNumberFormat="1" applyBorder="1" applyAlignment="1">
      <alignment/>
    </xf>
    <xf numFmtId="43" fontId="0" fillId="0" borderId="16" xfId="0" applyNumberFormat="1" applyBorder="1" applyAlignment="1">
      <alignment/>
    </xf>
    <xf numFmtId="165" fontId="0" fillId="0" borderId="16" xfId="0" applyNumberFormat="1" applyBorder="1" applyAlignment="1">
      <alignment/>
    </xf>
    <xf numFmtId="0" fontId="2" fillId="0" borderId="0" xfId="0" applyFont="1" applyAlignment="1">
      <alignment horizontal="left"/>
    </xf>
    <xf numFmtId="15" fontId="2" fillId="0" borderId="0" xfId="0" applyNumberFormat="1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2"/>
  <sheetViews>
    <sheetView tabSelected="1" workbookViewId="0" topLeftCell="B63">
      <selection activeCell="E57" sqref="E57"/>
    </sheetView>
  </sheetViews>
  <sheetFormatPr defaultColWidth="9.140625" defaultRowHeight="12.75"/>
  <cols>
    <col min="1" max="1" width="4.57421875" style="0" customWidth="1"/>
    <col min="2" max="2" width="2.7109375" style="0" customWidth="1"/>
    <col min="3" max="3" width="26.00390625" style="0" customWidth="1"/>
    <col min="4" max="4" width="9.28125" style="0" customWidth="1"/>
    <col min="5" max="5" width="14.7109375" style="0" customWidth="1"/>
    <col min="6" max="6" width="15.421875" style="0" customWidth="1"/>
    <col min="7" max="7" width="2.7109375" style="0" customWidth="1"/>
    <col min="8" max="8" width="15.140625" style="0" customWidth="1"/>
    <col min="9" max="9" width="14.28125" style="0" customWidth="1"/>
    <col min="10" max="10" width="4.7109375" style="0" customWidth="1"/>
  </cols>
  <sheetData>
    <row r="2" spans="1:9" ht="15.75">
      <c r="A2" s="3" t="s">
        <v>0</v>
      </c>
      <c r="D2" s="1"/>
      <c r="E2" s="1"/>
      <c r="F2" s="1"/>
      <c r="G2" s="1"/>
      <c r="H2" s="1"/>
      <c r="I2" s="1"/>
    </row>
    <row r="3" spans="1:9" ht="12.75">
      <c r="A3" s="4" t="s">
        <v>1</v>
      </c>
      <c r="D3" s="1"/>
      <c r="E3" s="1"/>
      <c r="F3" s="1"/>
      <c r="G3" s="1"/>
      <c r="H3" s="1"/>
      <c r="I3" s="1"/>
    </row>
    <row r="4" spans="4:9" ht="12.75">
      <c r="D4" s="1"/>
      <c r="E4" s="1"/>
      <c r="F4" s="1"/>
      <c r="G4" s="1"/>
      <c r="H4" s="1"/>
      <c r="I4" s="1"/>
    </row>
    <row r="5" spans="1:9" ht="12.75">
      <c r="A5" s="26" t="s">
        <v>170</v>
      </c>
      <c r="D5" s="1"/>
      <c r="E5" s="1"/>
      <c r="F5" s="1"/>
      <c r="G5" s="1"/>
      <c r="H5" s="1"/>
      <c r="I5" s="1"/>
    </row>
    <row r="6" spans="4:9" ht="12.75">
      <c r="D6" s="1"/>
      <c r="E6" s="1"/>
      <c r="F6" s="1"/>
      <c r="G6" s="1"/>
      <c r="H6" s="1"/>
      <c r="I6" s="1"/>
    </row>
    <row r="7" spans="1:9" ht="12.75">
      <c r="A7" s="4" t="s">
        <v>72</v>
      </c>
      <c r="B7" s="4" t="s">
        <v>46</v>
      </c>
      <c r="C7" s="4" t="s">
        <v>73</v>
      </c>
      <c r="D7" s="20"/>
      <c r="E7" s="20"/>
      <c r="F7" s="1"/>
      <c r="G7" s="1"/>
      <c r="H7" s="1"/>
      <c r="I7" s="1"/>
    </row>
    <row r="8" spans="3:9" ht="12.75">
      <c r="C8" t="s">
        <v>74</v>
      </c>
      <c r="D8" s="1"/>
      <c r="E8" s="1"/>
      <c r="F8" s="1"/>
      <c r="G8" s="1"/>
      <c r="H8" s="1"/>
      <c r="I8" s="1"/>
    </row>
    <row r="9" spans="4:9" ht="12.75">
      <c r="D9" s="1"/>
      <c r="E9" s="1"/>
      <c r="F9" s="1"/>
      <c r="G9" s="1"/>
      <c r="H9" s="1"/>
      <c r="I9" s="1"/>
    </row>
    <row r="10" spans="2:9" ht="12.75">
      <c r="B10" s="4" t="s">
        <v>49</v>
      </c>
      <c r="C10" s="4" t="s">
        <v>75</v>
      </c>
      <c r="D10" s="1"/>
      <c r="E10" s="1"/>
      <c r="F10" s="1"/>
      <c r="G10" s="1"/>
      <c r="H10" s="1"/>
      <c r="I10" s="1"/>
    </row>
    <row r="11" spans="3:9" ht="12.75">
      <c r="C11" t="s">
        <v>76</v>
      </c>
      <c r="D11" s="1"/>
      <c r="E11" s="1"/>
      <c r="F11" s="1"/>
      <c r="G11" s="1"/>
      <c r="H11" s="1"/>
      <c r="I11" s="1"/>
    </row>
    <row r="12" spans="4:9" ht="12.75">
      <c r="D12" s="1"/>
      <c r="E12" s="1"/>
      <c r="F12" s="1"/>
      <c r="G12" s="1"/>
      <c r="H12" s="1"/>
      <c r="I12" s="1"/>
    </row>
    <row r="13" spans="1:9" ht="12.75">
      <c r="A13" s="4" t="s">
        <v>77</v>
      </c>
      <c r="B13" s="4"/>
      <c r="C13" s="4" t="s">
        <v>78</v>
      </c>
      <c r="D13" s="1"/>
      <c r="E13" s="1"/>
      <c r="F13" s="1"/>
      <c r="G13" s="1"/>
      <c r="H13" s="1"/>
      <c r="I13" s="1"/>
    </row>
    <row r="14" spans="3:9" ht="12.75">
      <c r="C14" s="5" t="s">
        <v>177</v>
      </c>
      <c r="D14" s="1"/>
      <c r="E14" s="1"/>
      <c r="F14" s="1"/>
      <c r="G14" s="1"/>
      <c r="H14" s="1"/>
      <c r="I14" s="1"/>
    </row>
    <row r="15" spans="4:9" ht="12.75">
      <c r="D15" s="1"/>
      <c r="E15" s="1"/>
      <c r="F15" s="1"/>
      <c r="G15" s="1"/>
      <c r="H15" s="1"/>
      <c r="I15" s="1"/>
    </row>
    <row r="16" spans="3:9" ht="12.75">
      <c r="C16" s="23" t="s">
        <v>79</v>
      </c>
      <c r="D16" s="1"/>
      <c r="F16" s="61"/>
      <c r="G16" s="1"/>
      <c r="H16" s="6" t="s">
        <v>97</v>
      </c>
      <c r="I16" s="1"/>
    </row>
    <row r="17" spans="3:9" ht="12.75">
      <c r="C17" s="5" t="s">
        <v>164</v>
      </c>
      <c r="D17" s="1"/>
      <c r="F17" s="62" t="s">
        <v>184</v>
      </c>
      <c r="G17" s="1"/>
      <c r="H17" s="18">
        <v>26776</v>
      </c>
      <c r="I17" s="1" t="s">
        <v>80</v>
      </c>
    </row>
    <row r="18" spans="3:9" ht="12.75">
      <c r="C18" s="5" t="s">
        <v>165</v>
      </c>
      <c r="D18" s="1"/>
      <c r="G18" s="1"/>
      <c r="H18" s="18">
        <v>7660</v>
      </c>
      <c r="I18" s="1" t="s">
        <v>80</v>
      </c>
    </row>
    <row r="19" spans="3:9" ht="12.75">
      <c r="C19" s="32" t="s">
        <v>183</v>
      </c>
      <c r="D19" s="1"/>
      <c r="G19" s="1"/>
      <c r="H19" s="18">
        <f>53+1734</f>
        <v>1787</v>
      </c>
      <c r="I19" s="1"/>
    </row>
    <row r="20" spans="4:9" ht="12.75">
      <c r="D20" s="1"/>
      <c r="F20" s="29"/>
      <c r="G20" s="1"/>
      <c r="H20" s="19">
        <f>SUM(H17:H19)</f>
        <v>36223</v>
      </c>
      <c r="I20" s="1"/>
    </row>
    <row r="21" spans="4:9" ht="6" customHeight="1">
      <c r="D21" s="1"/>
      <c r="E21" s="1"/>
      <c r="F21" s="1"/>
      <c r="G21" s="1"/>
      <c r="H21" s="1"/>
      <c r="I21" s="1"/>
    </row>
    <row r="22" spans="3:9" ht="12.75">
      <c r="C22" s="5" t="s">
        <v>178</v>
      </c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1:9" ht="12.75">
      <c r="A24" s="4" t="s">
        <v>81</v>
      </c>
      <c r="B24" s="4"/>
      <c r="C24" s="4" t="s">
        <v>82</v>
      </c>
      <c r="D24" s="1"/>
      <c r="E24" s="1"/>
      <c r="F24" s="1"/>
      <c r="G24" s="1"/>
      <c r="H24" s="1"/>
      <c r="I24" s="1"/>
    </row>
    <row r="25" spans="3:9" ht="12.75">
      <c r="C25" t="s">
        <v>83</v>
      </c>
      <c r="D25" s="1"/>
      <c r="E25" s="1"/>
      <c r="F25" s="1"/>
      <c r="G25" s="1"/>
      <c r="H25" s="1"/>
      <c r="I25" s="1"/>
    </row>
    <row r="26" spans="4:9" ht="12.75">
      <c r="D26" s="1"/>
      <c r="E26" s="1"/>
      <c r="F26" s="1"/>
      <c r="G26" s="1"/>
      <c r="H26" s="1"/>
      <c r="I26" s="1"/>
    </row>
    <row r="27" spans="1:9" ht="12.75">
      <c r="A27" s="4" t="s">
        <v>84</v>
      </c>
      <c r="B27" s="4"/>
      <c r="C27" s="4" t="s">
        <v>85</v>
      </c>
      <c r="D27" s="1"/>
      <c r="E27" s="1"/>
      <c r="F27" s="1"/>
      <c r="G27" s="1"/>
      <c r="H27" s="1"/>
      <c r="I27" s="1"/>
    </row>
    <row r="28" spans="3:9" ht="12.75">
      <c r="C28" t="s">
        <v>86</v>
      </c>
      <c r="D28" s="1"/>
      <c r="E28" s="1"/>
      <c r="F28" s="1"/>
      <c r="G28" s="1"/>
      <c r="H28" s="1"/>
      <c r="I28" s="1"/>
    </row>
    <row r="29" spans="3:9" ht="12.75">
      <c r="C29" t="s">
        <v>87</v>
      </c>
      <c r="D29" s="1"/>
      <c r="E29" s="1"/>
      <c r="F29" s="1"/>
      <c r="G29" s="1"/>
      <c r="H29" s="1"/>
      <c r="I29" s="1"/>
    </row>
    <row r="30" spans="3:9" ht="12.75">
      <c r="C30" t="s">
        <v>88</v>
      </c>
      <c r="D30" s="1"/>
      <c r="E30" s="1"/>
      <c r="F30" s="1"/>
      <c r="G30" s="1"/>
      <c r="H30" s="1"/>
      <c r="I30" s="1"/>
    </row>
    <row r="31" spans="3:9" ht="12.75">
      <c r="C31" t="s">
        <v>89</v>
      </c>
      <c r="D31" s="1"/>
      <c r="E31" s="1"/>
      <c r="F31" s="1"/>
      <c r="G31" s="1"/>
      <c r="H31" s="1"/>
      <c r="I31" s="1"/>
    </row>
    <row r="32" spans="3:9" ht="12.75">
      <c r="C32" t="s">
        <v>90</v>
      </c>
      <c r="D32" s="1"/>
      <c r="E32" s="1"/>
      <c r="F32" s="1"/>
      <c r="G32" s="1"/>
      <c r="H32" s="1"/>
      <c r="I32" s="1"/>
    </row>
    <row r="33" spans="3:9" ht="12.75">
      <c r="C33" t="s">
        <v>91</v>
      </c>
      <c r="D33" s="1"/>
      <c r="E33" s="1"/>
      <c r="F33" s="1"/>
      <c r="G33" s="1"/>
      <c r="H33" s="1"/>
      <c r="I33" s="1"/>
    </row>
    <row r="34" spans="4:9" ht="12.75">
      <c r="D34" s="1"/>
      <c r="E34" s="1"/>
      <c r="F34" s="1"/>
      <c r="G34" s="1"/>
      <c r="H34" s="1"/>
      <c r="I34" s="1"/>
    </row>
    <row r="35" spans="3:9" ht="12.75">
      <c r="C35" t="s">
        <v>92</v>
      </c>
      <c r="D35" s="1"/>
      <c r="E35" s="1"/>
      <c r="F35" s="1"/>
      <c r="G35" s="1"/>
      <c r="H35" s="1"/>
      <c r="I35" s="1"/>
    </row>
    <row r="36" spans="3:9" ht="12.75">
      <c r="C36" t="s">
        <v>93</v>
      </c>
      <c r="D36" s="1"/>
      <c r="E36" s="1"/>
      <c r="F36" s="1"/>
      <c r="G36" s="1"/>
      <c r="H36" s="1"/>
      <c r="I36" s="1"/>
    </row>
    <row r="37" spans="4:9" ht="12.75">
      <c r="D37" s="1"/>
      <c r="E37" s="1"/>
      <c r="F37" s="1"/>
      <c r="G37" s="1"/>
      <c r="H37" s="1"/>
      <c r="I37" s="1"/>
    </row>
    <row r="38" spans="1:9" ht="12.75">
      <c r="A38" s="4" t="s">
        <v>94</v>
      </c>
      <c r="B38" s="4"/>
      <c r="C38" s="4" t="s">
        <v>20</v>
      </c>
      <c r="D38" s="1"/>
      <c r="E38" s="1"/>
      <c r="F38" s="1"/>
      <c r="G38" s="1"/>
      <c r="H38" s="1"/>
      <c r="I38" s="1"/>
    </row>
    <row r="39" spans="2:9" ht="12.75">
      <c r="B39" s="5" t="s">
        <v>46</v>
      </c>
      <c r="C39" s="5" t="s">
        <v>195</v>
      </c>
      <c r="D39" s="1"/>
      <c r="E39" s="1"/>
      <c r="F39" s="1"/>
      <c r="G39" s="1"/>
      <c r="H39" s="1"/>
      <c r="I39" s="1"/>
    </row>
    <row r="40" spans="2:9" ht="12.75">
      <c r="B40" s="5"/>
      <c r="C40" s="5" t="s">
        <v>194</v>
      </c>
      <c r="D40" s="1"/>
      <c r="E40" s="1"/>
      <c r="F40" s="1"/>
      <c r="G40" s="1"/>
      <c r="H40" s="1"/>
      <c r="I40" s="1"/>
    </row>
    <row r="41" spans="2:9" ht="12.75">
      <c r="B41" s="5"/>
      <c r="C41" s="32" t="s">
        <v>193</v>
      </c>
      <c r="D41" s="1"/>
      <c r="E41" s="1"/>
      <c r="F41" s="1"/>
      <c r="G41" s="1"/>
      <c r="H41" s="1"/>
      <c r="I41" s="1"/>
    </row>
    <row r="42" spans="2:9" ht="12.75">
      <c r="B42" s="5"/>
      <c r="C42" s="32" t="s">
        <v>196</v>
      </c>
      <c r="D42" s="1"/>
      <c r="E42" s="1"/>
      <c r="F42" s="1"/>
      <c r="G42" s="1"/>
      <c r="H42" s="1"/>
      <c r="I42" s="1"/>
    </row>
    <row r="43" spans="2:9" ht="12.75">
      <c r="B43" s="5"/>
      <c r="C43" s="5" t="s">
        <v>197</v>
      </c>
      <c r="D43" s="1"/>
      <c r="E43" s="1"/>
      <c r="F43" s="1"/>
      <c r="G43" s="1"/>
      <c r="H43" s="1"/>
      <c r="I43" s="1"/>
    </row>
    <row r="44" spans="2:9" ht="12.75">
      <c r="B44" s="5"/>
      <c r="C44" s="32"/>
      <c r="D44" s="1"/>
      <c r="E44" s="1"/>
      <c r="F44" s="1"/>
      <c r="G44" s="1"/>
      <c r="H44" s="1"/>
      <c r="I44" s="1"/>
    </row>
    <row r="45" spans="2:9" ht="12.75">
      <c r="B45" s="32" t="s">
        <v>49</v>
      </c>
      <c r="C45" s="5" t="s">
        <v>208</v>
      </c>
      <c r="D45" s="1"/>
      <c r="E45" s="1"/>
      <c r="F45" s="1"/>
      <c r="G45" s="1"/>
      <c r="H45" s="1"/>
      <c r="I45" s="1"/>
    </row>
    <row r="46" spans="2:9" ht="12.75">
      <c r="B46" s="5"/>
      <c r="C46" s="5" t="s">
        <v>207</v>
      </c>
      <c r="D46" s="1"/>
      <c r="E46" s="1"/>
      <c r="F46" s="1"/>
      <c r="G46" s="1"/>
      <c r="H46" s="1"/>
      <c r="I46" s="1"/>
    </row>
    <row r="47" spans="2:9" ht="12" customHeight="1">
      <c r="B47" s="5"/>
      <c r="C47" s="5"/>
      <c r="D47" s="1"/>
      <c r="E47" s="1"/>
      <c r="F47" s="1"/>
      <c r="G47" s="1"/>
      <c r="H47" s="1"/>
      <c r="I47" s="1"/>
    </row>
    <row r="48" spans="1:9" ht="12.75">
      <c r="A48" s="4" t="s">
        <v>95</v>
      </c>
      <c r="B48" s="4"/>
      <c r="C48" s="4" t="s">
        <v>96</v>
      </c>
      <c r="D48" s="1"/>
      <c r="E48" s="1"/>
      <c r="F48" s="1"/>
      <c r="G48" s="1"/>
      <c r="H48" s="1"/>
      <c r="I48" s="1"/>
    </row>
    <row r="49" spans="4:13" ht="12.75">
      <c r="D49" s="1"/>
      <c r="E49" s="30" t="s">
        <v>101</v>
      </c>
      <c r="F49" s="1"/>
      <c r="G49" s="1"/>
      <c r="H49" s="30" t="s">
        <v>179</v>
      </c>
      <c r="I49" s="1"/>
      <c r="L49" s="30" t="s">
        <v>101</v>
      </c>
      <c r="M49" s="1"/>
    </row>
    <row r="50" spans="4:13" ht="12.75">
      <c r="D50" s="1"/>
      <c r="E50" s="6" t="s">
        <v>175</v>
      </c>
      <c r="F50" s="6" t="s">
        <v>180</v>
      </c>
      <c r="G50" s="2"/>
      <c r="H50" s="6" t="s">
        <v>175</v>
      </c>
      <c r="I50" s="6" t="s">
        <v>180</v>
      </c>
      <c r="L50" s="6" t="s">
        <v>133</v>
      </c>
      <c r="M50" s="6" t="s">
        <v>134</v>
      </c>
    </row>
    <row r="51" spans="2:13" ht="12.75">
      <c r="B51" s="4"/>
      <c r="C51" s="26" t="s">
        <v>100</v>
      </c>
      <c r="D51" s="1"/>
      <c r="E51" s="1"/>
      <c r="F51" s="1"/>
      <c r="G51" s="1"/>
      <c r="H51" s="1"/>
      <c r="I51" s="1"/>
      <c r="L51" s="1"/>
      <c r="M51" s="1"/>
    </row>
    <row r="52" spans="2:13" ht="12.75">
      <c r="B52" t="s">
        <v>102</v>
      </c>
      <c r="C52" t="s">
        <v>103</v>
      </c>
      <c r="D52" s="30" t="s">
        <v>106</v>
      </c>
      <c r="E52" s="18">
        <v>5990</v>
      </c>
      <c r="F52" s="18">
        <v>4512</v>
      </c>
      <c r="G52" s="18"/>
      <c r="H52" s="18">
        <v>25488</v>
      </c>
      <c r="I52" s="18">
        <v>16722</v>
      </c>
      <c r="L52" s="18">
        <f>+E52</f>
        <v>5990</v>
      </c>
      <c r="M52" s="18">
        <f>+F52</f>
        <v>4512</v>
      </c>
    </row>
    <row r="53" spans="4:13" ht="6" customHeight="1">
      <c r="D53" s="1"/>
      <c r="E53" s="18"/>
      <c r="F53" s="18"/>
      <c r="G53" s="18"/>
      <c r="H53" s="18"/>
      <c r="I53" s="18"/>
      <c r="L53" s="29"/>
      <c r="M53" s="18"/>
    </row>
    <row r="54" spans="3:13" ht="12.75">
      <c r="C54" t="s">
        <v>104</v>
      </c>
      <c r="D54" s="1"/>
      <c r="E54" s="18"/>
      <c r="F54" s="18"/>
      <c r="G54" s="18"/>
      <c r="H54" s="18"/>
      <c r="I54" s="18"/>
      <c r="L54" s="18"/>
      <c r="M54" s="18"/>
    </row>
    <row r="55" spans="3:13" ht="12.75">
      <c r="C55" t="s">
        <v>105</v>
      </c>
      <c r="D55" s="6" t="s">
        <v>107</v>
      </c>
      <c r="E55" s="18">
        <v>99810</v>
      </c>
      <c r="F55" s="18">
        <v>99458</v>
      </c>
      <c r="G55" s="18"/>
      <c r="H55" s="18">
        <f>+E55</f>
        <v>99810</v>
      </c>
      <c r="I55" s="18">
        <f>+F55</f>
        <v>99458</v>
      </c>
      <c r="L55" s="18">
        <v>99458</v>
      </c>
      <c r="M55" s="18">
        <v>99515</v>
      </c>
    </row>
    <row r="56" spans="4:13" ht="5.25" customHeight="1">
      <c r="D56" s="1"/>
      <c r="E56" s="18"/>
      <c r="F56" s="18"/>
      <c r="G56" s="18"/>
      <c r="H56" s="18"/>
      <c r="I56" s="18"/>
      <c r="L56" s="29"/>
      <c r="M56" s="18"/>
    </row>
    <row r="57" spans="3:13" ht="12.75">
      <c r="C57" s="31" t="s">
        <v>100</v>
      </c>
      <c r="D57" s="6" t="s">
        <v>108</v>
      </c>
      <c r="E57" s="1">
        <f>+E52/E55*100</f>
        <v>6.001402665063621</v>
      </c>
      <c r="F57" s="1">
        <f>+F52/F55*100</f>
        <v>4.53658830863279</v>
      </c>
      <c r="G57" s="1"/>
      <c r="H57" s="1">
        <f>+H52/H55*100</f>
        <v>25.53651938683499</v>
      </c>
      <c r="I57" s="1">
        <f>+I52/I55*100</f>
        <v>16.813127149148386</v>
      </c>
      <c r="L57" s="8">
        <f>+L52/L55*100</f>
        <v>6.022642723561704</v>
      </c>
      <c r="M57" s="1">
        <v>13.44</v>
      </c>
    </row>
    <row r="58" spans="4:13" ht="12.75">
      <c r="D58" s="1"/>
      <c r="E58" s="18"/>
      <c r="F58" s="18"/>
      <c r="G58" s="18"/>
      <c r="H58" s="18"/>
      <c r="I58" s="18"/>
      <c r="L58" s="18"/>
      <c r="M58" s="18"/>
    </row>
    <row r="59" spans="4:13" ht="12.75">
      <c r="D59" s="1"/>
      <c r="E59" s="18"/>
      <c r="F59" s="18"/>
      <c r="G59" s="18"/>
      <c r="H59" s="18"/>
      <c r="I59" s="18"/>
      <c r="L59" s="18"/>
      <c r="M59" s="18"/>
    </row>
    <row r="60" spans="2:13" ht="12.75">
      <c r="B60" s="4"/>
      <c r="C60" s="26" t="s">
        <v>109</v>
      </c>
      <c r="D60" s="1"/>
      <c r="E60" s="1"/>
      <c r="F60" s="1"/>
      <c r="G60" s="1"/>
      <c r="H60" s="1"/>
      <c r="I60" s="1"/>
      <c r="L60" s="18"/>
      <c r="M60" s="1"/>
    </row>
    <row r="61" spans="2:13" ht="12.75">
      <c r="B61" t="s">
        <v>110</v>
      </c>
      <c r="C61" t="s">
        <v>103</v>
      </c>
      <c r="D61" s="30" t="s">
        <v>106</v>
      </c>
      <c r="E61" s="18">
        <f>+E52</f>
        <v>5990</v>
      </c>
      <c r="F61" s="18">
        <f>+F52</f>
        <v>4512</v>
      </c>
      <c r="G61" s="18"/>
      <c r="H61" s="18">
        <f>+H52</f>
        <v>25488</v>
      </c>
      <c r="I61" s="18">
        <f>+I52</f>
        <v>16722</v>
      </c>
      <c r="L61" s="18">
        <f>+L52</f>
        <v>5990</v>
      </c>
      <c r="M61" s="18">
        <f>+M52</f>
        <v>4512</v>
      </c>
    </row>
    <row r="62" spans="5:13" ht="6.75" customHeight="1">
      <c r="E62" s="1"/>
      <c r="F62" s="1"/>
      <c r="G62" s="1"/>
      <c r="H62" s="1"/>
      <c r="I62" s="1"/>
      <c r="L62" s="18"/>
      <c r="M62" s="1"/>
    </row>
    <row r="63" spans="3:13" ht="12.75">
      <c r="C63" s="5" t="s">
        <v>111</v>
      </c>
      <c r="D63" s="1"/>
      <c r="E63" s="1"/>
      <c r="F63" s="1"/>
      <c r="G63" s="1"/>
      <c r="H63" s="1"/>
      <c r="I63" s="1"/>
      <c r="L63" s="29"/>
      <c r="M63" s="1"/>
    </row>
    <row r="64" spans="3:13" ht="12.75">
      <c r="C64" t="s">
        <v>112</v>
      </c>
      <c r="D64" s="6" t="s">
        <v>107</v>
      </c>
      <c r="E64" s="18">
        <f>+E55</f>
        <v>99810</v>
      </c>
      <c r="F64" s="18">
        <f>+F55</f>
        <v>99458</v>
      </c>
      <c r="G64" s="1"/>
      <c r="H64" s="18">
        <f>+E64</f>
        <v>99810</v>
      </c>
      <c r="I64" s="18">
        <f>+F64</f>
        <v>99458</v>
      </c>
      <c r="L64" s="29">
        <v>99458</v>
      </c>
      <c r="M64" s="18">
        <f>+M55</f>
        <v>99515</v>
      </c>
    </row>
    <row r="65" spans="4:13" ht="5.25" customHeight="1">
      <c r="D65" s="1"/>
      <c r="E65" s="1"/>
      <c r="F65" s="1"/>
      <c r="G65" s="1"/>
      <c r="H65" s="1"/>
      <c r="I65" s="1"/>
      <c r="L65" s="18"/>
      <c r="M65" s="1"/>
    </row>
    <row r="66" spans="3:13" ht="12.75">
      <c r="C66" t="s">
        <v>113</v>
      </c>
      <c r="D66" s="6" t="s">
        <v>107</v>
      </c>
      <c r="E66" s="18">
        <f>+E70-E64</f>
        <v>2004</v>
      </c>
      <c r="F66" s="18">
        <f>F70-F64</f>
        <v>714</v>
      </c>
      <c r="G66" s="18"/>
      <c r="H66" s="18">
        <f>+E66</f>
        <v>2004</v>
      </c>
      <c r="I66" s="18">
        <f>+F66</f>
        <v>714</v>
      </c>
      <c r="L66" s="18">
        <f>+E66</f>
        <v>2004</v>
      </c>
      <c r="M66" s="18">
        <v>2492</v>
      </c>
    </row>
    <row r="67" spans="4:13" ht="5.25" customHeight="1">
      <c r="D67" s="1"/>
      <c r="E67" s="18"/>
      <c r="F67" s="18"/>
      <c r="G67" s="18"/>
      <c r="H67" s="18"/>
      <c r="I67" s="18"/>
      <c r="L67" s="18"/>
      <c r="M67" s="1"/>
    </row>
    <row r="68" spans="3:13" ht="12.75">
      <c r="C68" s="5" t="s">
        <v>111</v>
      </c>
      <c r="D68" s="1"/>
      <c r="E68" s="18"/>
      <c r="F68" s="18"/>
      <c r="G68" s="18"/>
      <c r="H68" s="18"/>
      <c r="I68" s="18"/>
      <c r="L68" s="18"/>
      <c r="M68" s="1"/>
    </row>
    <row r="69" spans="3:13" ht="12.75">
      <c r="C69" s="5" t="s">
        <v>114</v>
      </c>
      <c r="D69" s="1"/>
      <c r="E69" s="18"/>
      <c r="F69" s="18"/>
      <c r="G69" s="18"/>
      <c r="H69" s="18"/>
      <c r="I69" s="18"/>
      <c r="L69" s="18"/>
      <c r="M69" s="1"/>
    </row>
    <row r="70" spans="3:13" ht="12.75">
      <c r="C70" t="s">
        <v>115</v>
      </c>
      <c r="D70" s="6" t="s">
        <v>107</v>
      </c>
      <c r="E70" s="18">
        <v>101814</v>
      </c>
      <c r="F70" s="18">
        <v>100172</v>
      </c>
      <c r="G70" s="18"/>
      <c r="H70" s="18">
        <v>101814</v>
      </c>
      <c r="I70" s="18">
        <f>+I64+I66</f>
        <v>100172</v>
      </c>
      <c r="L70" s="18">
        <f>SUM(L64:L66)</f>
        <v>101462</v>
      </c>
      <c r="M70" s="18">
        <f>SUM(M64:M66)</f>
        <v>102007</v>
      </c>
    </row>
    <row r="72" spans="3:13" ht="12.75">
      <c r="C72" t="s">
        <v>109</v>
      </c>
      <c r="D72" s="6" t="s">
        <v>108</v>
      </c>
      <c r="E72" s="1">
        <f>+E61/E70*100</f>
        <v>5.883277348891116</v>
      </c>
      <c r="F72" s="1">
        <f>+F61/F70*100</f>
        <v>4.504252685381145</v>
      </c>
      <c r="H72" s="1">
        <f>+H61/H70*100</f>
        <v>25.03388532028994</v>
      </c>
      <c r="I72" s="1">
        <f>+I61/I70*100</f>
        <v>16.693287545421875</v>
      </c>
      <c r="L72" s="1">
        <f>+L61/L70*100</f>
        <v>5.9036880802665035</v>
      </c>
      <c r="M72" s="1">
        <f>+M61/M70*100</f>
        <v>4.423225857049026</v>
      </c>
    </row>
  </sheetData>
  <printOptions/>
  <pageMargins left="0.75" right="0.75" top="0.45" bottom="0.75" header="0.36" footer="0.5"/>
  <pageSetup orientation="portrait" scale="79" r:id="rId1"/>
  <headerFooter alignWithMargins="0">
    <oddFooter>&amp;C9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5"/>
  <sheetViews>
    <sheetView workbookViewId="0" topLeftCell="A65">
      <selection activeCell="B13" sqref="B13"/>
    </sheetView>
  </sheetViews>
  <sheetFormatPr defaultColWidth="9.140625" defaultRowHeight="12.75"/>
  <cols>
    <col min="1" max="1" width="3.28125" style="0" customWidth="1"/>
    <col min="2" max="2" width="2.8515625" style="0" customWidth="1"/>
    <col min="3" max="3" width="31.28125" style="0" customWidth="1"/>
    <col min="4" max="4" width="2.28125" style="1" customWidth="1"/>
    <col min="5" max="5" width="13.28125" style="1" customWidth="1"/>
    <col min="6" max="6" width="12.57421875" style="1" customWidth="1"/>
    <col min="7" max="7" width="14.140625" style="1" customWidth="1"/>
    <col min="8" max="8" width="16.57421875" style="1" bestFit="1" customWidth="1"/>
    <col min="9" max="9" width="11.28125" style="1" customWidth="1"/>
    <col min="10" max="16" width="9.140625" style="1" customWidth="1"/>
  </cols>
  <sheetData>
    <row r="1" ht="15.75">
      <c r="A1" s="3" t="s">
        <v>0</v>
      </c>
    </row>
    <row r="2" ht="12.75">
      <c r="A2" s="4" t="s">
        <v>1</v>
      </c>
    </row>
    <row r="4" ht="12.75">
      <c r="A4" s="26" t="s">
        <v>170</v>
      </c>
    </row>
    <row r="5" ht="6.75" customHeight="1"/>
    <row r="6" ht="12.75">
      <c r="A6" s="4" t="s">
        <v>2</v>
      </c>
    </row>
    <row r="7" ht="6.75" customHeight="1"/>
    <row r="8" spans="1:3" ht="12.75">
      <c r="A8" s="4" t="s">
        <v>3</v>
      </c>
      <c r="C8" s="4" t="s">
        <v>4</v>
      </c>
    </row>
    <row r="9" ht="12.75">
      <c r="C9" t="s">
        <v>138</v>
      </c>
    </row>
    <row r="10" ht="12.75">
      <c r="C10" s="5" t="s">
        <v>224</v>
      </c>
    </row>
    <row r="11" ht="12.75">
      <c r="C11" s="5" t="s">
        <v>225</v>
      </c>
    </row>
    <row r="12" ht="12.75">
      <c r="C12" s="5" t="s">
        <v>226</v>
      </c>
    </row>
    <row r="13" ht="12.75">
      <c r="C13" s="32" t="s">
        <v>135</v>
      </c>
    </row>
    <row r="14" ht="12.75">
      <c r="C14" s="5" t="s">
        <v>227</v>
      </c>
    </row>
    <row r="15" ht="12.75">
      <c r="C15" s="5" t="s">
        <v>228</v>
      </c>
    </row>
    <row r="16" ht="12.75">
      <c r="C16" s="32"/>
    </row>
    <row r="17" spans="2:3" ht="12.75">
      <c r="B17" t="s">
        <v>102</v>
      </c>
      <c r="C17" s="32" t="s">
        <v>151</v>
      </c>
    </row>
    <row r="18" ht="12.75">
      <c r="C18" s="32" t="s">
        <v>144</v>
      </c>
    </row>
    <row r="19" ht="12.75">
      <c r="C19" s="5" t="s">
        <v>222</v>
      </c>
    </row>
    <row r="20" ht="12.75">
      <c r="C20" s="5" t="s">
        <v>223</v>
      </c>
    </row>
    <row r="21" ht="12.75">
      <c r="C21" s="5" t="s">
        <v>230</v>
      </c>
    </row>
    <row r="22" ht="12.75">
      <c r="C22" s="32"/>
    </row>
    <row r="23" spans="2:3" ht="12.75">
      <c r="B23" t="s">
        <v>110</v>
      </c>
      <c r="C23" s="32" t="s">
        <v>143</v>
      </c>
    </row>
    <row r="24" ht="12.75">
      <c r="C24" s="5" t="s">
        <v>160</v>
      </c>
    </row>
    <row r="25" ht="12.75">
      <c r="C25" s="5" t="s">
        <v>231</v>
      </c>
    </row>
    <row r="26" ht="5.25" customHeight="1">
      <c r="C26" s="32"/>
    </row>
    <row r="27" spans="3:7" ht="12.75">
      <c r="C27" s="32"/>
      <c r="F27" s="2" t="s">
        <v>152</v>
      </c>
      <c r="G27" s="2"/>
    </row>
    <row r="28" spans="3:7" ht="12.75">
      <c r="C28" s="32"/>
      <c r="E28" s="2" t="s">
        <v>145</v>
      </c>
      <c r="F28" s="2" t="s">
        <v>153</v>
      </c>
      <c r="G28" s="2"/>
    </row>
    <row r="29" spans="3:7" ht="12.75">
      <c r="C29" s="32"/>
      <c r="E29" s="2" t="s">
        <v>146</v>
      </c>
      <c r="F29" s="2" t="s">
        <v>148</v>
      </c>
      <c r="G29" s="2" t="s">
        <v>149</v>
      </c>
    </row>
    <row r="30" spans="3:7" ht="6" customHeight="1">
      <c r="C30" s="32"/>
      <c r="E30" s="2"/>
      <c r="F30" s="2"/>
      <c r="G30" s="2"/>
    </row>
    <row r="31" spans="3:7" ht="12.75">
      <c r="C31" s="32"/>
      <c r="E31" s="2" t="s">
        <v>147</v>
      </c>
      <c r="F31" s="2" t="s">
        <v>147</v>
      </c>
      <c r="G31" s="2" t="s">
        <v>147</v>
      </c>
    </row>
    <row r="32" spans="3:7" ht="12.75">
      <c r="C32" s="66" t="s">
        <v>188</v>
      </c>
      <c r="E32" s="2"/>
      <c r="F32" s="2"/>
      <c r="G32" s="2"/>
    </row>
    <row r="33" spans="3:7" ht="12.75">
      <c r="C33" s="67" t="s">
        <v>189</v>
      </c>
      <c r="E33" s="2"/>
      <c r="F33" s="2"/>
      <c r="G33" s="2"/>
    </row>
    <row r="34" spans="3:7" ht="12.75">
      <c r="C34" s="32" t="s">
        <v>190</v>
      </c>
      <c r="E34" s="22">
        <v>16719</v>
      </c>
      <c r="F34" s="18">
        <f>+G34-E34</f>
        <v>3</v>
      </c>
      <c r="G34" s="22">
        <v>16722</v>
      </c>
    </row>
    <row r="35" spans="3:7" ht="12.75">
      <c r="C35" s="32" t="s">
        <v>191</v>
      </c>
      <c r="E35" s="22">
        <v>-294</v>
      </c>
      <c r="F35" s="18">
        <f>+G35-E35</f>
        <v>-1</v>
      </c>
      <c r="G35" s="22">
        <v>-295</v>
      </c>
    </row>
    <row r="36" spans="3:7" ht="12.75">
      <c r="C36" s="32" t="s">
        <v>192</v>
      </c>
      <c r="E36" s="22">
        <v>-4007</v>
      </c>
      <c r="F36" s="18">
        <f>+G36-E36</f>
        <v>5</v>
      </c>
      <c r="G36" s="22">
        <v>-4002</v>
      </c>
    </row>
    <row r="37" spans="3:7" ht="7.5" customHeight="1">
      <c r="C37" s="32"/>
      <c r="E37" s="22"/>
      <c r="F37" s="22"/>
      <c r="G37" s="22"/>
    </row>
    <row r="38" spans="3:7" ht="12.75">
      <c r="C38" s="26" t="s">
        <v>187</v>
      </c>
      <c r="E38" s="18"/>
      <c r="F38" s="18"/>
      <c r="G38" s="18"/>
    </row>
    <row r="39" spans="3:7" ht="12.75">
      <c r="C39" s="5" t="s">
        <v>200</v>
      </c>
      <c r="E39" s="18">
        <v>84024</v>
      </c>
      <c r="F39" s="18">
        <f aca="true" t="shared" si="0" ref="F39:F45">+G39-E39</f>
        <v>-90</v>
      </c>
      <c r="G39" s="18">
        <v>83934</v>
      </c>
    </row>
    <row r="40" spans="3:7" ht="12.75">
      <c r="C40" s="5" t="s">
        <v>199</v>
      </c>
      <c r="E40" s="18">
        <v>5107</v>
      </c>
      <c r="F40" s="18">
        <f t="shared" si="0"/>
        <v>366</v>
      </c>
      <c r="G40" s="18">
        <v>5473</v>
      </c>
    </row>
    <row r="41" spans="3:7" ht="12.75">
      <c r="C41" s="32" t="s">
        <v>219</v>
      </c>
      <c r="E41" s="18">
        <v>0</v>
      </c>
      <c r="F41" s="18">
        <f t="shared" si="0"/>
        <v>20</v>
      </c>
      <c r="G41" s="18">
        <v>20</v>
      </c>
    </row>
    <row r="42" spans="3:7" ht="12.75">
      <c r="C42" s="32" t="s">
        <v>150</v>
      </c>
      <c r="E42" s="18">
        <v>5408</v>
      </c>
      <c r="F42" s="18">
        <f t="shared" si="0"/>
        <v>-45</v>
      </c>
      <c r="G42" s="18">
        <v>5363</v>
      </c>
    </row>
    <row r="43" spans="3:7" ht="12.75">
      <c r="C43" s="5" t="s">
        <v>201</v>
      </c>
      <c r="E43" s="18">
        <v>84</v>
      </c>
      <c r="F43" s="18">
        <f t="shared" si="0"/>
        <v>-84</v>
      </c>
      <c r="G43" s="18">
        <v>0</v>
      </c>
    </row>
    <row r="44" spans="3:7" ht="12.75">
      <c r="C44" s="32" t="s">
        <v>186</v>
      </c>
      <c r="E44" s="18">
        <v>1494</v>
      </c>
      <c r="F44" s="18">
        <f t="shared" si="0"/>
        <v>-128</v>
      </c>
      <c r="G44" s="18">
        <v>1366</v>
      </c>
    </row>
    <row r="45" spans="3:7" ht="12.75">
      <c r="C45" s="32" t="s">
        <v>154</v>
      </c>
      <c r="E45" s="1">
        <v>2.09</v>
      </c>
      <c r="F45" s="1">
        <f t="shared" si="0"/>
        <v>-0.009999999999999787</v>
      </c>
      <c r="G45" s="1">
        <v>2.08</v>
      </c>
    </row>
    <row r="46" spans="3:7" ht="8.25" customHeight="1">
      <c r="C46" s="32"/>
      <c r="E46" s="18"/>
      <c r="F46" s="18"/>
      <c r="G46" s="18"/>
    </row>
    <row r="47" ht="12.75">
      <c r="C47" s="26" t="s">
        <v>198</v>
      </c>
    </row>
    <row r="48" spans="3:7" ht="12.75">
      <c r="C48" s="5" t="s">
        <v>199</v>
      </c>
      <c r="E48" s="18">
        <v>4693</v>
      </c>
      <c r="F48" s="18">
        <f>+G48-E48</f>
        <v>372</v>
      </c>
      <c r="G48" s="18">
        <v>5065</v>
      </c>
    </row>
    <row r="49" spans="3:7" ht="12.75">
      <c r="C49" s="32" t="s">
        <v>219</v>
      </c>
      <c r="E49" s="18">
        <v>0</v>
      </c>
      <c r="F49" s="18">
        <v>22</v>
      </c>
      <c r="G49" s="18">
        <v>22</v>
      </c>
    </row>
    <row r="50" spans="3:7" ht="12.75">
      <c r="C50" s="32" t="s">
        <v>150</v>
      </c>
      <c r="E50" s="18">
        <v>5114</v>
      </c>
      <c r="F50" s="18">
        <f>+G50-E50</f>
        <v>-46</v>
      </c>
      <c r="G50" s="18">
        <v>5068</v>
      </c>
    </row>
    <row r="51" spans="3:7" ht="12.75">
      <c r="C51" s="5" t="s">
        <v>201</v>
      </c>
      <c r="E51" s="18">
        <v>84</v>
      </c>
      <c r="F51" s="18">
        <f>+G51-E51</f>
        <v>-84</v>
      </c>
      <c r="G51" s="18">
        <v>0</v>
      </c>
    </row>
    <row r="52" spans="3:7" ht="12.75">
      <c r="C52" s="32" t="s">
        <v>186</v>
      </c>
      <c r="E52" s="18">
        <v>1494</v>
      </c>
      <c r="F52" s="18">
        <f>+G52-E52</f>
        <v>-128</v>
      </c>
      <c r="G52" s="18">
        <v>1366</v>
      </c>
    </row>
    <row r="53" spans="3:7" ht="12.75">
      <c r="C53" s="5" t="s">
        <v>200</v>
      </c>
      <c r="E53" s="18">
        <v>70886</v>
      </c>
      <c r="F53" s="18">
        <f>+G53-E53</f>
        <v>-93</v>
      </c>
      <c r="G53" s="18">
        <v>70793</v>
      </c>
    </row>
    <row r="54" ht="6.75" customHeight="1">
      <c r="C54" s="5"/>
    </row>
    <row r="55" ht="12.75">
      <c r="C55" s="5" t="s">
        <v>185</v>
      </c>
    </row>
    <row r="56" ht="12.75">
      <c r="C56" s="5"/>
    </row>
    <row r="57" spans="1:3" ht="12.75">
      <c r="A57" s="4" t="s">
        <v>5</v>
      </c>
      <c r="C57" s="4" t="s">
        <v>6</v>
      </c>
    </row>
    <row r="58" ht="12.75">
      <c r="C58" t="s">
        <v>7</v>
      </c>
    </row>
    <row r="60" spans="1:3" ht="12.75">
      <c r="A60" s="4" t="s">
        <v>8</v>
      </c>
      <c r="C60" s="4" t="s">
        <v>9</v>
      </c>
    </row>
    <row r="61" ht="12.75">
      <c r="C61" t="s">
        <v>10</v>
      </c>
    </row>
    <row r="62" ht="12.75">
      <c r="C62" t="s">
        <v>11</v>
      </c>
    </row>
    <row r="64" spans="1:3" ht="12.75">
      <c r="A64" s="4" t="s">
        <v>12</v>
      </c>
      <c r="C64" s="26" t="s">
        <v>168</v>
      </c>
    </row>
    <row r="65" ht="12.75">
      <c r="C65" s="5" t="s">
        <v>161</v>
      </c>
    </row>
    <row r="67" spans="1:3" ht="12.75">
      <c r="A67" s="4" t="s">
        <v>13</v>
      </c>
      <c r="C67" s="4" t="s">
        <v>14</v>
      </c>
    </row>
    <row r="68" ht="12.75">
      <c r="C68" t="s">
        <v>15</v>
      </c>
    </row>
    <row r="69" ht="12.75">
      <c r="C69" t="s">
        <v>16</v>
      </c>
    </row>
    <row r="70" ht="12.75">
      <c r="C70" t="s">
        <v>141</v>
      </c>
    </row>
    <row r="72" spans="1:8" ht="12.75">
      <c r="A72" s="49"/>
      <c r="B72" s="50"/>
      <c r="C72" s="49"/>
      <c r="D72" s="8"/>
      <c r="E72" s="8"/>
      <c r="F72" s="8"/>
      <c r="G72" s="8"/>
      <c r="H72" s="8"/>
    </row>
    <row r="73" spans="1:8" ht="12.75">
      <c r="A73" s="50"/>
      <c r="B73" s="50"/>
      <c r="C73" s="50"/>
      <c r="D73" s="8"/>
      <c r="E73" s="8"/>
      <c r="F73" s="8"/>
      <c r="G73" s="8"/>
      <c r="H73" s="8"/>
    </row>
    <row r="74" spans="1:8" ht="12.75">
      <c r="A74" s="50"/>
      <c r="B74" s="50"/>
      <c r="C74" s="50"/>
      <c r="D74" s="8"/>
      <c r="E74" s="8"/>
      <c r="F74" s="8"/>
      <c r="G74" s="8"/>
      <c r="H74" s="8"/>
    </row>
    <row r="75" spans="1:9" ht="12.75">
      <c r="A75" s="50"/>
      <c r="B75" s="50"/>
      <c r="C75" s="50"/>
      <c r="D75" s="8"/>
      <c r="E75" s="36"/>
      <c r="F75" s="36"/>
      <c r="G75" s="36"/>
      <c r="H75" s="36"/>
      <c r="I75" s="36"/>
    </row>
    <row r="76" spans="1:9" ht="12.75">
      <c r="A76" s="50"/>
      <c r="B76" s="50"/>
      <c r="C76" s="50"/>
      <c r="D76" s="8"/>
      <c r="E76" s="36"/>
      <c r="F76" s="36"/>
      <c r="G76" s="36"/>
      <c r="H76" s="36"/>
      <c r="I76" s="36"/>
    </row>
    <row r="77" spans="1:9" ht="12.75">
      <c r="A77" s="50"/>
      <c r="B77" s="50"/>
      <c r="C77" s="50"/>
      <c r="D77" s="8"/>
      <c r="E77" s="51"/>
      <c r="F77" s="51"/>
      <c r="G77" s="51"/>
      <c r="H77" s="36"/>
      <c r="I77" s="36"/>
    </row>
    <row r="78" spans="1:9" ht="12.75">
      <c r="A78" s="50"/>
      <c r="B78" s="50"/>
      <c r="C78" s="52"/>
      <c r="D78" s="8"/>
      <c r="E78" s="29"/>
      <c r="F78" s="8"/>
      <c r="G78" s="29"/>
      <c r="H78" s="29"/>
      <c r="I78" s="8"/>
    </row>
    <row r="79" spans="1:9" ht="12.75">
      <c r="A79" s="50"/>
      <c r="B79" s="50"/>
      <c r="C79" s="53"/>
      <c r="D79" s="8"/>
      <c r="E79" s="29"/>
      <c r="F79" s="8"/>
      <c r="G79" s="29"/>
      <c r="H79" s="29"/>
      <c r="I79" s="8"/>
    </row>
    <row r="80" spans="1:9" ht="12.75">
      <c r="A80" s="50"/>
      <c r="B80" s="50"/>
      <c r="C80" s="53"/>
      <c r="D80" s="8"/>
      <c r="E80" s="29"/>
      <c r="F80" s="54"/>
      <c r="G80" s="29"/>
      <c r="H80" s="29"/>
      <c r="I80" s="29"/>
    </row>
    <row r="81" spans="1:9" ht="12.75">
      <c r="A81" s="50"/>
      <c r="B81" s="50"/>
      <c r="C81" s="55"/>
      <c r="D81" s="8"/>
      <c r="E81" s="29"/>
      <c r="F81" s="54"/>
      <c r="G81" s="29"/>
      <c r="H81" s="8"/>
      <c r="I81" s="8"/>
    </row>
    <row r="82" spans="1:9" ht="12.75">
      <c r="A82" s="50"/>
      <c r="B82" s="50"/>
      <c r="C82" s="56"/>
      <c r="D82" s="8"/>
      <c r="E82" s="29"/>
      <c r="F82" s="8"/>
      <c r="G82" s="29"/>
      <c r="H82" s="29"/>
      <c r="I82" s="8"/>
    </row>
    <row r="83" spans="1:8" ht="12.75">
      <c r="A83" s="50"/>
      <c r="B83" s="50"/>
      <c r="C83" s="50"/>
      <c r="D83" s="8"/>
      <c r="E83" s="8"/>
      <c r="F83" s="8"/>
      <c r="G83" s="8"/>
      <c r="H83" s="8"/>
    </row>
    <row r="84" spans="1:8" ht="12.75">
      <c r="A84" s="50"/>
      <c r="B84" s="50"/>
      <c r="C84" s="53"/>
      <c r="D84" s="8"/>
      <c r="E84" s="8"/>
      <c r="F84" s="8"/>
      <c r="G84" s="8"/>
      <c r="H84" s="8"/>
    </row>
    <row r="85" spans="1:8" ht="12.75">
      <c r="A85" s="50"/>
      <c r="B85" s="50"/>
      <c r="C85" s="53"/>
      <c r="D85" s="8"/>
      <c r="E85" s="8"/>
      <c r="F85" s="8"/>
      <c r="G85" s="8"/>
      <c r="H85" s="8"/>
    </row>
    <row r="86" spans="1:8" ht="12.75">
      <c r="A86" s="50"/>
      <c r="B86" s="50"/>
      <c r="C86" s="50"/>
      <c r="D86" s="8"/>
      <c r="E86" s="8"/>
      <c r="F86" s="8"/>
      <c r="G86" s="8"/>
      <c r="H86" s="8"/>
    </row>
    <row r="87" spans="1:8" ht="12.75">
      <c r="A87" s="50"/>
      <c r="B87" s="50"/>
      <c r="C87" s="50"/>
      <c r="D87" s="8"/>
      <c r="E87" s="8"/>
      <c r="F87" s="8"/>
      <c r="G87" s="8"/>
      <c r="H87" s="8"/>
    </row>
    <row r="88" spans="1:8" ht="12.75">
      <c r="A88" s="50"/>
      <c r="B88" s="50"/>
      <c r="C88" s="50"/>
      <c r="D88" s="8"/>
      <c r="E88" s="8"/>
      <c r="F88" s="8"/>
      <c r="G88" s="8"/>
      <c r="H88" s="8"/>
    </row>
    <row r="89" spans="1:8" ht="12.75">
      <c r="A89" s="49"/>
      <c r="B89" s="49"/>
      <c r="C89" s="49"/>
      <c r="D89" s="8"/>
      <c r="E89" s="8"/>
      <c r="F89" s="8"/>
      <c r="G89" s="8"/>
      <c r="H89" s="8"/>
    </row>
    <row r="90" spans="1:8" ht="12.75">
      <c r="A90" s="50"/>
      <c r="B90" s="50"/>
      <c r="C90" s="50"/>
      <c r="D90" s="8"/>
      <c r="E90" s="8"/>
      <c r="F90" s="8"/>
      <c r="G90" s="8"/>
      <c r="H90" s="8"/>
    </row>
    <row r="91" spans="1:8" ht="12.75">
      <c r="A91" s="50"/>
      <c r="B91" s="50"/>
      <c r="C91" s="50"/>
      <c r="D91" s="8"/>
      <c r="E91" s="8"/>
      <c r="F91" s="8"/>
      <c r="G91" s="8"/>
      <c r="H91" s="8"/>
    </row>
    <row r="95" spans="1:3" ht="18">
      <c r="A95" s="3"/>
      <c r="B95" s="17"/>
      <c r="C95" s="17"/>
    </row>
    <row r="96" ht="12.75">
      <c r="A96" s="4"/>
    </row>
    <row r="98" ht="12.75">
      <c r="A98" s="4"/>
    </row>
    <row r="100" ht="12.75">
      <c r="A100" s="4"/>
    </row>
    <row r="102" spans="1:3" ht="12.75">
      <c r="A102" s="4"/>
      <c r="B102" s="4"/>
      <c r="C102" s="4"/>
    </row>
    <row r="109" spans="1:3" ht="12.75">
      <c r="A109" s="4"/>
      <c r="B109" s="4"/>
      <c r="C109" s="4"/>
    </row>
    <row r="112" spans="6:7" ht="12.75">
      <c r="F112" s="2"/>
      <c r="G112" s="2"/>
    </row>
    <row r="113" spans="6:7" ht="12.75">
      <c r="F113" s="6"/>
      <c r="G113" s="6"/>
    </row>
    <row r="114" spans="6:7" ht="12.75">
      <c r="F114" s="18"/>
      <c r="G114" s="18"/>
    </row>
    <row r="115" spans="6:7" ht="12.75">
      <c r="F115" s="18"/>
      <c r="G115" s="18"/>
    </row>
    <row r="116" spans="6:7" ht="12.75">
      <c r="F116" s="19"/>
      <c r="G116" s="19"/>
    </row>
    <row r="119" spans="1:5" ht="12.75">
      <c r="A119" s="4"/>
      <c r="B119" s="4"/>
      <c r="C119" s="4"/>
      <c r="D119" s="20"/>
      <c r="E119" s="20"/>
    </row>
    <row r="124" spans="1:3" ht="12.75">
      <c r="A124" s="4"/>
      <c r="B124" s="4"/>
      <c r="C124" s="4"/>
    </row>
    <row r="128" spans="1:3" ht="12.75">
      <c r="A128" s="4"/>
      <c r="B128" s="4"/>
      <c r="C128" s="4"/>
    </row>
    <row r="131" spans="1:5" ht="12.75">
      <c r="A131" s="4"/>
      <c r="B131" s="4"/>
      <c r="C131" s="4"/>
      <c r="D131" s="20"/>
      <c r="E131" s="20"/>
    </row>
    <row r="136" ht="12.75">
      <c r="A136" s="4"/>
    </row>
    <row r="139" spans="1:3" ht="12.75">
      <c r="A139" s="4"/>
      <c r="B139" s="4"/>
      <c r="C139" s="4"/>
    </row>
    <row r="146" spans="1:3" ht="12.75">
      <c r="A146" s="4"/>
      <c r="B146" s="4"/>
      <c r="C146" s="4"/>
    </row>
    <row r="147" ht="12.75">
      <c r="C147" s="4"/>
    </row>
    <row r="153" spans="1:3" ht="12.75">
      <c r="A153" s="4"/>
      <c r="B153" s="4"/>
      <c r="C153" s="4"/>
    </row>
    <row r="158" spans="1:5" ht="12.75">
      <c r="A158" s="4"/>
      <c r="B158" s="4"/>
      <c r="C158" s="4"/>
      <c r="D158" s="20"/>
      <c r="E158" s="20"/>
    </row>
    <row r="161" spans="2:3" ht="12.75">
      <c r="B161" s="4"/>
      <c r="C161" s="4"/>
    </row>
    <row r="166" ht="15.75">
      <c r="A166" s="3"/>
    </row>
    <row r="167" ht="12.75">
      <c r="A167" s="4"/>
    </row>
    <row r="169" ht="12.75">
      <c r="A169" s="4"/>
    </row>
    <row r="172" spans="1:3" ht="12.75">
      <c r="A172" s="4"/>
      <c r="B172" s="4"/>
      <c r="C172" s="4"/>
    </row>
    <row r="173" spans="6:8" ht="12.75">
      <c r="F173" s="2"/>
      <c r="H173" s="2"/>
    </row>
    <row r="174" spans="6:8" ht="12.75">
      <c r="F174" s="2"/>
      <c r="H174" s="2"/>
    </row>
    <row r="175" spans="6:8" ht="12.75">
      <c r="F175" s="6"/>
      <c r="H175" s="6"/>
    </row>
    <row r="176" spans="6:8" ht="12.75">
      <c r="F176" s="6"/>
      <c r="H176" s="6"/>
    </row>
    <row r="178" spans="6:8" ht="12.75">
      <c r="F178" s="18"/>
      <c r="H178" s="18"/>
    </row>
    <row r="179" spans="6:8" ht="12.75">
      <c r="F179" s="21"/>
      <c r="H179" s="21"/>
    </row>
    <row r="180" spans="6:8" ht="12.75">
      <c r="F180" s="18"/>
      <c r="H180" s="18"/>
    </row>
    <row r="181" spans="6:8" ht="12.75">
      <c r="F181" s="18"/>
      <c r="H181" s="18"/>
    </row>
    <row r="182" spans="6:8" ht="12.75">
      <c r="F182" s="19"/>
      <c r="H182" s="19"/>
    </row>
    <row r="188" spans="1:3" ht="12.75">
      <c r="A188" s="4"/>
      <c r="B188" s="4"/>
      <c r="C188" s="4"/>
    </row>
    <row r="192" spans="1:7" ht="12.75">
      <c r="A192" s="4"/>
      <c r="B192" s="4"/>
      <c r="C192" s="4"/>
      <c r="G192" s="2"/>
    </row>
    <row r="193" spans="6:8" ht="12.75">
      <c r="F193" s="2"/>
      <c r="H193" s="2"/>
    </row>
    <row r="194" spans="6:8" ht="12.75">
      <c r="F194" s="2"/>
      <c r="H194" s="2"/>
    </row>
    <row r="195" spans="6:8" ht="12.75">
      <c r="F195" s="2"/>
      <c r="H195" s="2"/>
    </row>
    <row r="196" spans="6:8" ht="12.75">
      <c r="F196" s="6"/>
      <c r="H196" s="6"/>
    </row>
    <row r="197" spans="6:8" ht="12.75">
      <c r="F197" s="18"/>
      <c r="G197" s="18"/>
      <c r="H197" s="18"/>
    </row>
    <row r="198" spans="6:8" ht="12.75">
      <c r="F198" s="18"/>
      <c r="G198" s="18"/>
      <c r="H198" s="18"/>
    </row>
    <row r="199" spans="6:8" ht="12.75">
      <c r="F199" s="18"/>
      <c r="G199" s="18"/>
      <c r="H199" s="18"/>
    </row>
    <row r="200" spans="6:8" ht="12.75">
      <c r="F200" s="18"/>
      <c r="G200" s="18"/>
      <c r="H200" s="18"/>
    </row>
    <row r="201" spans="6:8" ht="12.75">
      <c r="F201" s="18"/>
      <c r="G201" s="18"/>
      <c r="H201" s="18"/>
    </row>
    <row r="202" spans="6:8" ht="12.75">
      <c r="F202" s="18"/>
      <c r="G202" s="18"/>
      <c r="H202" s="22"/>
    </row>
    <row r="203" spans="6:8" ht="12.75">
      <c r="F203" s="18"/>
      <c r="G203" s="18"/>
      <c r="H203" s="18"/>
    </row>
    <row r="204" spans="6:8" ht="12.75">
      <c r="F204" s="18"/>
      <c r="G204" s="18"/>
      <c r="H204" s="18"/>
    </row>
    <row r="205" spans="6:8" ht="12.75">
      <c r="F205" s="18"/>
      <c r="G205" s="18"/>
      <c r="H205" s="18"/>
    </row>
    <row r="206" spans="6:8" ht="12.75">
      <c r="F206" s="18"/>
      <c r="G206" s="18"/>
      <c r="H206" s="18"/>
    </row>
    <row r="209" spans="1:5" ht="12.75">
      <c r="A209" s="4"/>
      <c r="B209" s="4"/>
      <c r="C209" s="4"/>
      <c r="D209" s="20"/>
      <c r="E209" s="20"/>
    </row>
    <row r="212" spans="2:3" ht="12.75">
      <c r="B212" s="4"/>
      <c r="C212" s="4"/>
    </row>
    <row r="215" spans="1:3" ht="12.75">
      <c r="A215" s="4"/>
      <c r="B215" s="4"/>
      <c r="C215" s="4"/>
    </row>
    <row r="218" spans="3:5" ht="12.75">
      <c r="C218" s="23"/>
      <c r="E218" s="6"/>
    </row>
    <row r="219" ht="12.75">
      <c r="E219" s="18"/>
    </row>
    <row r="220" ht="12.75">
      <c r="E220" s="18"/>
    </row>
    <row r="221" ht="12.75">
      <c r="E221" s="19"/>
    </row>
    <row r="226" ht="15.75">
      <c r="A226" s="3"/>
    </row>
    <row r="227" ht="12.75">
      <c r="A227" s="4"/>
    </row>
    <row r="229" ht="12.75">
      <c r="A229" s="4"/>
    </row>
    <row r="232" spans="1:3" ht="12.75">
      <c r="A232" s="4"/>
      <c r="B232" s="4"/>
      <c r="C232" s="4"/>
    </row>
    <row r="235" spans="1:3" ht="12.75">
      <c r="A235" s="4"/>
      <c r="B235" s="4"/>
      <c r="C235" s="4"/>
    </row>
    <row r="246" spans="1:3" ht="12.75">
      <c r="A246" s="4"/>
      <c r="B246" s="4"/>
      <c r="C246" s="4"/>
    </row>
    <row r="249" spans="1:3" ht="12.75">
      <c r="A249" s="4"/>
      <c r="B249" s="4"/>
      <c r="C249" s="4"/>
    </row>
    <row r="250" ht="12.75">
      <c r="H250" s="2"/>
    </row>
    <row r="251" ht="12.75">
      <c r="H251" s="2"/>
    </row>
    <row r="252" ht="12.75">
      <c r="H252" s="2"/>
    </row>
    <row r="253" spans="2:3" ht="12.75">
      <c r="B253" s="4"/>
      <c r="C253" s="4"/>
    </row>
    <row r="254" ht="12.75">
      <c r="H254" s="18"/>
    </row>
    <row r="255" ht="12.75">
      <c r="H255" s="21"/>
    </row>
    <row r="256" ht="12.75">
      <c r="H256" s="18"/>
    </row>
    <row r="258" ht="12.75">
      <c r="H258" s="21"/>
    </row>
    <row r="259" ht="13.5" thickBot="1">
      <c r="H259" s="24"/>
    </row>
    <row r="260" ht="13.5" thickTop="1">
      <c r="H260" s="18"/>
    </row>
    <row r="261" ht="12.75">
      <c r="H261" s="18"/>
    </row>
    <row r="262" ht="12.75">
      <c r="H262" s="18"/>
    </row>
    <row r="263" ht="13.5" thickBot="1">
      <c r="H263" s="25"/>
    </row>
    <row r="264" ht="13.5" thickTop="1">
      <c r="H264" s="18"/>
    </row>
    <row r="265" ht="12.75">
      <c r="H265" s="18"/>
    </row>
    <row r="266" spans="2:8" ht="12.75">
      <c r="B266" s="4"/>
      <c r="C266" s="4"/>
      <c r="H266" s="18"/>
    </row>
    <row r="267" ht="12.75">
      <c r="H267" s="18"/>
    </row>
    <row r="268" ht="12.75">
      <c r="H268" s="18"/>
    </row>
    <row r="269" ht="12.75">
      <c r="H269" s="18"/>
    </row>
    <row r="270" ht="12.75">
      <c r="H270" s="21"/>
    </row>
    <row r="271" ht="13.5" thickBot="1">
      <c r="H271" s="24"/>
    </row>
    <row r="272" ht="13.5" thickTop="1">
      <c r="H272" s="18"/>
    </row>
    <row r="273" ht="12.75">
      <c r="H273" s="18"/>
    </row>
    <row r="274" ht="12.75">
      <c r="H274" s="18"/>
    </row>
    <row r="275" ht="12.75">
      <c r="H275" s="18"/>
    </row>
  </sheetData>
  <printOptions/>
  <pageMargins left="0.75" right="0.75" top="0.36" bottom="0.75" header="0.5" footer="0.51"/>
  <pageSetup horizontalDpi="360" verticalDpi="360" orientation="portrait" scale="79" r:id="rId1"/>
  <headerFooter alignWithMargins="0">
    <oddFooter>&amp;C6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104"/>
  <sheetViews>
    <sheetView workbookViewId="0" topLeftCell="A61">
      <selection activeCell="H45" sqref="H45"/>
    </sheetView>
  </sheetViews>
  <sheetFormatPr defaultColWidth="9.140625" defaultRowHeight="12.75"/>
  <cols>
    <col min="1" max="1" width="4.28125" style="0" customWidth="1"/>
    <col min="2" max="2" width="2.421875" style="0" customWidth="1"/>
    <col min="3" max="3" width="26.8515625" style="0" customWidth="1"/>
    <col min="4" max="4" width="5.421875" style="0" customWidth="1"/>
    <col min="5" max="5" width="13.140625" style="0" customWidth="1"/>
    <col min="6" max="6" width="14.140625" style="0" customWidth="1"/>
    <col min="7" max="7" width="15.28125" style="0" customWidth="1"/>
    <col min="8" max="8" width="16.00390625" style="0" customWidth="1"/>
    <col min="9" max="9" width="9.57421875" style="0" customWidth="1"/>
  </cols>
  <sheetData>
    <row r="2" spans="1:9" ht="18">
      <c r="A2" s="3" t="s">
        <v>0</v>
      </c>
      <c r="B2" s="17"/>
      <c r="C2" s="17"/>
      <c r="D2" s="1"/>
      <c r="E2" s="1"/>
      <c r="F2" s="1"/>
      <c r="G2" s="1"/>
      <c r="H2" s="1"/>
      <c r="I2" s="1"/>
    </row>
    <row r="3" spans="1:9" ht="12.75">
      <c r="A3" s="4" t="s">
        <v>1</v>
      </c>
      <c r="D3" s="1"/>
      <c r="E3" s="1"/>
      <c r="F3" s="1"/>
      <c r="G3" s="1"/>
      <c r="H3" s="1"/>
      <c r="I3" s="1"/>
    </row>
    <row r="4" spans="4:9" ht="12.75">
      <c r="D4" s="1"/>
      <c r="E4" s="1"/>
      <c r="F4" s="1"/>
      <c r="G4" s="1"/>
      <c r="H4" s="1"/>
      <c r="I4" s="1"/>
    </row>
    <row r="5" spans="1:9" ht="12.75">
      <c r="A5" s="26" t="s">
        <v>170</v>
      </c>
      <c r="D5" s="1"/>
      <c r="E5" s="1"/>
      <c r="F5" s="1"/>
      <c r="G5" s="1"/>
      <c r="H5" s="1"/>
      <c r="I5" s="1"/>
    </row>
    <row r="6" spans="4:9" ht="12.75">
      <c r="D6" s="1"/>
      <c r="E6" s="1"/>
      <c r="F6" s="1"/>
      <c r="G6" s="1"/>
      <c r="H6" s="1"/>
      <c r="I6" s="1"/>
    </row>
    <row r="7" spans="1:9" ht="12.75">
      <c r="A7" s="4" t="s">
        <v>2</v>
      </c>
      <c r="D7" s="1"/>
      <c r="E7" s="1"/>
      <c r="F7" s="1"/>
      <c r="G7" s="1"/>
      <c r="H7" s="1"/>
      <c r="I7" s="1"/>
    </row>
    <row r="8" spans="4:9" ht="12.75">
      <c r="D8" s="1"/>
      <c r="E8" s="1"/>
      <c r="F8" s="1"/>
      <c r="G8" s="1"/>
      <c r="H8" s="1"/>
      <c r="I8" s="1"/>
    </row>
    <row r="9" spans="1:9" ht="12.75">
      <c r="A9" s="4" t="s">
        <v>17</v>
      </c>
      <c r="C9" s="4" t="s">
        <v>18</v>
      </c>
      <c r="D9" s="1"/>
      <c r="E9" s="1"/>
      <c r="F9" s="1"/>
      <c r="G9" s="1"/>
      <c r="H9" s="1"/>
      <c r="I9" s="1"/>
    </row>
    <row r="10" spans="3:9" ht="12.75">
      <c r="C10" t="s">
        <v>142</v>
      </c>
      <c r="D10" s="1"/>
      <c r="E10" s="1"/>
      <c r="F10" s="1"/>
      <c r="G10" s="1"/>
      <c r="H10" s="1"/>
      <c r="I10" s="1"/>
    </row>
    <row r="11" spans="4:9" ht="12.75">
      <c r="D11" s="1"/>
      <c r="E11" s="9"/>
      <c r="F11" s="1"/>
      <c r="G11" s="1"/>
      <c r="H11" s="9"/>
      <c r="I11" s="1"/>
    </row>
    <row r="12" spans="4:9" ht="12.75">
      <c r="D12" s="1"/>
      <c r="E12" s="12"/>
      <c r="F12" s="35" t="s">
        <v>118</v>
      </c>
      <c r="G12" s="11" t="s">
        <v>120</v>
      </c>
      <c r="H12" s="12" t="s">
        <v>136</v>
      </c>
      <c r="I12" s="1"/>
    </row>
    <row r="13" spans="4:9" ht="12.75">
      <c r="D13" s="1"/>
      <c r="E13" s="33" t="s">
        <v>116</v>
      </c>
      <c r="F13" s="34" t="s">
        <v>119</v>
      </c>
      <c r="G13" s="34" t="s">
        <v>121</v>
      </c>
      <c r="H13" s="33" t="s">
        <v>116</v>
      </c>
      <c r="I13" s="1"/>
    </row>
    <row r="14" spans="4:9" ht="12.75">
      <c r="D14" s="1"/>
      <c r="E14" s="10" t="s">
        <v>117</v>
      </c>
      <c r="F14" s="38" t="s">
        <v>125</v>
      </c>
      <c r="G14" s="38" t="s">
        <v>124</v>
      </c>
      <c r="H14" s="13" t="s">
        <v>137</v>
      </c>
      <c r="I14" s="1"/>
    </row>
    <row r="15" spans="3:9" ht="12.75">
      <c r="C15" s="16" t="s">
        <v>132</v>
      </c>
      <c r="D15" s="7"/>
      <c r="E15" s="44">
        <v>2710000</v>
      </c>
      <c r="F15" s="14">
        <v>1.46</v>
      </c>
      <c r="G15" s="44">
        <v>3965291</v>
      </c>
      <c r="H15" s="45">
        <v>2710000</v>
      </c>
      <c r="I15" s="1"/>
    </row>
    <row r="16" spans="3:9" ht="12.75">
      <c r="C16" s="37" t="s">
        <v>122</v>
      </c>
      <c r="D16" s="8"/>
      <c r="E16" s="27">
        <v>5000</v>
      </c>
      <c r="F16" s="15">
        <v>1.2</v>
      </c>
      <c r="G16" s="27">
        <v>5991</v>
      </c>
      <c r="H16" s="28">
        <f>+E16</f>
        <v>5000</v>
      </c>
      <c r="I16" s="1"/>
    </row>
    <row r="17" spans="3:9" ht="12.75">
      <c r="C17" s="37" t="s">
        <v>123</v>
      </c>
      <c r="D17" s="8"/>
      <c r="E17" s="27">
        <v>1000</v>
      </c>
      <c r="F17" s="43">
        <v>1.19</v>
      </c>
      <c r="G17" s="27">
        <v>1194</v>
      </c>
      <c r="H17" s="28">
        <f>+E17</f>
        <v>1000</v>
      </c>
      <c r="I17" s="1"/>
    </row>
    <row r="18" spans="3:9" ht="12.75">
      <c r="C18" s="59" t="s">
        <v>155</v>
      </c>
      <c r="D18" s="8"/>
      <c r="E18" s="27">
        <v>7000</v>
      </c>
      <c r="F18" s="60">
        <f>G18/E18</f>
        <v>1.2059914285714286</v>
      </c>
      <c r="G18" s="29">
        <f>2340.17+6101.77</f>
        <v>8441.94</v>
      </c>
      <c r="H18" s="28">
        <v>7000</v>
      </c>
      <c r="I18" s="1"/>
    </row>
    <row r="19" spans="3:9" ht="12.75">
      <c r="C19" s="59" t="s">
        <v>156</v>
      </c>
      <c r="D19" s="8"/>
      <c r="E19" s="27">
        <v>2000</v>
      </c>
      <c r="F19" s="60">
        <f>G19/E19</f>
        <v>1.3353</v>
      </c>
      <c r="G19" s="29">
        <v>2670.6</v>
      </c>
      <c r="H19" s="28">
        <v>2000</v>
      </c>
      <c r="I19" s="1"/>
    </row>
    <row r="20" spans="3:9" ht="12.75">
      <c r="C20" s="39" t="s">
        <v>157</v>
      </c>
      <c r="D20" s="8"/>
      <c r="E20" s="27">
        <v>5000</v>
      </c>
      <c r="F20" s="43">
        <f>G20/E20</f>
        <v>1.4180059999999999</v>
      </c>
      <c r="G20" s="27">
        <v>7090.03</v>
      </c>
      <c r="H20" s="28">
        <v>5000</v>
      </c>
      <c r="I20" s="1"/>
    </row>
    <row r="21" spans="3:9" ht="12.75">
      <c r="C21" s="39" t="s">
        <v>166</v>
      </c>
      <c r="D21" s="40"/>
      <c r="E21" s="29">
        <v>1000</v>
      </c>
      <c r="F21" s="60">
        <v>1.69</v>
      </c>
      <c r="G21" s="29">
        <v>1694.68</v>
      </c>
      <c r="H21" s="28">
        <v>1000</v>
      </c>
      <c r="I21" s="1"/>
    </row>
    <row r="22" spans="3:9" ht="12.75">
      <c r="C22" s="39" t="s">
        <v>181</v>
      </c>
      <c r="D22" s="8"/>
      <c r="E22" s="27">
        <v>15000</v>
      </c>
      <c r="F22" s="43">
        <v>1.74</v>
      </c>
      <c r="G22" s="27">
        <v>26168.03</v>
      </c>
      <c r="H22" s="28">
        <v>15000</v>
      </c>
      <c r="I22" s="1"/>
    </row>
    <row r="23" spans="3:9" ht="12.75">
      <c r="C23" s="39"/>
      <c r="D23" s="8"/>
      <c r="E23" s="27"/>
      <c r="F23" s="43"/>
      <c r="G23" s="27"/>
      <c r="H23" s="28"/>
      <c r="I23" s="1"/>
    </row>
    <row r="24" spans="3:9" ht="12.75">
      <c r="C24" s="41" t="s">
        <v>171</v>
      </c>
      <c r="D24" s="42"/>
      <c r="E24" s="63">
        <f>SUM(E15:E22)</f>
        <v>2746000</v>
      </c>
      <c r="F24" s="64">
        <f>+G24/E24</f>
        <v>1.46341670793882</v>
      </c>
      <c r="G24" s="19">
        <f>SUM(G15:G22)+1</f>
        <v>4018542.28</v>
      </c>
      <c r="H24" s="65">
        <f>SUM(H15:H22)</f>
        <v>2746000</v>
      </c>
      <c r="I24" s="1"/>
    </row>
    <row r="25" spans="4:9" ht="12.75">
      <c r="D25" s="1"/>
      <c r="E25" s="1"/>
      <c r="F25" s="1"/>
      <c r="G25" s="1"/>
      <c r="H25" s="1"/>
      <c r="I25" s="1"/>
    </row>
    <row r="26" spans="3:9" ht="12.75">
      <c r="C26" s="5" t="s">
        <v>126</v>
      </c>
      <c r="D26" s="1"/>
      <c r="E26" s="1"/>
      <c r="F26" s="1"/>
      <c r="G26" s="1"/>
      <c r="H26" s="1"/>
      <c r="I26" s="1"/>
    </row>
    <row r="27" spans="3:9" ht="12.75">
      <c r="C27" s="5" t="s">
        <v>98</v>
      </c>
      <c r="D27" s="1"/>
      <c r="E27" s="1"/>
      <c r="F27" s="1"/>
      <c r="G27" s="1"/>
      <c r="H27" s="1"/>
      <c r="I27" s="1"/>
    </row>
    <row r="28" spans="4:9" ht="6" customHeight="1">
      <c r="D28" s="1"/>
      <c r="E28" s="1"/>
      <c r="F28" s="1"/>
      <c r="G28" s="1"/>
      <c r="H28" s="1"/>
      <c r="I28" s="1"/>
    </row>
    <row r="29" spans="3:9" ht="12.75">
      <c r="C29" s="5" t="s">
        <v>182</v>
      </c>
      <c r="D29" s="1"/>
      <c r="E29" s="1"/>
      <c r="F29" s="1"/>
      <c r="G29" s="1"/>
      <c r="H29" s="1"/>
      <c r="I29" s="1"/>
    </row>
    <row r="30" spans="3:9" ht="12.75">
      <c r="C30" s="32" t="s">
        <v>158</v>
      </c>
      <c r="D30" s="1"/>
      <c r="E30" s="1"/>
      <c r="F30" s="1"/>
      <c r="G30" s="1"/>
      <c r="H30" s="1"/>
      <c r="I30" s="1"/>
    </row>
    <row r="31" spans="3:9" ht="12.75">
      <c r="C31" s="32" t="s">
        <v>159</v>
      </c>
      <c r="D31" s="1"/>
      <c r="E31" s="1"/>
      <c r="F31" s="1"/>
      <c r="G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1:9" ht="12.75">
      <c r="A33" s="4" t="s">
        <v>19</v>
      </c>
      <c r="B33" s="4"/>
      <c r="C33" s="4" t="s">
        <v>20</v>
      </c>
      <c r="D33" s="1"/>
      <c r="E33" s="1"/>
      <c r="F33" s="1"/>
      <c r="G33" s="1"/>
      <c r="H33" s="1"/>
      <c r="I33" s="1"/>
    </row>
    <row r="34" spans="3:9" ht="12.75">
      <c r="C34" s="5" t="s">
        <v>162</v>
      </c>
      <c r="D34" s="1"/>
      <c r="E34" s="1"/>
      <c r="F34" s="1"/>
      <c r="G34" s="1"/>
      <c r="H34" s="1"/>
      <c r="I34" s="1"/>
    </row>
    <row r="35" spans="3:9" ht="12.75">
      <c r="C35" s="32" t="s">
        <v>163</v>
      </c>
      <c r="D35" s="1"/>
      <c r="E35" s="1"/>
      <c r="F35" s="1"/>
      <c r="G35" s="1"/>
      <c r="H35" s="1"/>
      <c r="I35" s="1"/>
    </row>
    <row r="36" spans="4:9" ht="12.75">
      <c r="D36" s="1"/>
      <c r="E36" s="1"/>
      <c r="F36" s="1"/>
      <c r="G36" s="1"/>
      <c r="H36" s="1"/>
      <c r="I36" s="1"/>
    </row>
    <row r="37" spans="1:9" ht="12.75">
      <c r="A37" s="4" t="s">
        <v>21</v>
      </c>
      <c r="B37" s="4"/>
      <c r="C37" s="4" t="s">
        <v>22</v>
      </c>
      <c r="D37" s="1"/>
      <c r="E37" s="1"/>
      <c r="F37" s="1"/>
      <c r="G37" s="1"/>
      <c r="H37" s="1"/>
      <c r="I37" s="1"/>
    </row>
    <row r="38" spans="3:9" ht="12.75">
      <c r="C38" s="5" t="s">
        <v>172</v>
      </c>
      <c r="D38" s="1"/>
      <c r="E38" s="1"/>
      <c r="F38" s="1"/>
      <c r="G38" s="1"/>
      <c r="H38" s="1"/>
      <c r="I38" s="1"/>
    </row>
    <row r="39" spans="4:9" ht="6" customHeight="1">
      <c r="D39" s="1"/>
      <c r="E39" s="1"/>
      <c r="F39" s="1"/>
      <c r="G39" s="1"/>
      <c r="H39" s="1"/>
      <c r="I39" s="1"/>
    </row>
    <row r="40" spans="3:9" ht="12.75">
      <c r="C40" t="s">
        <v>23</v>
      </c>
      <c r="D40" s="1"/>
      <c r="E40" s="1"/>
      <c r="F40" s="2" t="s">
        <v>127</v>
      </c>
      <c r="G40" s="2" t="s">
        <v>128</v>
      </c>
      <c r="H40" s="2" t="s">
        <v>120</v>
      </c>
      <c r="I40" s="1"/>
    </row>
    <row r="41" spans="4:9" ht="12.75">
      <c r="D41" s="1"/>
      <c r="E41" s="1"/>
      <c r="F41" s="6" t="s">
        <v>97</v>
      </c>
      <c r="G41" s="6" t="s">
        <v>97</v>
      </c>
      <c r="H41" s="6" t="s">
        <v>97</v>
      </c>
      <c r="I41" s="1"/>
    </row>
    <row r="42" spans="3:9" ht="13.5" thickBot="1">
      <c r="C42" s="4" t="s">
        <v>24</v>
      </c>
      <c r="D42" s="1"/>
      <c r="E42" s="1"/>
      <c r="F42" s="46">
        <v>179418</v>
      </c>
      <c r="G42" s="46">
        <v>98895</v>
      </c>
      <c r="H42" s="46">
        <f>SUM(F42:G42)</f>
        <v>278313</v>
      </c>
      <c r="I42" s="1"/>
    </row>
    <row r="43" spans="4:9" ht="13.5" thickTop="1">
      <c r="D43" s="1"/>
      <c r="E43" s="1"/>
      <c r="F43" s="18"/>
      <c r="G43" s="18"/>
      <c r="H43" s="1"/>
      <c r="I43" s="1"/>
    </row>
    <row r="44" spans="3:9" ht="12.75">
      <c r="C44" s="4" t="s">
        <v>25</v>
      </c>
      <c r="D44" s="1"/>
      <c r="E44" s="1"/>
      <c r="F44" s="29"/>
      <c r="G44" s="29"/>
      <c r="H44" s="1"/>
      <c r="I44" s="1"/>
    </row>
    <row r="45" spans="3:9" ht="13.5" thickBot="1">
      <c r="C45" t="s">
        <v>129</v>
      </c>
      <c r="D45" s="1"/>
      <c r="E45" s="1"/>
      <c r="F45" s="46">
        <v>17148</v>
      </c>
      <c r="G45" s="46">
        <v>16476</v>
      </c>
      <c r="H45" s="18">
        <f>SUM(F45:G45)</f>
        <v>33624</v>
      </c>
      <c r="I45" s="1"/>
    </row>
    <row r="46" spans="3:9" ht="13.5" thickTop="1">
      <c r="C46" s="48" t="s">
        <v>130</v>
      </c>
      <c r="D46" s="1"/>
      <c r="E46" s="1"/>
      <c r="F46" s="29"/>
      <c r="G46" s="29"/>
      <c r="H46" s="21">
        <v>-192</v>
      </c>
      <c r="I46" s="1"/>
    </row>
    <row r="47" spans="3:9" ht="13.5" thickBot="1">
      <c r="C47" s="48" t="s">
        <v>131</v>
      </c>
      <c r="D47" s="1"/>
      <c r="E47" s="1"/>
      <c r="F47" s="29"/>
      <c r="G47" s="29"/>
      <c r="H47" s="24">
        <f>SUM(H45:H46)</f>
        <v>33432</v>
      </c>
      <c r="I47" s="1"/>
    </row>
    <row r="48" spans="3:9" ht="13.5" thickTop="1">
      <c r="C48" s="48"/>
      <c r="D48" s="1"/>
      <c r="E48" s="1"/>
      <c r="F48" s="1"/>
      <c r="G48" s="1"/>
      <c r="H48" s="18"/>
      <c r="I48" s="1"/>
    </row>
    <row r="49" spans="3:9" ht="12.75">
      <c r="C49" s="5" t="s">
        <v>173</v>
      </c>
      <c r="D49" s="1"/>
      <c r="E49" s="1"/>
      <c r="F49" s="1"/>
      <c r="G49" s="1"/>
      <c r="H49" s="1"/>
      <c r="I49" s="1"/>
    </row>
    <row r="50" spans="4:9" ht="6" customHeight="1">
      <c r="D50" s="1"/>
      <c r="E50" s="1"/>
      <c r="F50" s="1"/>
      <c r="G50" s="1"/>
      <c r="H50" s="1"/>
      <c r="I50" s="1"/>
    </row>
    <row r="51" spans="3:9" ht="12.75">
      <c r="C51" t="s">
        <v>23</v>
      </c>
      <c r="D51" s="1"/>
      <c r="E51" s="1"/>
      <c r="F51" s="2" t="s">
        <v>127</v>
      </c>
      <c r="G51" s="2" t="s">
        <v>128</v>
      </c>
      <c r="H51" s="2" t="s">
        <v>120</v>
      </c>
      <c r="I51" s="1"/>
    </row>
    <row r="52" spans="4:9" ht="12.75">
      <c r="D52" s="1"/>
      <c r="E52" s="1"/>
      <c r="F52" s="6" t="s">
        <v>97</v>
      </c>
      <c r="G52" s="6" t="s">
        <v>97</v>
      </c>
      <c r="H52" s="6" t="s">
        <v>97</v>
      </c>
      <c r="I52" s="1"/>
    </row>
    <row r="53" spans="3:9" ht="13.5" thickBot="1">
      <c r="C53" s="4" t="s">
        <v>24</v>
      </c>
      <c r="D53" s="1"/>
      <c r="E53" s="1"/>
      <c r="F53" s="46">
        <v>133262</v>
      </c>
      <c r="G53" s="46">
        <v>77383</v>
      </c>
      <c r="H53" s="46">
        <f>SUM(F53:G53)</f>
        <v>210645</v>
      </c>
      <c r="I53" s="1"/>
    </row>
    <row r="54" spans="4:9" ht="13.5" thickTop="1">
      <c r="D54" s="1"/>
      <c r="E54" s="1"/>
      <c r="F54" s="18"/>
      <c r="G54" s="18"/>
      <c r="H54" s="1"/>
      <c r="I54" s="1"/>
    </row>
    <row r="55" spans="3:9" ht="12.75">
      <c r="C55" s="4" t="s">
        <v>25</v>
      </c>
      <c r="D55" s="1"/>
      <c r="E55" s="1"/>
      <c r="F55" s="29"/>
      <c r="G55" s="29"/>
      <c r="H55" s="1"/>
      <c r="I55" s="1"/>
    </row>
    <row r="56" spans="3:9" ht="13.5" thickBot="1">
      <c r="C56" t="s">
        <v>129</v>
      </c>
      <c r="D56" s="1"/>
      <c r="E56" s="1"/>
      <c r="F56" s="46">
        <v>8320</v>
      </c>
      <c r="G56" s="46">
        <v>12065</v>
      </c>
      <c r="H56" s="18">
        <f>SUM(F56:G56)</f>
        <v>20385</v>
      </c>
      <c r="I56" s="1"/>
    </row>
    <row r="57" spans="3:9" ht="13.5" thickTop="1">
      <c r="C57" s="48" t="s">
        <v>130</v>
      </c>
      <c r="D57" s="1"/>
      <c r="E57" s="1"/>
      <c r="F57" s="29"/>
      <c r="G57" s="29"/>
      <c r="H57" s="21">
        <v>-231</v>
      </c>
      <c r="I57" s="1"/>
    </row>
    <row r="58" spans="3:9" ht="13.5" thickBot="1">
      <c r="C58" s="48" t="s">
        <v>131</v>
      </c>
      <c r="D58" s="1"/>
      <c r="E58" s="1"/>
      <c r="F58" s="29"/>
      <c r="G58" s="29"/>
      <c r="H58" s="24">
        <f>SUM(H56:H57)</f>
        <v>20154</v>
      </c>
      <c r="I58" s="1"/>
    </row>
    <row r="59" spans="3:9" ht="13.5" thickTop="1">
      <c r="C59" s="48"/>
      <c r="D59" s="1"/>
      <c r="E59" s="1"/>
      <c r="F59" s="29"/>
      <c r="G59" s="29"/>
      <c r="H59" s="29"/>
      <c r="I59" s="1"/>
    </row>
    <row r="60" spans="1:9" ht="12.75">
      <c r="A60" s="4" t="s">
        <v>27</v>
      </c>
      <c r="B60" s="4"/>
      <c r="C60" s="4" t="s">
        <v>28</v>
      </c>
      <c r="D60" s="20"/>
      <c r="E60" s="20"/>
      <c r="F60" s="1"/>
      <c r="G60" s="1"/>
      <c r="H60" s="1"/>
      <c r="I60" s="1"/>
    </row>
    <row r="61" spans="3:9" ht="12.75">
      <c r="C61" t="s">
        <v>140</v>
      </c>
      <c r="D61" s="1"/>
      <c r="E61" s="1"/>
      <c r="F61" s="1"/>
      <c r="G61" s="1"/>
      <c r="H61" s="1"/>
      <c r="I61" s="1"/>
    </row>
    <row r="62" spans="3:9" ht="12.75">
      <c r="C62" t="s">
        <v>29</v>
      </c>
      <c r="D62" s="1"/>
      <c r="E62" s="1"/>
      <c r="F62" s="1"/>
      <c r="G62" s="1"/>
      <c r="H62" s="1"/>
      <c r="I62" s="1"/>
    </row>
    <row r="63" spans="3:9" ht="12.75">
      <c r="C63" t="s">
        <v>30</v>
      </c>
      <c r="D63" s="1"/>
      <c r="E63" s="1"/>
      <c r="F63" s="1"/>
      <c r="G63" s="1"/>
      <c r="H63" s="1"/>
      <c r="I63" s="1"/>
    </row>
    <row r="64" spans="4:9" ht="12.75">
      <c r="D64" s="1"/>
      <c r="E64" s="1"/>
      <c r="F64" s="1"/>
      <c r="G64" s="1"/>
      <c r="H64" s="1"/>
      <c r="I64" s="1"/>
    </row>
    <row r="65" spans="1:9" ht="12.75">
      <c r="A65" s="4" t="s">
        <v>31</v>
      </c>
      <c r="B65" s="4"/>
      <c r="C65" s="4" t="s">
        <v>32</v>
      </c>
      <c r="D65" s="1"/>
      <c r="E65" s="1"/>
      <c r="F65" s="1"/>
      <c r="G65" s="1"/>
      <c r="H65" s="1"/>
      <c r="I65" s="1"/>
    </row>
    <row r="66" spans="3:9" ht="12.75">
      <c r="C66" s="5" t="s">
        <v>174</v>
      </c>
      <c r="D66" s="1"/>
      <c r="E66" s="1"/>
      <c r="F66" s="1"/>
      <c r="G66" s="1"/>
      <c r="H66" s="1"/>
      <c r="I66" s="1"/>
    </row>
    <row r="67" spans="3:9" ht="12.75">
      <c r="C67" t="s">
        <v>139</v>
      </c>
      <c r="D67" s="1"/>
      <c r="E67" s="1"/>
      <c r="F67" s="1"/>
      <c r="G67" s="1"/>
      <c r="H67" s="1"/>
      <c r="I67" s="1"/>
    </row>
    <row r="68" spans="4:9" ht="12.75">
      <c r="D68" s="1"/>
      <c r="E68" s="1"/>
      <c r="F68" s="1"/>
      <c r="G68" s="1"/>
      <c r="H68" s="1"/>
      <c r="I68" s="1"/>
    </row>
    <row r="69" spans="1:9" ht="12.75">
      <c r="A69" s="4" t="s">
        <v>33</v>
      </c>
      <c r="B69" s="4"/>
      <c r="C69" s="4" t="s">
        <v>34</v>
      </c>
      <c r="D69" s="1"/>
      <c r="E69" s="1"/>
      <c r="F69" s="1"/>
      <c r="G69" s="1"/>
      <c r="H69" s="1"/>
      <c r="I69" s="1"/>
    </row>
    <row r="70" spans="3:9" ht="12.75">
      <c r="C70" s="5" t="s">
        <v>169</v>
      </c>
      <c r="D70" s="1"/>
      <c r="E70" s="1"/>
      <c r="F70" s="1"/>
      <c r="G70" s="1"/>
      <c r="H70" s="1"/>
      <c r="I70" s="1"/>
    </row>
    <row r="71" spans="4:9" ht="12.75">
      <c r="D71" s="1"/>
      <c r="E71" s="1"/>
      <c r="F71" s="1"/>
      <c r="G71" s="1"/>
      <c r="H71" s="1"/>
      <c r="I71" s="1"/>
    </row>
    <row r="72" spans="1:9" ht="12.75">
      <c r="A72" s="4" t="s">
        <v>35</v>
      </c>
      <c r="B72" s="4"/>
      <c r="C72" s="4" t="s">
        <v>36</v>
      </c>
      <c r="D72" s="20"/>
      <c r="E72" s="20"/>
      <c r="F72" s="1"/>
      <c r="G72" s="1"/>
      <c r="H72" s="1"/>
      <c r="I72" s="1"/>
    </row>
    <row r="73" spans="3:9" ht="12.75">
      <c r="C73" t="s">
        <v>37</v>
      </c>
      <c r="D73" s="1"/>
      <c r="E73" s="1"/>
      <c r="F73" s="1"/>
      <c r="G73" s="1"/>
      <c r="H73" s="1"/>
      <c r="I73" s="1"/>
    </row>
    <row r="74" spans="3:9" ht="12.75">
      <c r="C74" s="5" t="s">
        <v>99</v>
      </c>
      <c r="D74" s="1"/>
      <c r="E74" s="1"/>
      <c r="F74" s="1"/>
      <c r="G74" s="1"/>
      <c r="H74" s="1"/>
      <c r="I74" s="1"/>
    </row>
    <row r="75" spans="4:9" ht="12.75">
      <c r="D75" s="1"/>
      <c r="E75" s="1"/>
      <c r="F75" s="1"/>
      <c r="G75" s="1"/>
      <c r="H75" s="1"/>
      <c r="I75" s="1"/>
    </row>
    <row r="76" spans="1:9" ht="12.75">
      <c r="A76" s="4"/>
      <c r="D76" s="1"/>
      <c r="E76" s="1"/>
      <c r="F76" s="1"/>
      <c r="G76" s="1"/>
      <c r="H76" s="1"/>
      <c r="I76" s="1"/>
    </row>
    <row r="77" spans="4:9" ht="12.75">
      <c r="D77" s="1"/>
      <c r="E77" s="1"/>
      <c r="F77" s="1"/>
      <c r="G77" s="1"/>
      <c r="H77" s="1"/>
      <c r="I77" s="1"/>
    </row>
    <row r="78" spans="1:9" ht="12.75">
      <c r="A78" s="4"/>
      <c r="B78" s="4"/>
      <c r="C78" s="4"/>
      <c r="D78" s="1"/>
      <c r="E78" s="1"/>
      <c r="F78" s="1"/>
      <c r="G78" s="1"/>
      <c r="H78" s="1"/>
      <c r="I78" s="1"/>
    </row>
    <row r="79" spans="4:9" ht="12.75">
      <c r="D79" s="1"/>
      <c r="E79" s="1"/>
      <c r="F79" s="1"/>
      <c r="G79" s="1"/>
      <c r="H79" s="1"/>
      <c r="I79" s="1"/>
    </row>
    <row r="80" spans="3:9" ht="12.75">
      <c r="C80" s="32"/>
      <c r="D80" s="1"/>
      <c r="E80" s="1"/>
      <c r="F80" s="1"/>
      <c r="G80" s="1"/>
      <c r="H80" s="1"/>
      <c r="I80" s="1"/>
    </row>
    <row r="81" spans="3:9" ht="12.75">
      <c r="C81" s="32"/>
      <c r="D81" s="1"/>
      <c r="E81" s="1"/>
      <c r="F81" s="1"/>
      <c r="G81" s="1"/>
      <c r="H81" s="1"/>
      <c r="I81" s="1"/>
    </row>
    <row r="82" spans="3:9" ht="12.75">
      <c r="C82" s="32"/>
      <c r="D82" s="1"/>
      <c r="E82" s="1"/>
      <c r="F82" s="1"/>
      <c r="G82" s="1"/>
      <c r="H82" s="1"/>
      <c r="I82" s="1"/>
    </row>
    <row r="83" spans="3:9" ht="12.75">
      <c r="C83" s="32"/>
      <c r="D83" s="1"/>
      <c r="E83" s="1"/>
      <c r="F83" s="1"/>
      <c r="G83" s="1"/>
      <c r="H83" s="1"/>
      <c r="I83" s="1"/>
    </row>
    <row r="84" spans="3:9" ht="12.75">
      <c r="C84" s="5"/>
      <c r="D84" s="1"/>
      <c r="E84" s="1"/>
      <c r="F84" s="1"/>
      <c r="G84" s="1"/>
      <c r="H84" s="1"/>
      <c r="I84" s="1"/>
    </row>
    <row r="85" spans="1:9" ht="12.75">
      <c r="A85" s="4"/>
      <c r="B85" s="4"/>
      <c r="C85" s="4"/>
      <c r="D85" s="1"/>
      <c r="E85" s="1"/>
      <c r="F85" s="1"/>
      <c r="G85" s="1"/>
      <c r="H85" s="1"/>
      <c r="I85" s="1"/>
    </row>
    <row r="86" spans="3:9" ht="12.75">
      <c r="C86" s="4"/>
      <c r="D86" s="1"/>
      <c r="E86" s="1"/>
      <c r="F86" s="1"/>
      <c r="G86" s="1"/>
      <c r="H86" s="1"/>
      <c r="I86" s="1"/>
    </row>
    <row r="87" spans="3:9" ht="12.75">
      <c r="C87" s="32"/>
      <c r="D87" s="1"/>
      <c r="E87" s="1"/>
      <c r="F87" s="1"/>
      <c r="G87" s="1"/>
      <c r="H87" s="1"/>
      <c r="I87" s="1"/>
    </row>
    <row r="88" spans="3:9" ht="12.75">
      <c r="C88" s="32"/>
      <c r="D88" s="1"/>
      <c r="E88" s="1"/>
      <c r="F88" s="1"/>
      <c r="G88" s="1"/>
      <c r="H88" s="1"/>
      <c r="I88" s="1"/>
    </row>
    <row r="89" spans="3:9" ht="12.75">
      <c r="C89" s="32"/>
      <c r="D89" s="1"/>
      <c r="E89" s="1"/>
      <c r="F89" s="1"/>
      <c r="G89" s="1"/>
      <c r="H89" s="1"/>
      <c r="I89" s="1"/>
    </row>
    <row r="90" spans="3:9" ht="12.75">
      <c r="C90" s="32"/>
      <c r="D90" s="1"/>
      <c r="E90" s="1"/>
      <c r="F90" s="1"/>
      <c r="G90" s="1"/>
      <c r="H90" s="1"/>
      <c r="I90" s="1"/>
    </row>
    <row r="91" spans="3:9" ht="12.75">
      <c r="C91" s="32"/>
      <c r="D91" s="1"/>
      <c r="E91" s="1"/>
      <c r="F91" s="1"/>
      <c r="G91" s="1"/>
      <c r="H91" s="1"/>
      <c r="I91" s="1"/>
    </row>
    <row r="92" spans="1:9" ht="12.75">
      <c r="A92" s="4"/>
      <c r="B92" s="4"/>
      <c r="C92" s="4"/>
      <c r="D92" s="1"/>
      <c r="E92" s="1"/>
      <c r="F92" s="1"/>
      <c r="G92" s="1"/>
      <c r="H92" s="1"/>
      <c r="I92" s="1"/>
    </row>
    <row r="93" spans="3:9" ht="12.75">
      <c r="C93" s="32"/>
      <c r="D93" s="1"/>
      <c r="E93" s="1"/>
      <c r="F93" s="1"/>
      <c r="G93" s="1"/>
      <c r="H93" s="1"/>
      <c r="I93" s="1"/>
    </row>
    <row r="94" spans="3:9" ht="12.75">
      <c r="C94" s="32"/>
      <c r="D94" s="1"/>
      <c r="E94" s="1"/>
      <c r="F94" s="1"/>
      <c r="G94" s="1"/>
      <c r="H94" s="1"/>
      <c r="I94" s="1"/>
    </row>
    <row r="95" spans="3:9" ht="12.75">
      <c r="C95" s="32"/>
      <c r="D95" s="1"/>
      <c r="E95" s="1"/>
      <c r="F95" s="1"/>
      <c r="G95" s="1"/>
      <c r="H95" s="1"/>
      <c r="I95" s="1"/>
    </row>
    <row r="96" spans="3:9" ht="12.75">
      <c r="C96" s="32"/>
      <c r="D96" s="1"/>
      <c r="E96" s="1"/>
      <c r="F96" s="1"/>
      <c r="G96" s="1"/>
      <c r="H96" s="1"/>
      <c r="I96" s="1"/>
    </row>
    <row r="97" spans="3:9" ht="12.75">
      <c r="C97" s="32"/>
      <c r="D97" s="1"/>
      <c r="E97" s="1"/>
      <c r="F97" s="1"/>
      <c r="G97" s="1"/>
      <c r="H97" s="1"/>
      <c r="I97" s="1"/>
    </row>
    <row r="98" spans="4:9" ht="12.75">
      <c r="D98" s="1"/>
      <c r="E98" s="1"/>
      <c r="F98" s="1"/>
      <c r="G98" s="1"/>
      <c r="H98" s="1"/>
      <c r="I98" s="1"/>
    </row>
    <row r="99" spans="7:9" ht="12.75">
      <c r="G99" s="1"/>
      <c r="H99" s="1"/>
      <c r="I99" s="1"/>
    </row>
    <row r="100" spans="7:9" ht="12.75">
      <c r="G100" s="1"/>
      <c r="H100" s="1"/>
      <c r="I100" s="1"/>
    </row>
    <row r="101" spans="7:9" ht="12.75">
      <c r="G101" s="1"/>
      <c r="H101" s="1"/>
      <c r="I101" s="1"/>
    </row>
    <row r="102" spans="7:9" ht="12.75">
      <c r="G102" s="1"/>
      <c r="H102" s="1"/>
      <c r="I102" s="1"/>
    </row>
    <row r="103" spans="7:9" ht="12.75">
      <c r="G103" s="1"/>
      <c r="H103" s="1"/>
      <c r="I103" s="1"/>
    </row>
    <row r="104" spans="4:9" ht="12.75">
      <c r="D104" s="1"/>
      <c r="E104" s="1"/>
      <c r="F104" s="1"/>
      <c r="G104" s="1"/>
      <c r="H104" s="1"/>
      <c r="I104" s="1"/>
    </row>
  </sheetData>
  <printOptions/>
  <pageMargins left="0.75" right="0.75" top="0.32" bottom="0.51" header="0.5" footer="0.31"/>
  <pageSetup orientation="portrait" scale="78" r:id="rId1"/>
  <headerFooter alignWithMargins="0">
    <oddFooter>&amp;C7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82"/>
  <sheetViews>
    <sheetView workbookViewId="0" topLeftCell="A44">
      <selection activeCell="C67" sqref="C67"/>
    </sheetView>
  </sheetViews>
  <sheetFormatPr defaultColWidth="9.140625" defaultRowHeight="12.75"/>
  <cols>
    <col min="1" max="1" width="4.00390625" style="0" customWidth="1"/>
    <col min="2" max="2" width="3.57421875" style="0" customWidth="1"/>
    <col min="3" max="3" width="30.00390625" style="0" customWidth="1"/>
    <col min="4" max="4" width="3.140625" style="0" customWidth="1"/>
    <col min="6" max="6" width="12.00390625" style="0" customWidth="1"/>
    <col min="7" max="7" width="1.7109375" style="0" customWidth="1"/>
    <col min="8" max="8" width="13.7109375" style="0" customWidth="1"/>
    <col min="9" max="9" width="10.8515625" style="0" customWidth="1"/>
  </cols>
  <sheetData>
    <row r="2" spans="1:9" ht="15.75">
      <c r="A2" s="3" t="s">
        <v>0</v>
      </c>
      <c r="D2" s="1"/>
      <c r="E2" s="1"/>
      <c r="F2" s="1"/>
      <c r="G2" s="1"/>
      <c r="H2" s="1"/>
      <c r="I2" s="1"/>
    </row>
    <row r="3" spans="1:9" ht="12.75">
      <c r="A3" s="4" t="s">
        <v>1</v>
      </c>
      <c r="D3" s="1"/>
      <c r="E3" s="1"/>
      <c r="F3" s="1"/>
      <c r="G3" s="1"/>
      <c r="H3" s="1"/>
      <c r="I3" s="1"/>
    </row>
    <row r="4" spans="4:9" ht="12.75">
      <c r="D4" s="1"/>
      <c r="E4" s="1"/>
      <c r="F4" s="1"/>
      <c r="G4" s="1"/>
      <c r="H4" s="1"/>
      <c r="I4" s="1"/>
    </row>
    <row r="5" spans="1:9" ht="12.75">
      <c r="A5" s="26" t="s">
        <v>170</v>
      </c>
      <c r="D5" s="1"/>
      <c r="E5" s="1"/>
      <c r="F5" s="1"/>
      <c r="G5" s="1"/>
      <c r="H5" s="1"/>
      <c r="I5" s="1"/>
    </row>
    <row r="6" spans="1:9" ht="12.75">
      <c r="A6" s="26"/>
      <c r="D6" s="1"/>
      <c r="E6" s="1"/>
      <c r="F6" s="1"/>
      <c r="G6" s="1"/>
      <c r="H6" s="1"/>
      <c r="I6" s="1"/>
    </row>
    <row r="7" spans="1:9" ht="12.75">
      <c r="A7" s="26" t="s">
        <v>229</v>
      </c>
      <c r="D7" s="1"/>
      <c r="E7" s="1"/>
      <c r="F7" s="1"/>
      <c r="G7" s="1"/>
      <c r="H7" s="1"/>
      <c r="I7" s="1"/>
    </row>
    <row r="8" spans="4:9" ht="12.75">
      <c r="D8" s="1"/>
      <c r="E8" s="1"/>
      <c r="F8" s="1"/>
      <c r="G8" s="1"/>
      <c r="H8" s="1"/>
      <c r="I8" s="1"/>
    </row>
    <row r="9" spans="1:9" ht="12.75">
      <c r="A9" s="4" t="s">
        <v>38</v>
      </c>
      <c r="B9" s="4"/>
      <c r="C9" s="4" t="s">
        <v>39</v>
      </c>
      <c r="D9" s="1"/>
      <c r="E9" s="1"/>
      <c r="F9" s="1"/>
      <c r="G9" s="1"/>
      <c r="H9" s="1"/>
      <c r="I9" s="1"/>
    </row>
    <row r="10" spans="3:9" ht="12.75">
      <c r="C10" s="5" t="s">
        <v>209</v>
      </c>
      <c r="D10" s="1"/>
      <c r="E10" s="1"/>
      <c r="F10" s="1"/>
      <c r="G10" s="1"/>
      <c r="H10" s="1"/>
      <c r="I10" s="1"/>
    </row>
    <row r="11" spans="3:9" ht="12.75">
      <c r="C11" s="5" t="s">
        <v>221</v>
      </c>
      <c r="D11" s="1"/>
      <c r="E11" s="1"/>
      <c r="F11" s="1"/>
      <c r="G11" s="1"/>
      <c r="H11" s="1"/>
      <c r="I11" s="1"/>
    </row>
    <row r="12" spans="3:9" ht="12.75">
      <c r="C12" s="5" t="s">
        <v>210</v>
      </c>
      <c r="D12" s="1"/>
      <c r="E12" s="1"/>
      <c r="F12" s="1"/>
      <c r="G12" s="1"/>
      <c r="H12" s="1"/>
      <c r="I12" s="1"/>
    </row>
    <row r="13" spans="3:9" ht="12.75">
      <c r="C13" s="5" t="s">
        <v>211</v>
      </c>
      <c r="D13" s="1"/>
      <c r="E13" s="1"/>
      <c r="F13" s="1"/>
      <c r="G13" s="1"/>
      <c r="H13" s="1"/>
      <c r="I13" s="1"/>
    </row>
    <row r="14" spans="3:9" ht="12.75">
      <c r="C14" s="5"/>
      <c r="D14" s="1"/>
      <c r="E14" s="1"/>
      <c r="F14" s="1"/>
      <c r="G14" s="1"/>
      <c r="H14" s="1"/>
      <c r="I14" s="1"/>
    </row>
    <row r="15" spans="1:9" ht="12.75">
      <c r="A15" s="4" t="s">
        <v>40</v>
      </c>
      <c r="B15" s="4"/>
      <c r="C15" s="4" t="s">
        <v>41</v>
      </c>
      <c r="D15" s="1"/>
      <c r="E15" s="1"/>
      <c r="F15" s="1"/>
      <c r="G15" s="1"/>
      <c r="H15" s="1"/>
      <c r="I15" s="1"/>
    </row>
    <row r="16" spans="3:9" ht="12.75">
      <c r="C16" s="4" t="s">
        <v>42</v>
      </c>
      <c r="D16" s="1"/>
      <c r="E16" s="1"/>
      <c r="F16" s="1"/>
      <c r="G16" s="1"/>
      <c r="H16" s="1"/>
      <c r="I16" s="1"/>
    </row>
    <row r="17" spans="3:9" ht="12.75">
      <c r="C17" s="5" t="s">
        <v>212</v>
      </c>
      <c r="D17" s="1"/>
      <c r="E17" s="1"/>
      <c r="F17" s="1"/>
      <c r="G17" s="1"/>
      <c r="H17" s="1"/>
      <c r="I17" s="1"/>
    </row>
    <row r="18" spans="3:9" ht="12.75">
      <c r="C18" s="5" t="s">
        <v>213</v>
      </c>
      <c r="D18" s="1"/>
      <c r="E18" s="1"/>
      <c r="F18" s="1"/>
      <c r="G18" s="1"/>
      <c r="H18" s="1"/>
      <c r="I18" s="1"/>
    </row>
    <row r="19" spans="3:9" ht="12.75">
      <c r="C19" s="32" t="s">
        <v>214</v>
      </c>
      <c r="D19" s="1"/>
      <c r="E19" s="1"/>
      <c r="F19" s="1"/>
      <c r="G19" s="1"/>
      <c r="H19" s="1"/>
      <c r="I19" s="1"/>
    </row>
    <row r="20" spans="3:9" ht="12.75">
      <c r="C20" s="32" t="s">
        <v>215</v>
      </c>
      <c r="D20" s="1"/>
      <c r="E20" s="1"/>
      <c r="F20" s="1"/>
      <c r="G20" s="1"/>
      <c r="H20" s="1"/>
      <c r="I20" s="1"/>
    </row>
    <row r="21" spans="3:9" ht="12.75">
      <c r="C21" s="32"/>
      <c r="D21" s="1"/>
      <c r="E21" s="1"/>
      <c r="F21" s="1"/>
      <c r="G21" s="1"/>
      <c r="H21" s="1"/>
      <c r="I21" s="1"/>
    </row>
    <row r="22" spans="1:9" ht="12.75">
      <c r="A22" s="4" t="s">
        <v>43</v>
      </c>
      <c r="B22" s="4"/>
      <c r="C22" s="4" t="s">
        <v>44</v>
      </c>
      <c r="D22" s="1"/>
      <c r="E22" s="1"/>
      <c r="F22" s="1"/>
      <c r="G22" s="1"/>
      <c r="H22" s="1"/>
      <c r="I22" s="1"/>
    </row>
    <row r="23" spans="3:9" ht="12.75">
      <c r="C23" s="5" t="s">
        <v>216</v>
      </c>
      <c r="D23" s="1"/>
      <c r="E23" s="1"/>
      <c r="F23" s="1"/>
      <c r="G23" s="1"/>
      <c r="H23" s="1"/>
      <c r="I23" s="1"/>
    </row>
    <row r="24" spans="3:9" ht="12.75">
      <c r="C24" s="5" t="s">
        <v>217</v>
      </c>
      <c r="D24" s="1"/>
      <c r="E24" s="1"/>
      <c r="F24" s="1"/>
      <c r="G24" s="1"/>
      <c r="H24" s="1"/>
      <c r="I24" s="1"/>
    </row>
    <row r="25" spans="3:9" ht="12.75">
      <c r="C25" s="5" t="s">
        <v>218</v>
      </c>
      <c r="D25" s="1"/>
      <c r="E25" s="1"/>
      <c r="F25" s="1"/>
      <c r="G25" s="1"/>
      <c r="H25" s="1"/>
      <c r="I25" s="1"/>
    </row>
    <row r="26" spans="3:9" ht="12.75">
      <c r="C26" s="32"/>
      <c r="D26" s="1"/>
      <c r="E26" s="1"/>
      <c r="F26" s="1"/>
      <c r="G26" s="1"/>
      <c r="H26" s="1"/>
      <c r="I26" s="1"/>
    </row>
    <row r="27" spans="1:9" ht="12.75">
      <c r="A27" s="4" t="s">
        <v>45</v>
      </c>
      <c r="B27" s="4" t="s">
        <v>46</v>
      </c>
      <c r="C27" s="4" t="s">
        <v>47</v>
      </c>
      <c r="D27" s="20"/>
      <c r="E27" s="20"/>
      <c r="F27" s="1"/>
      <c r="H27" s="1"/>
      <c r="I27" s="1"/>
    </row>
    <row r="28" spans="3:9" ht="12.75">
      <c r="C28" t="s">
        <v>48</v>
      </c>
      <c r="D28" s="1"/>
      <c r="E28" s="1"/>
      <c r="F28" s="1"/>
      <c r="H28" s="1"/>
      <c r="I28" s="1"/>
    </row>
    <row r="29" spans="4:9" ht="12.75">
      <c r="D29" s="1"/>
      <c r="E29" s="1"/>
      <c r="F29" s="1"/>
      <c r="H29" s="1"/>
      <c r="I29" s="1"/>
    </row>
    <row r="30" spans="2:9" ht="12.75">
      <c r="B30" s="4" t="s">
        <v>49</v>
      </c>
      <c r="C30" s="4" t="s">
        <v>50</v>
      </c>
      <c r="D30" s="1"/>
      <c r="E30" s="1"/>
      <c r="F30" s="1"/>
      <c r="H30" s="1"/>
      <c r="I30" s="1"/>
    </row>
    <row r="31" spans="3:9" ht="12.75">
      <c r="C31" t="s">
        <v>48</v>
      </c>
      <c r="D31" s="1"/>
      <c r="E31" s="1"/>
      <c r="F31" s="1"/>
      <c r="H31" s="1"/>
      <c r="I31" s="1"/>
    </row>
    <row r="32" spans="4:9" ht="12.75">
      <c r="D32" s="1"/>
      <c r="E32" s="1"/>
      <c r="F32" s="1"/>
      <c r="G32" s="1"/>
      <c r="H32" s="1"/>
      <c r="I32" s="1"/>
    </row>
    <row r="33" spans="1:9" ht="12.75">
      <c r="A33" s="4" t="s">
        <v>51</v>
      </c>
      <c r="B33" s="4"/>
      <c r="C33" s="4" t="s">
        <v>52</v>
      </c>
      <c r="D33" s="1"/>
      <c r="E33" s="1"/>
      <c r="F33" s="1"/>
      <c r="G33" s="1"/>
      <c r="H33" s="1"/>
      <c r="I33" s="1"/>
    </row>
    <row r="34" spans="4:9" ht="12.75">
      <c r="D34" s="1"/>
      <c r="E34" s="1"/>
      <c r="F34" s="2" t="s">
        <v>53</v>
      </c>
      <c r="G34" s="1"/>
      <c r="H34" s="2" t="s">
        <v>54</v>
      </c>
      <c r="I34" s="1"/>
    </row>
    <row r="35" spans="4:9" ht="12.75">
      <c r="D35" s="1"/>
      <c r="E35" s="1"/>
      <c r="F35" s="2" t="s">
        <v>55</v>
      </c>
      <c r="G35" s="1"/>
      <c r="H35" s="2" t="s">
        <v>56</v>
      </c>
      <c r="I35" s="1"/>
    </row>
    <row r="36" spans="4:9" ht="12.75">
      <c r="D36" s="1"/>
      <c r="E36" s="1"/>
      <c r="F36" s="6" t="s">
        <v>175</v>
      </c>
      <c r="G36" s="1"/>
      <c r="H36" s="6" t="s">
        <v>175</v>
      </c>
      <c r="I36" s="1"/>
    </row>
    <row r="37" spans="4:9" ht="12.75">
      <c r="D37" s="1"/>
      <c r="E37" s="1"/>
      <c r="F37" s="6" t="s">
        <v>97</v>
      </c>
      <c r="G37" s="1"/>
      <c r="H37" s="6" t="s">
        <v>97</v>
      </c>
      <c r="I37" s="1"/>
    </row>
    <row r="38" spans="4:9" ht="12.75">
      <c r="D38" s="1"/>
      <c r="E38" s="1"/>
      <c r="F38" s="1"/>
      <c r="G38" s="1"/>
      <c r="H38" s="1"/>
      <c r="I38" s="1"/>
    </row>
    <row r="39" spans="3:9" ht="12.75">
      <c r="C39" t="s">
        <v>57</v>
      </c>
      <c r="D39" s="1"/>
      <c r="E39" s="1"/>
      <c r="F39" s="18">
        <f>-6771+H39</f>
        <v>2660</v>
      </c>
      <c r="G39" s="1"/>
      <c r="H39" s="18">
        <v>9431</v>
      </c>
      <c r="I39" s="1"/>
    </row>
    <row r="40" spans="3:9" ht="12.75">
      <c r="C40" t="s">
        <v>58</v>
      </c>
      <c r="D40" s="1"/>
      <c r="E40" s="1"/>
      <c r="F40" s="21">
        <f>-(-600-H40)</f>
        <v>219</v>
      </c>
      <c r="G40" s="1"/>
      <c r="H40" s="21">
        <v>-381</v>
      </c>
      <c r="I40" s="1"/>
    </row>
    <row r="41" spans="4:9" ht="12.75">
      <c r="D41" s="1"/>
      <c r="E41" s="1"/>
      <c r="F41" s="18">
        <f>SUM(F39:F40)</f>
        <v>2879</v>
      </c>
      <c r="G41" s="1"/>
      <c r="H41" s="18">
        <f>SUM(H39:H40)</f>
        <v>9050</v>
      </c>
      <c r="I41" s="1"/>
    </row>
    <row r="42" spans="3:9" ht="12.75">
      <c r="C42" s="5" t="s">
        <v>202</v>
      </c>
      <c r="D42" s="1"/>
      <c r="E42" s="1"/>
      <c r="F42" s="18">
        <f>-291+280</f>
        <v>-11</v>
      </c>
      <c r="G42" s="1"/>
      <c r="H42" s="18">
        <v>-291</v>
      </c>
      <c r="I42" s="1"/>
    </row>
    <row r="43" spans="3:9" ht="12.75">
      <c r="C43" t="s">
        <v>59</v>
      </c>
      <c r="D43" s="1"/>
      <c r="E43" s="1"/>
      <c r="F43" s="19">
        <f>SUM(F41:F42)</f>
        <v>2868</v>
      </c>
      <c r="G43" s="1"/>
      <c r="H43" s="19">
        <f>SUM(H41:H42)</f>
        <v>8759</v>
      </c>
      <c r="I43" s="1"/>
    </row>
    <row r="44" spans="4:9" ht="12.75">
      <c r="D44" s="1"/>
      <c r="E44" s="1"/>
      <c r="F44" s="1"/>
      <c r="G44" s="1"/>
      <c r="H44" s="1"/>
      <c r="I44" s="1"/>
    </row>
    <row r="45" spans="3:9" ht="12.75">
      <c r="C45" s="5" t="s">
        <v>203</v>
      </c>
      <c r="D45" s="1"/>
      <c r="E45" s="1"/>
      <c r="F45" s="1"/>
      <c r="G45" s="1"/>
      <c r="H45" s="1"/>
      <c r="I45" s="1"/>
    </row>
    <row r="46" spans="3:9" ht="12.75">
      <c r="C46" s="5" t="s">
        <v>204</v>
      </c>
      <c r="D46" s="1"/>
      <c r="E46" s="1"/>
      <c r="F46" s="1"/>
      <c r="G46" s="1"/>
      <c r="H46" s="1"/>
      <c r="I46" s="1"/>
    </row>
    <row r="47" spans="3:9" ht="12.75">
      <c r="C47" s="5" t="s">
        <v>205</v>
      </c>
      <c r="D47" s="1"/>
      <c r="E47" s="1"/>
      <c r="F47" s="1"/>
      <c r="G47" s="1"/>
      <c r="H47" s="1"/>
      <c r="I47" s="1"/>
    </row>
    <row r="48" spans="4:9" ht="12" customHeight="1">
      <c r="D48" s="1"/>
      <c r="E48" s="1"/>
      <c r="F48" s="1"/>
      <c r="G48" s="1"/>
      <c r="H48" s="1"/>
      <c r="I48" s="1"/>
    </row>
    <row r="49" spans="1:9" ht="12.75">
      <c r="A49" s="4" t="s">
        <v>60</v>
      </c>
      <c r="B49" s="4"/>
      <c r="C49" s="4" t="s">
        <v>61</v>
      </c>
      <c r="D49" s="1"/>
      <c r="E49" s="1"/>
      <c r="F49" s="1"/>
      <c r="G49" s="1"/>
      <c r="H49" s="1"/>
      <c r="I49" s="1"/>
    </row>
    <row r="50" spans="1:9" ht="12.75">
      <c r="A50" s="4"/>
      <c r="B50" s="4"/>
      <c r="C50" s="31" t="s">
        <v>206</v>
      </c>
      <c r="D50" s="1"/>
      <c r="E50" s="1"/>
      <c r="F50" s="1"/>
      <c r="G50" s="1"/>
      <c r="H50" s="1"/>
      <c r="I50" s="1"/>
    </row>
    <row r="51" spans="1:9" ht="12.75">
      <c r="A51" s="4"/>
      <c r="B51" s="4"/>
      <c r="C51" s="31" t="s">
        <v>220</v>
      </c>
      <c r="D51" s="1"/>
      <c r="E51" s="1"/>
      <c r="F51" s="1"/>
      <c r="G51" s="1"/>
      <c r="H51" s="1"/>
      <c r="I51" s="1"/>
    </row>
    <row r="52" spans="4:9" ht="12.75">
      <c r="D52" s="1"/>
      <c r="E52" s="1"/>
      <c r="F52" s="1"/>
      <c r="G52" s="1"/>
      <c r="H52" s="1"/>
      <c r="I52" s="1"/>
    </row>
    <row r="53" spans="1:9" ht="12.75">
      <c r="A53" s="4" t="s">
        <v>62</v>
      </c>
      <c r="B53" s="4"/>
      <c r="C53" s="4" t="s">
        <v>63</v>
      </c>
      <c r="D53" s="1"/>
      <c r="E53" s="1"/>
      <c r="F53" s="1"/>
      <c r="G53" s="2"/>
      <c r="H53" s="1"/>
      <c r="I53" s="1"/>
    </row>
    <row r="54" spans="2:9" ht="12.75">
      <c r="B54" t="s">
        <v>46</v>
      </c>
      <c r="D54" s="1"/>
      <c r="E54" s="1"/>
      <c r="F54" s="2" t="s">
        <v>64</v>
      </c>
      <c r="G54" s="1"/>
      <c r="H54" s="2" t="s">
        <v>54</v>
      </c>
      <c r="I54" s="1"/>
    </row>
    <row r="55" spans="4:9" ht="12.75">
      <c r="D55" s="1"/>
      <c r="E55" s="1"/>
      <c r="F55" s="2" t="s">
        <v>65</v>
      </c>
      <c r="G55" s="1"/>
      <c r="H55" s="2" t="s">
        <v>66</v>
      </c>
      <c r="I55" s="1"/>
    </row>
    <row r="56" spans="4:9" ht="12.75">
      <c r="D56" s="1"/>
      <c r="E56" s="1"/>
      <c r="F56" s="6" t="s">
        <v>97</v>
      </c>
      <c r="G56" s="1"/>
      <c r="H56" s="6" t="s">
        <v>97</v>
      </c>
      <c r="I56" s="1"/>
    </row>
    <row r="57" spans="3:9" ht="13.5" thickBot="1">
      <c r="C57" t="s">
        <v>67</v>
      </c>
      <c r="D57" s="1"/>
      <c r="E57" s="1"/>
      <c r="F57" s="46">
        <v>0</v>
      </c>
      <c r="G57" s="18"/>
      <c r="H57" s="46">
        <f>+F57</f>
        <v>0</v>
      </c>
      <c r="I57" s="1"/>
    </row>
    <row r="58" spans="3:9" ht="14.25" thickBot="1" thickTop="1">
      <c r="C58" t="s">
        <v>68</v>
      </c>
      <c r="D58" s="1"/>
      <c r="E58" s="1"/>
      <c r="F58" s="47">
        <v>361</v>
      </c>
      <c r="G58" s="18"/>
      <c r="H58" s="47">
        <f>665+361</f>
        <v>1026</v>
      </c>
      <c r="I58" s="1"/>
    </row>
    <row r="59" spans="3:9" ht="14.25" thickBot="1" thickTop="1">
      <c r="C59" s="5" t="s">
        <v>167</v>
      </c>
      <c r="D59" s="1"/>
      <c r="E59" s="1"/>
      <c r="F59" s="47">
        <v>33</v>
      </c>
      <c r="G59" s="18"/>
      <c r="H59" s="47">
        <f>-45+33</f>
        <v>-12</v>
      </c>
      <c r="I59" s="1"/>
    </row>
    <row r="60" spans="4:9" ht="8.25" customHeight="1" thickTop="1">
      <c r="D60" s="1"/>
      <c r="E60" s="1"/>
      <c r="F60" s="18"/>
      <c r="G60" s="18"/>
      <c r="H60" s="18"/>
      <c r="I60" s="1"/>
    </row>
    <row r="61" spans="2:9" ht="12.75">
      <c r="B61" t="s">
        <v>49</v>
      </c>
      <c r="C61" s="5" t="s">
        <v>176</v>
      </c>
      <c r="D61" s="1"/>
      <c r="E61" s="1"/>
      <c r="F61" s="18"/>
      <c r="G61" s="18"/>
      <c r="H61" s="22" t="s">
        <v>26</v>
      </c>
      <c r="I61" s="1"/>
    </row>
    <row r="62" spans="3:9" ht="12.75">
      <c r="C62" t="s">
        <v>69</v>
      </c>
      <c r="D62" s="1"/>
      <c r="E62" s="1"/>
      <c r="F62" s="18"/>
      <c r="G62" s="18"/>
      <c r="H62" s="18">
        <v>1811</v>
      </c>
      <c r="I62" s="1"/>
    </row>
    <row r="63" spans="3:9" ht="12.75">
      <c r="C63" t="s">
        <v>70</v>
      </c>
      <c r="D63" s="1"/>
      <c r="E63" s="1"/>
      <c r="F63" s="18"/>
      <c r="G63" s="18"/>
      <c r="H63" s="18">
        <v>1811</v>
      </c>
      <c r="I63" s="1"/>
    </row>
    <row r="64" spans="3:9" ht="12.75">
      <c r="C64" t="s">
        <v>71</v>
      </c>
      <c r="D64" s="1"/>
      <c r="E64" s="1"/>
      <c r="F64" s="18"/>
      <c r="G64" s="18"/>
      <c r="H64" s="18">
        <v>1917</v>
      </c>
      <c r="I64" s="1"/>
    </row>
    <row r="65" spans="4:9" ht="12.75">
      <c r="D65" s="1"/>
      <c r="E65" s="1"/>
      <c r="F65" s="1"/>
      <c r="G65" s="1"/>
      <c r="H65" s="1"/>
      <c r="I65" s="1"/>
    </row>
    <row r="66" spans="4:9" ht="12.75">
      <c r="D66" s="1"/>
      <c r="E66" s="1"/>
      <c r="F66" s="1"/>
      <c r="G66" s="1"/>
      <c r="H66" s="1"/>
      <c r="I66" s="1"/>
    </row>
    <row r="67" spans="1:9" ht="12.75">
      <c r="A67" s="49"/>
      <c r="B67" s="49"/>
      <c r="C67" s="49"/>
      <c r="D67" s="57"/>
      <c r="E67" s="57"/>
      <c r="F67" s="8"/>
      <c r="G67" s="8"/>
      <c r="H67" s="8"/>
      <c r="I67" s="8"/>
    </row>
    <row r="68" spans="1:9" ht="12.75">
      <c r="A68" s="50"/>
      <c r="B68" s="50"/>
      <c r="C68" s="50"/>
      <c r="D68" s="8"/>
      <c r="E68" s="8"/>
      <c r="F68" s="8"/>
      <c r="G68" s="8"/>
      <c r="H68" s="8"/>
      <c r="I68" s="8"/>
    </row>
    <row r="69" spans="1:9" ht="12.75">
      <c r="A69" s="50"/>
      <c r="B69" s="50"/>
      <c r="C69" s="50"/>
      <c r="D69" s="8"/>
      <c r="E69" s="8"/>
      <c r="F69" s="8"/>
      <c r="G69" s="8"/>
      <c r="H69" s="8"/>
      <c r="I69" s="8"/>
    </row>
    <row r="70" spans="1:9" ht="12.75">
      <c r="A70" s="50"/>
      <c r="B70" s="49"/>
      <c r="C70" s="49"/>
      <c r="D70" s="8"/>
      <c r="E70" s="8"/>
      <c r="F70" s="8"/>
      <c r="G70" s="8"/>
      <c r="H70" s="8"/>
      <c r="I70" s="8"/>
    </row>
    <row r="71" spans="1:9" ht="12.75">
      <c r="A71" s="50"/>
      <c r="B71" s="50"/>
      <c r="C71" s="50"/>
      <c r="D71" s="8"/>
      <c r="E71" s="8"/>
      <c r="F71" s="8"/>
      <c r="G71" s="8"/>
      <c r="H71" s="8"/>
      <c r="I71" s="8"/>
    </row>
    <row r="72" spans="1:9" ht="12.75">
      <c r="A72" s="50"/>
      <c r="B72" s="50"/>
      <c r="C72" s="50"/>
      <c r="D72" s="8"/>
      <c r="E72" s="8"/>
      <c r="F72" s="8"/>
      <c r="G72" s="8"/>
      <c r="H72" s="8"/>
      <c r="I72" s="8"/>
    </row>
    <row r="73" spans="1:9" ht="12.75">
      <c r="A73" s="49"/>
      <c r="B73" s="49"/>
      <c r="C73" s="49"/>
      <c r="D73" s="8"/>
      <c r="E73" s="8"/>
      <c r="F73" s="8"/>
      <c r="G73" s="8"/>
      <c r="H73" s="8"/>
      <c r="I73" s="8"/>
    </row>
    <row r="74" spans="1:9" ht="12.75">
      <c r="A74" s="50"/>
      <c r="B74" s="50"/>
      <c r="C74" s="50"/>
      <c r="D74" s="8"/>
      <c r="E74" s="8"/>
      <c r="F74" s="8"/>
      <c r="G74" s="8"/>
      <c r="H74" s="8"/>
      <c r="I74" s="8"/>
    </row>
    <row r="75" spans="1:9" ht="12.75">
      <c r="A75" s="50"/>
      <c r="B75" s="50"/>
      <c r="C75" s="50"/>
      <c r="D75" s="8"/>
      <c r="E75" s="8"/>
      <c r="F75" s="8"/>
      <c r="G75" s="8"/>
      <c r="H75" s="8"/>
      <c r="I75" s="8"/>
    </row>
    <row r="76" spans="1:9" ht="12.75">
      <c r="A76" s="50"/>
      <c r="B76" s="50"/>
      <c r="C76" s="52"/>
      <c r="D76" s="8"/>
      <c r="E76" s="50"/>
      <c r="F76" s="50"/>
      <c r="G76" s="8"/>
      <c r="H76" s="58"/>
      <c r="I76" s="8"/>
    </row>
    <row r="77" spans="1:9" ht="12.75">
      <c r="A77" s="50"/>
      <c r="B77" s="50"/>
      <c r="C77" s="50"/>
      <c r="D77" s="8"/>
      <c r="E77" s="50"/>
      <c r="F77" s="50"/>
      <c r="G77" s="8"/>
      <c r="H77" s="29"/>
      <c r="I77" s="8"/>
    </row>
    <row r="78" spans="1:9" ht="12.75">
      <c r="A78" s="50"/>
      <c r="B78" s="50"/>
      <c r="C78" s="50"/>
      <c r="D78" s="8"/>
      <c r="E78" s="50"/>
      <c r="F78" s="50"/>
      <c r="G78" s="8"/>
      <c r="H78" s="29"/>
      <c r="I78" s="8"/>
    </row>
    <row r="79" spans="1:9" ht="12.75">
      <c r="A79" s="50"/>
      <c r="B79" s="50"/>
      <c r="C79" s="50"/>
      <c r="D79" s="8"/>
      <c r="E79" s="50"/>
      <c r="F79" s="50"/>
      <c r="G79" s="8"/>
      <c r="H79" s="29"/>
      <c r="I79" s="8"/>
    </row>
    <row r="80" spans="1:9" ht="12.75">
      <c r="A80" s="50"/>
      <c r="B80" s="50"/>
      <c r="C80" s="50"/>
      <c r="D80" s="8"/>
      <c r="E80" s="8"/>
      <c r="F80" s="8"/>
      <c r="G80" s="8"/>
      <c r="H80" s="8"/>
      <c r="I80" s="8"/>
    </row>
    <row r="81" spans="1:9" ht="12.75">
      <c r="A81" s="50"/>
      <c r="B81" s="50"/>
      <c r="C81" s="50"/>
      <c r="D81" s="8"/>
      <c r="E81" s="8"/>
      <c r="F81" s="8"/>
      <c r="G81" s="8"/>
      <c r="H81" s="8"/>
      <c r="I81" s="8"/>
    </row>
    <row r="82" spans="1:9" ht="12.75">
      <c r="A82" s="50"/>
      <c r="B82" s="50"/>
      <c r="C82" s="50"/>
      <c r="D82" s="8"/>
      <c r="E82" s="8"/>
      <c r="F82" s="8"/>
      <c r="G82" s="8"/>
      <c r="H82" s="8"/>
      <c r="I82" s="8"/>
    </row>
  </sheetData>
  <printOptions/>
  <pageMargins left="0.75" right="0.75" top="0.49" bottom="0.53" header="0.41" footer="0.53"/>
  <pageSetup orientation="portrait" scale="7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Choo Bee Metal Industries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CBMI</dc:creator>
  <cp:keywords/>
  <dc:description/>
  <cp:lastModifiedBy>Choo Bee Metal Industries Bhd</cp:lastModifiedBy>
  <cp:lastPrinted>2004-02-27T08:45:47Z</cp:lastPrinted>
  <dcterms:created xsi:type="dcterms:W3CDTF">2003-02-13T10:57:01Z</dcterms:created>
  <dcterms:modified xsi:type="dcterms:W3CDTF">2004-02-27T08:51:04Z</dcterms:modified>
  <cp:category/>
  <cp:version/>
  <cp:contentType/>
  <cp:contentStatus/>
</cp:coreProperties>
</file>