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tabRatio="939" firstSheet="7" activeTab="11"/>
  </bookViews>
  <sheets>
    <sheet name="PAGE 1(PNL)" sheetId="1" r:id="rId1"/>
    <sheet name="PAGE 2 (PNL)" sheetId="2" r:id="rId2"/>
    <sheet name="PAGE 3 (BS)" sheetId="3" r:id="rId3"/>
    <sheet name="PAGE 4 (BS)" sheetId="4" r:id="rId4"/>
    <sheet name="PAGE 5(NOTES)" sheetId="5" r:id="rId5"/>
    <sheet name="PAGE 6(NOTES)" sheetId="6" r:id="rId6"/>
    <sheet name="PAGE 7 (NOTES)" sheetId="7" r:id="rId7"/>
    <sheet name="PAGE 8 (NOTES)" sheetId="8" r:id="rId8"/>
    <sheet name="PAGE 9(NOTES)" sheetId="9" r:id="rId9"/>
    <sheet name="PAGE 10 (NOTES)" sheetId="10" r:id="rId10"/>
    <sheet name="PAGE 11(NOTES)" sheetId="11" r:id="rId11"/>
    <sheet name="PAGE 12 (NOTES)" sheetId="12" r:id="rId12"/>
  </sheets>
  <definedNames>
    <definedName name="_xlnm.Print_Area" localSheetId="0">'PAGE 1(PNL)'!$A$1:$G$62</definedName>
    <definedName name="_xlnm.Print_Area" localSheetId="1">'PAGE 2 (PNL)'!$A$1:$G$45</definedName>
    <definedName name="_xlnm.Print_Area" localSheetId="4">'PAGE 5(NOTES)'!$A$4:$J$53</definedName>
    <definedName name="_xlnm.Print_Area" localSheetId="5">'PAGE 6(NOTES)'!$A$4:$F$33</definedName>
    <definedName name="_xlnm.Print_Area" localSheetId="8">'PAGE 9(NOTES)'!$A$1:$J$33</definedName>
  </definedNames>
  <calcPr fullCalcOnLoad="1" fullPrecision="0"/>
</workbook>
</file>

<file path=xl/sharedStrings.xml><?xml version="1.0" encoding="utf-8"?>
<sst xmlns="http://schemas.openxmlformats.org/spreadsheetml/2006/main" count="396" uniqueCount="327">
  <si>
    <t>CONSOLIDATED INCOME STATEMENT</t>
  </si>
  <si>
    <t>CURRENT</t>
  </si>
  <si>
    <t>YEAR</t>
  </si>
  <si>
    <t>QUARTER</t>
  </si>
  <si>
    <t>PRECEDING YEAR</t>
  </si>
  <si>
    <t xml:space="preserve">CORRESPONDING </t>
  </si>
  <si>
    <t xml:space="preserve">        INDIVIDUAL QUARTER</t>
  </si>
  <si>
    <t>TO DATE</t>
  </si>
  <si>
    <t>RM'000</t>
  </si>
  <si>
    <t>Turnover</t>
  </si>
  <si>
    <t>(a)</t>
  </si>
  <si>
    <t>(b)</t>
  </si>
  <si>
    <t>Investment Income</t>
  </si>
  <si>
    <t>Other income including interest income</t>
  </si>
  <si>
    <t>Operating profit/(loss) before</t>
  </si>
  <si>
    <t>interest on borrowings, depreciation and</t>
  </si>
  <si>
    <t xml:space="preserve">tax, minority interests and extraordinary </t>
  </si>
  <si>
    <t>items</t>
  </si>
  <si>
    <t>Interest on borrowings</t>
  </si>
  <si>
    <t>(c)</t>
  </si>
  <si>
    <t>Depreciation and amortisation</t>
  </si>
  <si>
    <t>(d)</t>
  </si>
  <si>
    <t>Exceptional items</t>
  </si>
  <si>
    <t>(e)</t>
  </si>
  <si>
    <t>(f)</t>
  </si>
  <si>
    <t xml:space="preserve">Share in the results of associated </t>
  </si>
  <si>
    <t>companies</t>
  </si>
  <si>
    <t>(g)</t>
  </si>
  <si>
    <t>Profit/(loss) before taxation, minority</t>
  </si>
  <si>
    <t>interests and extraordinary items</t>
  </si>
  <si>
    <t>(h)</t>
  </si>
  <si>
    <t>Taxation</t>
  </si>
  <si>
    <t>(i)</t>
  </si>
  <si>
    <t>(j)</t>
  </si>
  <si>
    <t>(k)</t>
  </si>
  <si>
    <t>(iii) Extraordinary items attributable to</t>
  </si>
  <si>
    <t xml:space="preserve">      members of the company</t>
  </si>
  <si>
    <t>(ii)  Less minority interests</t>
  </si>
  <si>
    <t>(i)   Extraordinary items</t>
  </si>
  <si>
    <t>(l)</t>
  </si>
  <si>
    <t>Profit/(loss) after taxation and extraordinary</t>
  </si>
  <si>
    <t xml:space="preserve">items attributable to members of the </t>
  </si>
  <si>
    <t>company</t>
  </si>
  <si>
    <t>Earnings per share based on 2(j) above after</t>
  </si>
  <si>
    <t xml:space="preserve">deducting any provision for preference </t>
  </si>
  <si>
    <t>dividends, if any:-</t>
  </si>
  <si>
    <t xml:space="preserve">    ordinary shares) (sen)</t>
  </si>
  <si>
    <t xml:space="preserve">     ordinary shares) (sen)</t>
  </si>
  <si>
    <t xml:space="preserve">amortisation, exceptional items, income </t>
  </si>
  <si>
    <t xml:space="preserve">Operating profit/(loss) after </t>
  </si>
  <si>
    <t>amortisation and exceptional items but</t>
  </si>
  <si>
    <t xml:space="preserve">before income tax, minority interests and </t>
  </si>
  <si>
    <t>extraordinary items</t>
  </si>
  <si>
    <t xml:space="preserve">(i) Profit/(loss) after taxation </t>
  </si>
  <si>
    <t xml:space="preserve">Profit/(loss) after taxation </t>
  </si>
  <si>
    <t>CONSOLIDATED BALANCE SHEET</t>
  </si>
  <si>
    <t>AS AT</t>
  </si>
  <si>
    <t>END OF</t>
  </si>
  <si>
    <t>FINANCIAL</t>
  </si>
  <si>
    <t>YEAR ENDED</t>
  </si>
  <si>
    <t>Fixed Assets</t>
  </si>
  <si>
    <t>Long Term Investments</t>
  </si>
  <si>
    <t>Intangible Assets</t>
  </si>
  <si>
    <t>Current Assets</t>
  </si>
  <si>
    <t xml:space="preserve">     Stocks</t>
  </si>
  <si>
    <t xml:space="preserve">     Trade Debtors</t>
  </si>
  <si>
    <t xml:space="preserve">     Short Term Investments</t>
  </si>
  <si>
    <t xml:space="preserve">     Cash</t>
  </si>
  <si>
    <t xml:space="preserve">     Others- provide details, if material</t>
  </si>
  <si>
    <t>Current Liabilities</t>
  </si>
  <si>
    <t xml:space="preserve">     Short Term Borrowings</t>
  </si>
  <si>
    <t xml:space="preserve">     Trade Creditors</t>
  </si>
  <si>
    <t xml:space="preserve">     Other Creditors</t>
  </si>
  <si>
    <t xml:space="preserve">     Provision for Taxation</t>
  </si>
  <si>
    <t>Shareholders' Funds</t>
  </si>
  <si>
    <t>Share Capital</t>
  </si>
  <si>
    <t>Reserves</t>
  </si>
  <si>
    <t xml:space="preserve">     Share Premium</t>
  </si>
  <si>
    <t xml:space="preserve">     Revaluation Reserve</t>
  </si>
  <si>
    <t xml:space="preserve">     Capital Reserve</t>
  </si>
  <si>
    <t xml:space="preserve">     Statutory Reserve</t>
  </si>
  <si>
    <t xml:space="preserve">     Retained Profit</t>
  </si>
  <si>
    <t xml:space="preserve">     Others</t>
  </si>
  <si>
    <t>Minority Interests</t>
  </si>
  <si>
    <t>Long Term Borrowings</t>
  </si>
  <si>
    <t>Other Long Term Liabilities</t>
  </si>
  <si>
    <t>attributable to members of the company</t>
  </si>
  <si>
    <t>Other Debtors</t>
  </si>
  <si>
    <t>Development Properties</t>
  </si>
  <si>
    <t xml:space="preserve">                     Reserves on consolidation</t>
  </si>
  <si>
    <t xml:space="preserve">                      Exchange Reserve</t>
  </si>
  <si>
    <t>Total Purchases</t>
  </si>
  <si>
    <t>Total Disposals</t>
  </si>
  <si>
    <t>RM</t>
  </si>
  <si>
    <t>Total Investments at cost</t>
  </si>
  <si>
    <t>Total investment at market value at end of reporting period</t>
  </si>
  <si>
    <t>Real Property Assets</t>
  </si>
  <si>
    <t xml:space="preserve">     Fixed Deposits</t>
  </si>
  <si>
    <t>CUMULATIVE QUARTER</t>
  </si>
  <si>
    <t>COUNTRY HEIGHTS HOLDINGS BERHAD</t>
  </si>
  <si>
    <t>Total Profit/(Loss) on Disposal</t>
  </si>
  <si>
    <t>Borrowings</t>
  </si>
  <si>
    <t>- secured</t>
  </si>
  <si>
    <t xml:space="preserve"> - unsecured</t>
  </si>
  <si>
    <t>Segmental Information</t>
  </si>
  <si>
    <t>Analysis of results and identifiable assets employed by the Group are as follows:</t>
  </si>
  <si>
    <t>Identifiable</t>
  </si>
  <si>
    <t>assets</t>
  </si>
  <si>
    <t>employed</t>
  </si>
  <si>
    <t>Profit</t>
  </si>
  <si>
    <t xml:space="preserve">before </t>
  </si>
  <si>
    <t>taxation</t>
  </si>
  <si>
    <t>By Industry</t>
  </si>
  <si>
    <t>Malaysian operations:</t>
  </si>
  <si>
    <t xml:space="preserve">  Property development</t>
  </si>
  <si>
    <t>Foreign operations:</t>
  </si>
  <si>
    <t>COUNTRY HEIGHTS HOLDINGS BERHAD (“CHHB”)</t>
  </si>
  <si>
    <t>EXPLANATORY NOTES FOR QUARTERLY REPORTING OF FINANCIAL STATEMENTS</t>
  </si>
  <si>
    <t>STATUS OF CORPORATE PROPOSALS</t>
  </si>
  <si>
    <t>STATUS OF CORPORATE PROPOSALS (CONTD)</t>
  </si>
  <si>
    <t>COUNTRY HEIGHTS HOLDINGS BERHAD (119416-K)</t>
  </si>
  <si>
    <t>Attn : Cik Latifah Bt Haji Mohd Yusof</t>
  </si>
  <si>
    <t xml:space="preserve">         Senior Vice President, Listing</t>
  </si>
  <si>
    <t>QUARTERLY  REPORT ANNOUNCEMENT</t>
  </si>
  <si>
    <t>(ii) Minority interests</t>
  </si>
  <si>
    <t xml:space="preserve">    before deducting minority interests</t>
  </si>
  <si>
    <t>Net tangible assets per share (RM)</t>
  </si>
  <si>
    <t>b</t>
  </si>
  <si>
    <t>a</t>
  </si>
  <si>
    <t>c</t>
  </si>
  <si>
    <t>d</t>
  </si>
  <si>
    <t>Net Current Assets or (Current Liabilities)</t>
  </si>
  <si>
    <t>Foreign Investment Committee 's (“FIC”) approval was obtained on 8 December 1998.</t>
  </si>
  <si>
    <t>MITI's approval was obtained on 14 January 1999.</t>
  </si>
  <si>
    <t>CHHB’s shareholders approval was obtained on 27 February 1999.</t>
  </si>
  <si>
    <t>Appeal letter to SC was sent on 19 April 1999 and SC responded on 21 May 1999.</t>
  </si>
  <si>
    <t>Bumiputra Merchant Bankers Berhad was appointed to act in respect of the corporate proposal.</t>
  </si>
  <si>
    <t>The Proposals will be conditional upon the following approvals being obtained from:</t>
  </si>
  <si>
    <t>Bonds maturing in May 2001</t>
  </si>
  <si>
    <t>By Order of the Board</t>
  </si>
  <si>
    <t>-  The Board of Directors of CHHB for the disposal of ICULS; obtained on 16 June 1999.</t>
  </si>
  <si>
    <t>-  The shareholders of CHHB obtained on 21 August 1999.</t>
  </si>
  <si>
    <t>-  The Board of Directors of Sunrise for the transfer of ICULS; obtained on 30 September 1999.</t>
  </si>
  <si>
    <t>- The corporate proposal was submitted to the SC on 8 December 1999.</t>
  </si>
  <si>
    <t>- FIC approval was obtained on 13 October 1999.</t>
  </si>
  <si>
    <t>There is no seasonality or cyclicality of operations.</t>
  </si>
  <si>
    <t>- CHHB's shareholders approval was obtained on 31 December 1999.</t>
  </si>
  <si>
    <t>Investment in Associated Companies</t>
  </si>
  <si>
    <t xml:space="preserve">-  The Foreign Investment Committee. Proposal submitted on 13 September 1999; approval </t>
  </si>
  <si>
    <t xml:space="preserve">- Amanah Merchant Bank Berhad was appointed to act as independent adviser to the minority </t>
  </si>
  <si>
    <t xml:space="preserve">  shareholders of CHHB.</t>
  </si>
  <si>
    <t xml:space="preserve">    obtained on 20 November 1999.</t>
  </si>
  <si>
    <t>(I) PROPOSED GRANTING OF A PUT OPTION BY COUNTRY HEIGHTS HOLDINGS TO</t>
  </si>
  <si>
    <t xml:space="preserve">    ARAB-MALAYSIAN MERCHANT BANK BERHAD ON 207,436,000 CUMULATIVE</t>
  </si>
  <si>
    <t xml:space="preserve">    REDEEMABLE PREFERENCE SHARES (CRPS II) TO BE ISSUED BY TIMBANG</t>
  </si>
  <si>
    <t xml:space="preserve">    MAKMUR SDN BHD</t>
  </si>
  <si>
    <t>(II) PROPOSED GRANTING OF A PUT OPTION BY CHHB TO RHB BANK BERHAD ON</t>
  </si>
  <si>
    <t xml:space="preserve">     126,000,000 CRPS II</t>
  </si>
  <si>
    <t>* Based on weighted average number of shares in issue.</t>
  </si>
  <si>
    <t xml:space="preserve">AUDITED </t>
  </si>
  <si>
    <t>ACCOUNT</t>
  </si>
  <si>
    <t>Bank overdrafts (Short-Term)</t>
  </si>
  <si>
    <t>Revolving credit (Long-Term)</t>
  </si>
  <si>
    <t>Term Loan (Long term &amp; secured)</t>
  </si>
  <si>
    <t>Quoted Securities</t>
  </si>
  <si>
    <t>Investment in Quoted Shares</t>
  </si>
  <si>
    <t>…….</t>
  </si>
  <si>
    <t>Investment Properties</t>
  </si>
  <si>
    <t xml:space="preserve">     Proposed Dividend</t>
  </si>
  <si>
    <t>There is no material litigation as at the date of issue of the quarterly report.</t>
  </si>
  <si>
    <t>The Board of Directors of CHHB is pleased to announce the following unaudited results of the  Group for the period</t>
  </si>
  <si>
    <t xml:space="preserve">Not applicable </t>
  </si>
  <si>
    <t>Not applicable.</t>
  </si>
  <si>
    <t xml:space="preserve">         INDIVIDUAL QUARTER</t>
  </si>
  <si>
    <t xml:space="preserve">   CUMULATIVE QUARTER</t>
  </si>
  <si>
    <t>PERIOD</t>
  </si>
  <si>
    <t>.</t>
  </si>
  <si>
    <t xml:space="preserve"> to date except for gain on sale of quoted securities mentioned below.</t>
  </si>
  <si>
    <t xml:space="preserve">There were no profits from any sale of investments or properties for the current financial year </t>
  </si>
  <si>
    <t xml:space="preserve">MEMORANDUM OF UNDERSTANDING BETWEEN COUNTRY HEIGHTS HOLDINGS BERHAD </t>
  </si>
  <si>
    <t xml:space="preserve">AND SUNSINO INTERNATIONAL DEVELOPMENT  ASSOCIATE INC, TAIWAN R.O.C. </t>
  </si>
  <si>
    <t>PROPOSED ALLIANCE:</t>
  </si>
  <si>
    <t xml:space="preserve">CHHB and Sunsino had earlier agreed to enter into a Management Agreement and Subscription </t>
  </si>
  <si>
    <t xml:space="preserve">PROPOSED DISPOSAL OF RM50,000,000 NOMINAL VALUE OF ICULS IN SUNRISE BHD TO TAN SRI LEE KIM YEW AND PROPOSED OPTION AGREEMENT FOR TAN SRI LEE KIM YEW TO PURCHASE THE REMAINDER OF RM39,000,000 NOMINAL VALUE OF ICULS IN SUNRISE </t>
  </si>
  <si>
    <t xml:space="preserve">Tan Sri Lee Kim Yew has confirmed his intention to purchase the remainder of RM 39,000,000 </t>
  </si>
  <si>
    <t xml:space="preserve">The exceptional item relates to : </t>
  </si>
  <si>
    <t xml:space="preserve">     of the entire issued and paid up share capital of Mines International Exhibition Centre</t>
  </si>
  <si>
    <t xml:space="preserve">     Sdn Bhd, ("MINES"), the vendor provided the said subsidiary with a two year profit</t>
  </si>
  <si>
    <t xml:space="preserve">     guarantee that MINES shall have an annual profit before taxation, interest and depreciation</t>
  </si>
  <si>
    <t xml:space="preserve">     of not less than RM25,600,000.</t>
  </si>
  <si>
    <t>There has been no new issuances and repayment of debt and equity securities, no share buy back, share cancellations, share held as treasury shares and resale of treasury shares and resale of treasury shares for the current financial year to date.</t>
  </si>
  <si>
    <t>e</t>
  </si>
  <si>
    <t>- RHB Sakura Merchant Bankers Berhad was appointed to act in respect of the corporate proposal.</t>
  </si>
  <si>
    <t>- KPMG Corporate Services Sdn Bhd was appointed to act as Independent Advisor to the minority</t>
  </si>
  <si>
    <t>- CHHB's shareholders' approval was obtained on 30 August 2000.</t>
  </si>
  <si>
    <t>IN CHHB</t>
  </si>
  <si>
    <t>PROPOSED BONUS ISSUE, RIGHTS ISSUE AND SPECIAL ISSUE OF NEW ORDINARY SHARES</t>
  </si>
  <si>
    <t xml:space="preserve"> i) the guaranteed sum receivable on the shortfall in profit guarantee warranted of RM7.0 mil</t>
  </si>
  <si>
    <t>ii) The expenses written off of RM1.88 mil for the Millennium Dome bidding that was not successful.</t>
  </si>
  <si>
    <t>- SC has approved the proposed exercise on 28 July 2000.</t>
  </si>
  <si>
    <t>ended 30 September, 2000.</t>
  </si>
  <si>
    <t>30-9-2000</t>
  </si>
  <si>
    <t>30-11-1999</t>
  </si>
  <si>
    <t>30/9/2000</t>
  </si>
  <si>
    <t>31/12/99</t>
  </si>
  <si>
    <t xml:space="preserve">     for the period ended 30 September 2000. Pursuant to the Purchase Agreement entered into</t>
  </si>
  <si>
    <t>There were no extraordinary item for the period ended 30 September, 2000.</t>
  </si>
  <si>
    <t>There were no contingent liabilities for the period ended 30 September, 2000</t>
  </si>
  <si>
    <t>There is no financial instruments with off balance sheet risk for the period ended 30 September, 2000</t>
  </si>
  <si>
    <t>Accounting Policies</t>
  </si>
  <si>
    <t>Exceptional Items</t>
  </si>
  <si>
    <t>Extraordinary Items</t>
  </si>
  <si>
    <t>Pre-acquisition Profits</t>
  </si>
  <si>
    <t>Profit on Sale of Investments and/or Properties</t>
  </si>
  <si>
    <t>Purchases and Sales of Quoted Securities</t>
  </si>
  <si>
    <t>(a) Total purchases and disposals of quoted securities during the financial period ended 30</t>
  </si>
  <si>
    <t xml:space="preserve">     September 2000 are as follows:-</t>
  </si>
  <si>
    <t>Changes in the Composition of the Group</t>
  </si>
  <si>
    <t>Seasonality or Cyclicality of Operations</t>
  </si>
  <si>
    <t>Issuance or Repayment of Debt and Equity Securities</t>
  </si>
  <si>
    <t>Contingent Liabilities</t>
  </si>
  <si>
    <t>Off Balance Sheet Financial Instruments</t>
  </si>
  <si>
    <t>Material Litigation</t>
  </si>
  <si>
    <t>Review of Performance</t>
  </si>
  <si>
    <t>Current Year Prospects</t>
  </si>
  <si>
    <t>Dividend</t>
  </si>
  <si>
    <t>Variance on Forecast Profit/Profit Guarantee</t>
  </si>
  <si>
    <t>Bank overdrafts (Long-Term)</t>
  </si>
  <si>
    <t>(b) Investments in quoted securities as at 30 September 2000 are as follows:-</t>
  </si>
  <si>
    <t>Comparison of the Quarterly Results with Preceding Quarter's Results</t>
  </si>
  <si>
    <t>The Group and its indirect wholly owned subsidiary, Timbang Makmur Sdn Bhd (TMSB)</t>
  </si>
  <si>
    <t>entered into sale and purchase agreements for acquisitions of various property and leisure</t>
  </si>
  <si>
    <t xml:space="preserve">related interests and assets. CHHB has issued 190,478,000 Cumulative Redeemable Preference </t>
  </si>
  <si>
    <t xml:space="preserve">Shares ("CRPS") of RM 0.10 each at an issue price of RM1.00 each whilst TMSB has issued </t>
  </si>
  <si>
    <t>333,436,000 CRPS of RM0.10 each at an issue price of RM1.00 each on 25 October 2000.</t>
  </si>
  <si>
    <t xml:space="preserve">of Mines Beach Resort Sdn Bhd whilst TMSB is now the beneficial owner of the entire issued </t>
  </si>
  <si>
    <t>Sdn Bhd.</t>
  </si>
  <si>
    <t xml:space="preserve">CHHB has issued 190,478,000 Cumulative Redeemable Preference Shares ("CRPS") of RM 0.10 </t>
  </si>
  <si>
    <t xml:space="preserve">each  at an issue price of RM1.00 each whilst TMSB has issued 333,436,000 CRPS of RM0.10 </t>
  </si>
  <si>
    <t>each at an issue price of RM1.00 each on 25 October 2000.</t>
  </si>
  <si>
    <t xml:space="preserve">The same accounting policies and methods of computation are followed in the quarterly </t>
  </si>
  <si>
    <t>financial statements as compared with the most recent annual financial statement.</t>
  </si>
  <si>
    <t xml:space="preserve">The taxation charge for the period ended 30 September 2000 does not include any deferred </t>
  </si>
  <si>
    <t>taxation or any adjustments in respect of prior years.</t>
  </si>
  <si>
    <t>Total Investments at carrying value/book value(after provision for diminution in value)</t>
  </si>
  <si>
    <t>for the payment of the RM 39 mil nominal value of ICULS and RM 50 mil ICULS respectively.</t>
  </si>
  <si>
    <t>nominal value of ICULS in Sunrise Bhd on 30 March 2000.</t>
  </si>
  <si>
    <t>the Board further approved the extension of time to 15 November 2000 and 31 December 2000</t>
  </si>
  <si>
    <t xml:space="preserve">Tan Sri Lee Kim Yew has requested for an extension of time for the completion of the disposals and </t>
  </si>
  <si>
    <t>- MITI's approval obtained on 1 September 2000</t>
  </si>
  <si>
    <t>- SC's approval obtained on 2 October 2000</t>
  </si>
  <si>
    <t>- FIC's approval obtained on 12 September 2000</t>
  </si>
  <si>
    <t>- Bumiputra Merchant Bankers Berhad was appointed to act in respect of the corporate proposal</t>
  </si>
  <si>
    <t>from acquisitions of two subsidiaries (mentioned in Note 8).</t>
  </si>
  <si>
    <t xml:space="preserve">  Others</t>
  </si>
  <si>
    <t>(ii) Fully diluted (based on 372,076,260 *</t>
  </si>
  <si>
    <t>(i) Basic (based on 274,168,660*</t>
  </si>
  <si>
    <t>of our acquisitions of various property and leisure related interests and assets of RM 58.9 mil and</t>
  </si>
  <si>
    <t>and RM 6.6 mil respectively.</t>
  </si>
  <si>
    <t>property development and construction divisions, sale of quoted investments,interest and profit</t>
  </si>
  <si>
    <t>recognition of ICULs and timeshare division.</t>
  </si>
  <si>
    <t>The Group's turnover and profit before taxation for the third quarter included the nine months results</t>
  </si>
  <si>
    <t xml:space="preserve">Country Heights Holdings Berhad ("CHHB") recorded a 36% growth in turnover for the third quarter </t>
  </si>
  <si>
    <t>ended 30 September 2000 to RM111.6 million, an improvement over the RM81.7 million achieved</t>
  </si>
  <si>
    <t>in the second quarter.</t>
  </si>
  <si>
    <t>Profit before taxation for the third quarter was RM23.3 million, an increase of 700% compared with</t>
  </si>
  <si>
    <t xml:space="preserve">the RM2.9 million achieved in the previous quarter. For the nine months to date, the Group has </t>
  </si>
  <si>
    <t>chalked up profit before taxation of RM33.9 million.</t>
  </si>
  <si>
    <t>PROPOSED ACQUISITIONS OF VARIOUS PROPERTY AND LEISURE RELATED INTERESTS AND ASSETS FROM RELATED PARTIES</t>
  </si>
  <si>
    <t>Internet Related Business</t>
  </si>
  <si>
    <t>CHHB has acquired 100% of the issued and paid up capital of Country Heights Dot Com Sdn Bhd</t>
  </si>
  <si>
    <t xml:space="preserve">(formerly known as Asia Bee Dot Com Sdn Bhd) comprising 2 ordinary shares of RM1.00 each at </t>
  </si>
  <si>
    <t>par for a cash consideration of RM2.00 on 28 September 2000.</t>
  </si>
  <si>
    <t>Country Heights Dot Com Sdn Bhd will be used as a vehicle to set up a Country Heights e-Centre</t>
  </si>
  <si>
    <t>to utilise available information and communication technology to enhance the sale and marketing</t>
  </si>
  <si>
    <t>functions in the Group.</t>
  </si>
  <si>
    <t>The nature of the internet related e-commerce activity is to be an online brochure and retailer of the</t>
  </si>
  <si>
    <t>Group's products and services.</t>
  </si>
  <si>
    <t xml:space="preserve">  on 21 November 2000.</t>
  </si>
  <si>
    <t xml:space="preserve">          </t>
  </si>
  <si>
    <t>Malaysian International Merchant Bankers Berhad was appointed to act in respect of the corporate proposal.</t>
  </si>
  <si>
    <t>Bumiputra Merchant Bankers Berhad was appointed to act as independent adviser to the minority shareholders of CHHB.</t>
  </si>
  <si>
    <t>The corporate proposal was submitted to Securities Commission (“SC”) on 11 November 1998 and approval was obtained on 1 April 1999.</t>
  </si>
  <si>
    <t>CHHB has issued 190,478,000 Cumulative Redeemable Preference Shares ("CRPS") of RM0.10</t>
  </si>
  <si>
    <t>each at an issue price of RM1.00 each whilst TMSB has issued 333,436,000 CRPS of RM0.10</t>
  </si>
  <si>
    <t xml:space="preserve">There were pre-acquisition loss of RM18.8 mil for the period ended 30 September, 2000 arising </t>
  </si>
  <si>
    <t>- Approval-in-principle from KLSE was obtained for CHHB's additional shares listing application</t>
  </si>
  <si>
    <t>and paid up share capital of Mine Resort Sdn Bhd and Mines International Exhibition Centre</t>
  </si>
  <si>
    <t xml:space="preserve">The company is in the process of developing interactive websites for the group's products and has </t>
  </si>
  <si>
    <t xml:space="preserve">  Share of profit in associated companies</t>
  </si>
  <si>
    <t xml:space="preserve">  Property  investment &amp; management</t>
  </si>
  <si>
    <t xml:space="preserve">management division resulting from the abovementioned acquisitions and also, increase in billings in </t>
  </si>
  <si>
    <t>Therefore, the higher overall profit was attributable largely to the property  investment and</t>
  </si>
  <si>
    <t>developed promotional materials and mass electronical communication.</t>
  </si>
  <si>
    <t>1. Overall depressed market sentiments towards middle and high end residential and commercial</t>
  </si>
  <si>
    <t xml:space="preserve">    property in the country.</t>
  </si>
  <si>
    <t xml:space="preserve">    bourses which have impacted on investor confidence in the region. </t>
  </si>
  <si>
    <t>remained sluggish in the third quarter.</t>
  </si>
  <si>
    <t xml:space="preserve">During the period under review, the Group embarked on various marketing strategies, including </t>
  </si>
  <si>
    <t>3. Delay in approvals from certain authorities  that have held back our launches ie golf</t>
  </si>
  <si>
    <t xml:space="preserve">launching of our innovative and timely C.H.M.I.A. scheme (Country Heights Millennium Investment </t>
  </si>
  <si>
    <t>agreement and aggressive advertising in the media.</t>
  </si>
  <si>
    <t xml:space="preserve">Advantage) where one can own a property with payment of only 1% upon signing the S&amp;P </t>
  </si>
  <si>
    <t>months arising from the following reasons:-</t>
  </si>
  <si>
    <t xml:space="preserve">    as expected.</t>
  </si>
  <si>
    <t xml:space="preserve">    Therefore, all the group's new marketing strategies have been affected and did not take off </t>
  </si>
  <si>
    <t>However, the management is currently reviewing its business development and marketing strategies.</t>
  </si>
  <si>
    <t>It is anticipated that there will be subdued sentiments and "quiet" property market over the next few</t>
  </si>
  <si>
    <t>The hotel and leisure businesses also contributed to the improved results of the group as</t>
  </si>
  <si>
    <t xml:space="preserve">The Group's performance for the third quarter has improved even though the property sector </t>
  </si>
  <si>
    <t>strategies and type of technology in the high tech industries that CHHB plan to invest in.</t>
  </si>
  <si>
    <t xml:space="preserve">However, due to the rejection by Bank Negara Malaysia on 12 September 2000 on the proposed </t>
  </si>
  <si>
    <t>have mutually agreed not to proceed.</t>
  </si>
  <si>
    <t xml:space="preserve">2. The global economic uncertainties that led to the lacklustre performance of the KLSE and regional </t>
  </si>
  <si>
    <t xml:space="preserve">    memberships and project sales.</t>
  </si>
  <si>
    <t>a result of improvement in average occupancy and room rates.</t>
  </si>
  <si>
    <t>Following the signing of the above MOU, CHHB and Sunsino had discussed further on the business</t>
  </si>
  <si>
    <t>Agreement within 60 days from 23 February 2000 and that a proposed investment be made in</t>
  </si>
  <si>
    <t>eSunsino Venture Company Ltd, British Virgin Islands.</t>
  </si>
  <si>
    <t xml:space="preserve">transmission of funds for the equity investment in eSunsino Venture Company Limited, both parties  </t>
  </si>
  <si>
    <t xml:space="preserve">     between the vendor and a subsidiary of the Company for the acquisition</t>
  </si>
  <si>
    <t xml:space="preserve">CHHB is now the beneficial owner of the entire issued and paid up share capital </t>
  </si>
  <si>
    <t>Date : 29 November 2000</t>
  </si>
  <si>
    <t>Cheng Mooi Soong</t>
  </si>
  <si>
    <t>Chief Executive Officer</t>
  </si>
  <si>
    <t>The plans include new property development projects overseas and the entry of the Group into the</t>
  </si>
  <si>
    <t>international marketing of hospitality and tourism-related products and services.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</si>
</sst>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s>
  <fonts count="3">
    <font>
      <sz val="10"/>
      <name val="Arial"/>
      <family val="0"/>
    </font>
    <font>
      <b/>
      <sz val="10"/>
      <name val="Arial"/>
      <family val="2"/>
    </font>
    <font>
      <u val="single"/>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xf>
    <xf numFmtId="0" fontId="1" fillId="0" borderId="0" xfId="0" applyFont="1" applyAlignment="1">
      <alignment horizontal="center"/>
    </xf>
    <xf numFmtId="14" fontId="1" fillId="0" borderId="0" xfId="0" applyNumberFormat="1" applyFont="1" applyAlignment="1">
      <alignment horizontal="center"/>
    </xf>
    <xf numFmtId="0" fontId="1" fillId="0" borderId="0" xfId="0" applyFont="1" applyAlignment="1">
      <alignment horizontal="left"/>
    </xf>
    <xf numFmtId="0" fontId="0" fillId="0" borderId="0" xfId="0" applyAlignment="1">
      <alignment horizontal="left"/>
    </xf>
    <xf numFmtId="0" fontId="0" fillId="0" borderId="0" xfId="0" applyAlignment="1" quotePrefix="1">
      <alignment/>
    </xf>
    <xf numFmtId="0" fontId="2" fillId="0" borderId="0" xfId="0" applyFont="1" applyAlignment="1">
      <alignment/>
    </xf>
    <xf numFmtId="0" fontId="0" fillId="0" borderId="0" xfId="0" applyFont="1" applyAlignment="1">
      <alignment/>
    </xf>
    <xf numFmtId="0" fontId="0" fillId="0" borderId="0" xfId="0" applyAlignment="1">
      <alignment vertical="top"/>
    </xf>
    <xf numFmtId="0" fontId="0" fillId="0" borderId="0" xfId="0" applyFont="1" applyAlignment="1">
      <alignment horizontal="justify" vertical="top" wrapText="1"/>
    </xf>
    <xf numFmtId="0" fontId="0" fillId="0" borderId="0" xfId="0" applyFont="1" applyAlignment="1">
      <alignment/>
    </xf>
    <xf numFmtId="0" fontId="1" fillId="0" borderId="0" xfId="0" applyFont="1" applyAlignment="1">
      <alignment horizontal="left" vertical="top" wrapText="1"/>
    </xf>
    <xf numFmtId="0" fontId="0" fillId="0" borderId="0" xfId="0" applyAlignment="1">
      <alignment horizontal="justify" vertical="top" wrapText="1"/>
    </xf>
    <xf numFmtId="0" fontId="1" fillId="0" borderId="0" xfId="0" applyFont="1" applyAlignment="1">
      <alignment horizontal="justify" wrapText="1"/>
    </xf>
    <xf numFmtId="0" fontId="0" fillId="0" borderId="0" xfId="0" applyAlignment="1">
      <alignment horizontal="left" vertical="top"/>
    </xf>
    <xf numFmtId="0" fontId="0" fillId="0" borderId="0" xfId="0" applyAlignment="1">
      <alignment/>
    </xf>
    <xf numFmtId="0" fontId="1" fillId="0" borderId="0" xfId="0" applyFont="1" applyAlignment="1">
      <alignment/>
    </xf>
    <xf numFmtId="0" fontId="0" fillId="0" borderId="0" xfId="0" applyFont="1" applyAlignment="1">
      <alignment horizontal="left"/>
    </xf>
    <xf numFmtId="165" fontId="1" fillId="0" borderId="0" xfId="15" applyNumberFormat="1" applyFont="1" applyAlignment="1">
      <alignment/>
    </xf>
    <xf numFmtId="165" fontId="1" fillId="0" borderId="0" xfId="15" applyNumberFormat="1" applyFont="1" applyAlignment="1">
      <alignment horizontal="center"/>
    </xf>
    <xf numFmtId="165" fontId="0" fillId="0" borderId="0" xfId="15" applyNumberFormat="1" applyFont="1" applyAlignment="1">
      <alignment/>
    </xf>
    <xf numFmtId="14" fontId="0" fillId="0" borderId="0" xfId="0" applyNumberFormat="1" applyFont="1" applyAlignment="1" quotePrefix="1">
      <alignment/>
    </xf>
    <xf numFmtId="0" fontId="0" fillId="0" borderId="0" xfId="0" applyFont="1" applyAlignment="1">
      <alignment horizontal="center"/>
    </xf>
    <xf numFmtId="37" fontId="0" fillId="0" borderId="1" xfId="0" applyNumberFormat="1" applyFont="1" applyBorder="1" applyAlignment="1">
      <alignment/>
    </xf>
    <xf numFmtId="165" fontId="0" fillId="0" borderId="1" xfId="15" applyNumberFormat="1" applyFont="1" applyBorder="1" applyAlignment="1">
      <alignment/>
    </xf>
    <xf numFmtId="165" fontId="0" fillId="0" borderId="0" xfId="15" applyNumberFormat="1" applyFont="1" applyAlignment="1">
      <alignment horizontal="center"/>
    </xf>
    <xf numFmtId="37" fontId="0" fillId="0" borderId="0" xfId="0" applyNumberFormat="1" applyFont="1" applyAlignment="1">
      <alignment/>
    </xf>
    <xf numFmtId="37" fontId="0" fillId="0" borderId="2" xfId="0" applyNumberFormat="1" applyFont="1" applyBorder="1" applyAlignment="1">
      <alignment/>
    </xf>
    <xf numFmtId="165" fontId="0" fillId="0" borderId="2" xfId="15" applyNumberFormat="1" applyFont="1" applyBorder="1" applyAlignment="1">
      <alignment/>
    </xf>
    <xf numFmtId="0" fontId="0" fillId="0" borderId="0" xfId="0" applyFont="1" applyBorder="1" applyAlignment="1">
      <alignment/>
    </xf>
    <xf numFmtId="43" fontId="0" fillId="0" borderId="0" xfId="15" applyFont="1" applyAlignment="1">
      <alignment/>
    </xf>
    <xf numFmtId="0" fontId="0" fillId="0" borderId="2" xfId="0" applyFont="1" applyBorder="1" applyAlignment="1">
      <alignment/>
    </xf>
    <xf numFmtId="43" fontId="0" fillId="0" borderId="0" xfId="15" applyFont="1" applyBorder="1" applyAlignment="1">
      <alignment/>
    </xf>
    <xf numFmtId="165" fontId="0" fillId="0" borderId="0" xfId="15" applyNumberFormat="1" applyFont="1" applyBorder="1" applyAlignment="1">
      <alignment/>
    </xf>
    <xf numFmtId="43" fontId="0" fillId="0" borderId="0" xfId="15" applyNumberFormat="1" applyFont="1" applyAlignment="1">
      <alignment/>
    </xf>
    <xf numFmtId="43" fontId="0" fillId="0" borderId="0" xfId="15" applyNumberFormat="1" applyFont="1" applyAlignment="1">
      <alignment horizontal="center"/>
    </xf>
    <xf numFmtId="2" fontId="0" fillId="0" borderId="0" xfId="0" applyNumberFormat="1" applyFont="1" applyAlignment="1">
      <alignment/>
    </xf>
    <xf numFmtId="0" fontId="0" fillId="0" borderId="0" xfId="0" applyFont="1" applyAlignment="1">
      <alignment horizontal="right"/>
    </xf>
    <xf numFmtId="37" fontId="0" fillId="0" borderId="3" xfId="0" applyNumberFormat="1" applyFont="1" applyBorder="1" applyAlignment="1">
      <alignment/>
    </xf>
    <xf numFmtId="37" fontId="0" fillId="0" borderId="0" xfId="0" applyNumberFormat="1" applyFont="1" applyBorder="1" applyAlignment="1">
      <alignment/>
    </xf>
    <xf numFmtId="165" fontId="0" fillId="0" borderId="3" xfId="15" applyNumberFormat="1" applyFont="1" applyBorder="1" applyAlignment="1">
      <alignment horizontal="center"/>
    </xf>
    <xf numFmtId="37" fontId="0" fillId="0" borderId="4" xfId="0" applyNumberFormat="1" applyFont="1" applyBorder="1" applyAlignment="1">
      <alignment/>
    </xf>
    <xf numFmtId="165" fontId="0" fillId="0" borderId="4" xfId="15" applyNumberFormat="1" applyFont="1" applyBorder="1" applyAlignment="1">
      <alignment horizontal="center"/>
    </xf>
    <xf numFmtId="0" fontId="0" fillId="0" borderId="0" xfId="0" applyFont="1" applyBorder="1" applyAlignment="1">
      <alignment horizontal="lef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horizontal="center"/>
    </xf>
    <xf numFmtId="18" fontId="0" fillId="0" borderId="0" xfId="0" applyNumberFormat="1" applyFont="1" applyAlignment="1" quotePrefix="1">
      <alignment horizontal="left"/>
    </xf>
    <xf numFmtId="165" fontId="0" fillId="0" borderId="7" xfId="15" applyNumberFormat="1" applyFont="1" applyBorder="1" applyAlignment="1">
      <alignment/>
    </xf>
    <xf numFmtId="0" fontId="0" fillId="0" borderId="8" xfId="0" applyFont="1" applyBorder="1" applyAlignment="1">
      <alignment/>
    </xf>
    <xf numFmtId="165" fontId="0" fillId="0" borderId="4" xfId="15" applyNumberFormat="1" applyFont="1" applyBorder="1" applyAlignment="1">
      <alignment/>
    </xf>
    <xf numFmtId="165" fontId="0" fillId="0" borderId="7" xfId="15" applyNumberFormat="1" applyFont="1" applyBorder="1" applyAlignment="1">
      <alignment horizontal="center"/>
    </xf>
    <xf numFmtId="0" fontId="0" fillId="0" borderId="9" xfId="0" applyFont="1" applyBorder="1" applyAlignment="1">
      <alignment/>
    </xf>
    <xf numFmtId="165" fontId="0" fillId="0" borderId="10" xfId="15" applyNumberFormat="1" applyFont="1" applyBorder="1" applyAlignment="1">
      <alignment/>
    </xf>
    <xf numFmtId="0" fontId="0" fillId="0" borderId="0" xfId="0" applyFont="1" applyAlignment="1">
      <alignment horizontal="left" vertical="top"/>
    </xf>
    <xf numFmtId="0" fontId="0" fillId="0" borderId="0" xfId="0" applyFont="1" applyAlignment="1" quotePrefix="1">
      <alignment/>
    </xf>
    <xf numFmtId="165" fontId="0" fillId="0" borderId="11" xfId="15" applyNumberFormat="1" applyFont="1" applyBorder="1" applyAlignment="1">
      <alignment/>
    </xf>
    <xf numFmtId="0" fontId="0" fillId="0" borderId="0" xfId="0" applyFont="1" applyAlignment="1">
      <alignment vertical="top"/>
    </xf>
    <xf numFmtId="0" fontId="0" fillId="0" borderId="0" xfId="0" applyFont="1" applyBorder="1" applyAlignment="1">
      <alignment horizontal="center"/>
    </xf>
    <xf numFmtId="0" fontId="0" fillId="0" borderId="0" xfId="0" applyAlignment="1" quotePrefix="1">
      <alignment horizontal="justify" vertical="top"/>
    </xf>
    <xf numFmtId="0" fontId="0" fillId="0" borderId="0" xfId="0" applyAlignment="1" quotePrefix="1">
      <alignment vertical="top"/>
    </xf>
    <xf numFmtId="0" fontId="0" fillId="0" borderId="0" xfId="0" applyFont="1" applyAlignment="1" quotePrefix="1">
      <alignment vertical="top"/>
    </xf>
    <xf numFmtId="0" fontId="0" fillId="0" borderId="0" xfId="0" applyFont="1" applyAlignment="1" quotePrefix="1">
      <alignment/>
    </xf>
    <xf numFmtId="0" fontId="1" fillId="0" borderId="0" xfId="0" applyFont="1" applyAlignment="1">
      <alignment vertical="top"/>
    </xf>
    <xf numFmtId="37" fontId="0" fillId="0" borderId="1" xfId="0" applyNumberFormat="1" applyFont="1" applyBorder="1" applyAlignment="1">
      <alignment horizontal="right"/>
    </xf>
    <xf numFmtId="43" fontId="0" fillId="0" borderId="0" xfId="15" applyNumberFormat="1" applyFont="1" applyAlignment="1">
      <alignment horizontal="right"/>
    </xf>
    <xf numFmtId="165" fontId="1" fillId="0" borderId="0" xfId="15" applyNumberFormat="1" applyFont="1" applyAlignment="1" quotePrefix="1">
      <alignment horizontal="right"/>
    </xf>
    <xf numFmtId="165" fontId="1" fillId="0" borderId="0" xfId="15" applyNumberFormat="1" applyFont="1" applyAlignment="1">
      <alignment horizontal="right"/>
    </xf>
    <xf numFmtId="14" fontId="1" fillId="0" borderId="0" xfId="0" applyNumberFormat="1" applyFont="1" applyAlignment="1" quotePrefix="1">
      <alignment horizontal="right"/>
    </xf>
    <xf numFmtId="0" fontId="1" fillId="0" borderId="0" xfId="0" applyFont="1" applyAlignment="1">
      <alignment horizontal="right"/>
    </xf>
    <xf numFmtId="14" fontId="1" fillId="0" borderId="0" xfId="0" applyNumberFormat="1" applyFont="1" applyAlignment="1">
      <alignment horizontal="right"/>
    </xf>
    <xf numFmtId="37" fontId="0" fillId="0" borderId="0" xfId="0" applyNumberFormat="1"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165" fontId="1" fillId="0" borderId="0" xfId="15" applyNumberFormat="1" applyFont="1" applyBorder="1" applyAlignment="1">
      <alignment/>
    </xf>
    <xf numFmtId="0" fontId="0" fillId="0" borderId="0" xfId="0" applyFont="1" applyFill="1" applyBorder="1" applyAlignment="1">
      <alignment/>
    </xf>
    <xf numFmtId="0" fontId="2" fillId="0" borderId="0" xfId="0" applyFont="1" applyFill="1" applyBorder="1" applyAlignment="1">
      <alignment/>
    </xf>
    <xf numFmtId="0" fontId="0" fillId="0" borderId="0" xfId="0" applyFont="1"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quotePrefix="1">
      <alignment horizontal="justify" wrapText="1"/>
    </xf>
    <xf numFmtId="0" fontId="0" fillId="0" borderId="0" xfId="0" applyFont="1" applyAlignment="1">
      <alignment horizontal="justify" wrapText="1"/>
    </xf>
    <xf numFmtId="0" fontId="0" fillId="0" borderId="0" xfId="0" applyAlignment="1" quotePrefix="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19</xdr:row>
      <xdr:rowOff>0</xdr:rowOff>
    </xdr:from>
    <xdr:ext cx="76200" cy="200025"/>
    <xdr:sp>
      <xdr:nvSpPr>
        <xdr:cNvPr id="1" name="TextBox 1"/>
        <xdr:cNvSpPr txBox="1">
          <a:spLocks noChangeArrowheads="1"/>
        </xdr:cNvSpPr>
      </xdr:nvSpPr>
      <xdr:spPr>
        <a:xfrm>
          <a:off x="2047875" y="4486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171450</xdr:colOff>
      <xdr:row>19</xdr:row>
      <xdr:rowOff>0</xdr:rowOff>
    </xdr:from>
    <xdr:ext cx="5191125" cy="1466850"/>
    <xdr:sp>
      <xdr:nvSpPr>
        <xdr:cNvPr id="2" name="TextBox 3"/>
        <xdr:cNvSpPr txBox="1">
          <a:spLocks noChangeArrowheads="1"/>
        </xdr:cNvSpPr>
      </xdr:nvSpPr>
      <xdr:spPr>
        <a:xfrm>
          <a:off x="171450" y="4486275"/>
          <a:ext cx="5191125" cy="1466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oneCellAnchor>
  <xdr:oneCellAnchor>
    <xdr:from>
      <xdr:col>7</xdr:col>
      <xdr:colOff>114300</xdr:colOff>
      <xdr:row>25</xdr:row>
      <xdr:rowOff>47625</xdr:rowOff>
    </xdr:from>
    <xdr:ext cx="76200" cy="200025"/>
    <xdr:sp>
      <xdr:nvSpPr>
        <xdr:cNvPr id="3" name="TextBox 4"/>
        <xdr:cNvSpPr txBox="1">
          <a:spLocks noChangeArrowheads="1"/>
        </xdr:cNvSpPr>
      </xdr:nvSpPr>
      <xdr:spPr>
        <a:xfrm>
          <a:off x="3971925" y="5905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123825</xdr:colOff>
      <xdr:row>28</xdr:row>
      <xdr:rowOff>142875</xdr:rowOff>
    </xdr:from>
    <xdr:ext cx="5781675" cy="180975"/>
    <xdr:sp>
      <xdr:nvSpPr>
        <xdr:cNvPr id="4" name="TextBox 6"/>
        <xdr:cNvSpPr txBox="1">
          <a:spLocks noChangeArrowheads="1"/>
        </xdr:cNvSpPr>
      </xdr:nvSpPr>
      <xdr:spPr>
        <a:xfrm>
          <a:off x="123825" y="6686550"/>
          <a:ext cx="57816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171450</xdr:colOff>
      <xdr:row>53</xdr:row>
      <xdr:rowOff>0</xdr:rowOff>
    </xdr:from>
    <xdr:ext cx="5181600" cy="542925"/>
    <xdr:sp>
      <xdr:nvSpPr>
        <xdr:cNvPr id="5" name="TextBox 9"/>
        <xdr:cNvSpPr txBox="1">
          <a:spLocks noChangeArrowheads="1"/>
        </xdr:cNvSpPr>
      </xdr:nvSpPr>
      <xdr:spPr>
        <a:xfrm>
          <a:off x="171450" y="11849100"/>
          <a:ext cx="5181600"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57150</xdr:rowOff>
    </xdr:from>
    <xdr:ext cx="76200" cy="200025"/>
    <xdr:sp>
      <xdr:nvSpPr>
        <xdr:cNvPr id="1" name="TextBox 1"/>
        <xdr:cNvSpPr txBox="1">
          <a:spLocks noChangeArrowheads="1"/>
        </xdr:cNvSpPr>
      </xdr:nvSpPr>
      <xdr:spPr>
        <a:xfrm>
          <a:off x="514350" y="866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571500</xdr:colOff>
      <xdr:row>18</xdr:row>
      <xdr:rowOff>0</xdr:rowOff>
    </xdr:from>
    <xdr:ext cx="28575" cy="161925"/>
    <xdr:sp>
      <xdr:nvSpPr>
        <xdr:cNvPr id="2" name="TextBox 2"/>
        <xdr:cNvSpPr txBox="1">
          <a:spLocks noChangeArrowheads="1"/>
        </xdr:cNvSpPr>
      </xdr:nvSpPr>
      <xdr:spPr>
        <a:xfrm flipH="1">
          <a:off x="1695450" y="4905375"/>
          <a:ext cx="2857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5</xdr:row>
      <xdr:rowOff>57150</xdr:rowOff>
    </xdr:from>
    <xdr:ext cx="76200" cy="200025"/>
    <xdr:sp>
      <xdr:nvSpPr>
        <xdr:cNvPr id="3" name="TextBox 3"/>
        <xdr:cNvSpPr txBox="1">
          <a:spLocks noChangeArrowheads="1"/>
        </xdr:cNvSpPr>
      </xdr:nvSpPr>
      <xdr:spPr>
        <a:xfrm>
          <a:off x="514350" y="866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7</xdr:row>
      <xdr:rowOff>57150</xdr:rowOff>
    </xdr:from>
    <xdr:ext cx="76200" cy="200025"/>
    <xdr:sp>
      <xdr:nvSpPr>
        <xdr:cNvPr id="4" name="TextBox 4"/>
        <xdr:cNvSpPr txBox="1">
          <a:spLocks noChangeArrowheads="1"/>
        </xdr:cNvSpPr>
      </xdr:nvSpPr>
      <xdr:spPr>
        <a:xfrm>
          <a:off x="514350" y="1190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571500</xdr:colOff>
      <xdr:row>18</xdr:row>
      <xdr:rowOff>0</xdr:rowOff>
    </xdr:from>
    <xdr:ext cx="28575" cy="161925"/>
    <xdr:sp>
      <xdr:nvSpPr>
        <xdr:cNvPr id="5" name="TextBox 5"/>
        <xdr:cNvSpPr txBox="1">
          <a:spLocks noChangeArrowheads="1"/>
        </xdr:cNvSpPr>
      </xdr:nvSpPr>
      <xdr:spPr>
        <a:xfrm flipH="1">
          <a:off x="1695450" y="4905375"/>
          <a:ext cx="28575"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47625</xdr:colOff>
      <xdr:row>22</xdr:row>
      <xdr:rowOff>0</xdr:rowOff>
    </xdr:from>
    <xdr:ext cx="57150" cy="257175"/>
    <xdr:sp>
      <xdr:nvSpPr>
        <xdr:cNvPr id="1" name="TextBox 5"/>
        <xdr:cNvSpPr txBox="1">
          <a:spLocks noChangeArrowheads="1"/>
        </xdr:cNvSpPr>
      </xdr:nvSpPr>
      <xdr:spPr>
        <a:xfrm>
          <a:off x="5124450" y="5143500"/>
          <a:ext cx="57150" cy="2571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oneCellAnchor>
  <xdr:oneCellAnchor>
    <xdr:from>
      <xdr:col>6</xdr:col>
      <xdr:colOff>161925</xdr:colOff>
      <xdr:row>23</xdr:row>
      <xdr:rowOff>0</xdr:rowOff>
    </xdr:from>
    <xdr:ext cx="76200" cy="200025"/>
    <xdr:sp>
      <xdr:nvSpPr>
        <xdr:cNvPr id="2" name="TextBox 6"/>
        <xdr:cNvSpPr txBox="1">
          <a:spLocks noChangeArrowheads="1"/>
        </xdr:cNvSpPr>
      </xdr:nvSpPr>
      <xdr:spPr>
        <a:xfrm>
          <a:off x="3409950" y="539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590550</xdr:colOff>
      <xdr:row>23</xdr:row>
      <xdr:rowOff>0</xdr:rowOff>
    </xdr:from>
    <xdr:ext cx="28575" cy="228600"/>
    <xdr:sp>
      <xdr:nvSpPr>
        <xdr:cNvPr id="3" name="TextBox 7"/>
        <xdr:cNvSpPr txBox="1">
          <a:spLocks noChangeArrowheads="1"/>
        </xdr:cNvSpPr>
      </xdr:nvSpPr>
      <xdr:spPr>
        <a:xfrm flipH="1">
          <a:off x="2009775" y="5391150"/>
          <a:ext cx="28575"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590550</xdr:colOff>
      <xdr:row>23</xdr:row>
      <xdr:rowOff>0</xdr:rowOff>
    </xdr:from>
    <xdr:ext cx="28575" cy="228600"/>
    <xdr:sp>
      <xdr:nvSpPr>
        <xdr:cNvPr id="4" name="TextBox 8"/>
        <xdr:cNvSpPr txBox="1">
          <a:spLocks noChangeArrowheads="1"/>
        </xdr:cNvSpPr>
      </xdr:nvSpPr>
      <xdr:spPr>
        <a:xfrm flipH="1">
          <a:off x="2009775" y="5391150"/>
          <a:ext cx="28575"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33</xdr:row>
      <xdr:rowOff>9525</xdr:rowOff>
    </xdr:from>
    <xdr:ext cx="5210175" cy="238125"/>
    <xdr:sp>
      <xdr:nvSpPr>
        <xdr:cNvPr id="1" name="TextBox 3"/>
        <xdr:cNvSpPr txBox="1">
          <a:spLocks noChangeArrowheads="1"/>
        </xdr:cNvSpPr>
      </xdr:nvSpPr>
      <xdr:spPr>
        <a:xfrm>
          <a:off x="247650" y="5734050"/>
          <a:ext cx="5210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28575</xdr:colOff>
      <xdr:row>8</xdr:row>
      <xdr:rowOff>123825</xdr:rowOff>
    </xdr:from>
    <xdr:ext cx="5124450" cy="600075"/>
    <xdr:sp>
      <xdr:nvSpPr>
        <xdr:cNvPr id="2" name="TextBox 4"/>
        <xdr:cNvSpPr txBox="1">
          <a:spLocks noChangeArrowheads="1"/>
        </xdr:cNvSpPr>
      </xdr:nvSpPr>
      <xdr:spPr>
        <a:xfrm>
          <a:off x="238125" y="1419225"/>
          <a:ext cx="5124450" cy="600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94"/>
  <sheetViews>
    <sheetView workbookViewId="0" topLeftCell="A1">
      <selection activeCell="A5" sqref="A5"/>
    </sheetView>
  </sheetViews>
  <sheetFormatPr defaultColWidth="9.140625" defaultRowHeight="12.75"/>
  <cols>
    <col min="1" max="1" width="2.421875" style="8" customWidth="1"/>
    <col min="2" max="2" width="3.28125" style="8" customWidth="1"/>
    <col min="3" max="3" width="37.421875" style="8" customWidth="1"/>
    <col min="4" max="4" width="12.28125" style="8" customWidth="1"/>
    <col min="5" max="5" width="17.140625" style="21" customWidth="1"/>
    <col min="6" max="6" width="11.28125" style="8" customWidth="1"/>
    <col min="7" max="7" width="17.00390625" style="8" customWidth="1"/>
    <col min="8" max="16384" width="9.140625" style="8" customWidth="1"/>
  </cols>
  <sheetData>
    <row r="1" ht="12.75">
      <c r="A1" s="8" t="s">
        <v>322</v>
      </c>
    </row>
    <row r="2" ht="13.5" customHeight="1"/>
    <row r="3" spans="1:7" ht="12.75">
      <c r="A3" s="8" t="s">
        <v>121</v>
      </c>
      <c r="G3" s="22"/>
    </row>
    <row r="4" ht="12.75">
      <c r="A4" s="8" t="s">
        <v>122</v>
      </c>
    </row>
    <row r="6" spans="3:4" ht="12.75">
      <c r="C6" s="2"/>
      <c r="D6" s="2" t="s">
        <v>120</v>
      </c>
    </row>
    <row r="7" spans="1:7" ht="12.75">
      <c r="A7" s="23"/>
      <c r="B7" s="2"/>
      <c r="C7" s="2"/>
      <c r="D7" s="2" t="s">
        <v>123</v>
      </c>
      <c r="E7" s="20"/>
      <c r="F7" s="23"/>
      <c r="G7" s="23"/>
    </row>
    <row r="9" ht="12.75">
      <c r="A9" s="8" t="s">
        <v>170</v>
      </c>
    </row>
    <row r="10" ht="12.75">
      <c r="A10" s="8" t="s">
        <v>200</v>
      </c>
    </row>
    <row r="11" ht="12.75">
      <c r="A11"/>
    </row>
    <row r="12" spans="1:3" ht="12.75">
      <c r="A12" s="1" t="s">
        <v>0</v>
      </c>
      <c r="B12" s="1"/>
      <c r="C12" s="1"/>
    </row>
    <row r="13" spans="4:7" ht="12.75" hidden="1">
      <c r="D13" s="4" t="s">
        <v>6</v>
      </c>
      <c r="E13" s="19"/>
      <c r="F13" s="4" t="s">
        <v>98</v>
      </c>
      <c r="G13" s="1"/>
    </row>
    <row r="14" spans="4:7" ht="12.75">
      <c r="D14" s="4" t="s">
        <v>173</v>
      </c>
      <c r="E14" s="19"/>
      <c r="F14" s="4" t="s">
        <v>174</v>
      </c>
      <c r="G14" s="1"/>
    </row>
    <row r="15" spans="4:7" ht="12.75">
      <c r="D15" s="2" t="s">
        <v>1</v>
      </c>
      <c r="E15" s="20" t="s">
        <v>4</v>
      </c>
      <c r="F15" s="2" t="s">
        <v>1</v>
      </c>
      <c r="G15" s="20" t="s">
        <v>4</v>
      </c>
    </row>
    <row r="16" spans="4:7" ht="12.75">
      <c r="D16" s="2" t="s">
        <v>2</v>
      </c>
      <c r="E16" s="20" t="s">
        <v>5</v>
      </c>
      <c r="F16" s="2" t="s">
        <v>2</v>
      </c>
      <c r="G16" s="20" t="s">
        <v>5</v>
      </c>
    </row>
    <row r="17" spans="4:7" ht="12.75">
      <c r="D17" s="2" t="s">
        <v>3</v>
      </c>
      <c r="E17" s="20" t="s">
        <v>3</v>
      </c>
      <c r="F17" s="2" t="s">
        <v>7</v>
      </c>
      <c r="G17" s="2" t="s">
        <v>175</v>
      </c>
    </row>
    <row r="18" spans="4:7" ht="12.75">
      <c r="D18" s="2"/>
      <c r="F18" s="2"/>
      <c r="G18" s="2"/>
    </row>
    <row r="19" spans="4:7" ht="12.75">
      <c r="D19" s="2"/>
      <c r="E19" s="20"/>
      <c r="F19" s="3"/>
      <c r="G19" s="3"/>
    </row>
    <row r="20" spans="4:7" ht="12.75">
      <c r="D20" s="71" t="s">
        <v>201</v>
      </c>
      <c r="E20" s="68" t="s">
        <v>202</v>
      </c>
      <c r="F20" s="71" t="str">
        <f>+D20</f>
        <v>30-9-2000</v>
      </c>
      <c r="G20" s="67" t="str">
        <f>+E20</f>
        <v>30-11-1999</v>
      </c>
    </row>
    <row r="21" spans="4:7" ht="12.75">
      <c r="D21" s="70" t="s">
        <v>8</v>
      </c>
      <c r="E21" s="68" t="s">
        <v>8</v>
      </c>
      <c r="F21" s="70" t="s">
        <v>8</v>
      </c>
      <c r="G21" s="70" t="s">
        <v>8</v>
      </c>
    </row>
    <row r="22" spans="4:7" ht="12.75">
      <c r="D22" s="1"/>
      <c r="E22" s="19"/>
      <c r="F22" s="1"/>
      <c r="G22" s="1"/>
    </row>
    <row r="23" spans="1:7" ht="13.5" thickBot="1">
      <c r="A23" s="8">
        <v>1</v>
      </c>
      <c r="B23" s="8" t="s">
        <v>10</v>
      </c>
      <c r="C23" s="8" t="s">
        <v>9</v>
      </c>
      <c r="D23" s="24">
        <v>111601</v>
      </c>
      <c r="E23" s="25">
        <v>49624</v>
      </c>
      <c r="F23" s="24">
        <v>264779</v>
      </c>
      <c r="G23" s="25">
        <v>223353</v>
      </c>
    </row>
    <row r="24" ht="13.5" thickTop="1">
      <c r="G24" s="21"/>
    </row>
    <row r="25" spans="2:7" ht="13.5" thickBot="1">
      <c r="B25" s="8" t="s">
        <v>11</v>
      </c>
      <c r="C25" s="8" t="s">
        <v>12</v>
      </c>
      <c r="D25" s="25">
        <v>6787</v>
      </c>
      <c r="E25" s="25">
        <v>0</v>
      </c>
      <c r="F25" s="25">
        <v>7150</v>
      </c>
      <c r="G25" s="25">
        <v>1381</v>
      </c>
    </row>
    <row r="26" ht="13.5" thickTop="1">
      <c r="G26" s="21"/>
    </row>
    <row r="27" spans="2:7" ht="13.5" thickBot="1">
      <c r="B27" s="8" t="s">
        <v>19</v>
      </c>
      <c r="C27" s="8" t="s">
        <v>13</v>
      </c>
      <c r="D27" s="24">
        <v>5919</v>
      </c>
      <c r="E27" s="25">
        <v>97708</v>
      </c>
      <c r="F27" s="24">
        <v>10305</v>
      </c>
      <c r="G27" s="25">
        <v>132748</v>
      </c>
    </row>
    <row r="28" ht="13.5" thickTop="1">
      <c r="G28" s="21"/>
    </row>
    <row r="29" spans="1:7" ht="12.75">
      <c r="A29" s="8">
        <v>2</v>
      </c>
      <c r="B29" s="8" t="s">
        <v>10</v>
      </c>
      <c r="C29" s="8" t="s">
        <v>14</v>
      </c>
      <c r="D29" s="27">
        <v>44801</v>
      </c>
      <c r="E29" s="21">
        <v>86734</v>
      </c>
      <c r="F29" s="27">
        <v>68367</v>
      </c>
      <c r="G29" s="21">
        <v>180897</v>
      </c>
    </row>
    <row r="30" spans="3:7" ht="12.75">
      <c r="C30" s="8" t="s">
        <v>15</v>
      </c>
      <c r="G30" s="21"/>
    </row>
    <row r="31" spans="3:7" ht="12.75">
      <c r="C31" s="8" t="s">
        <v>48</v>
      </c>
      <c r="G31" s="21"/>
    </row>
    <row r="32" spans="3:7" ht="12.75">
      <c r="C32" s="8" t="s">
        <v>16</v>
      </c>
      <c r="G32" s="21"/>
    </row>
    <row r="33" spans="3:7" ht="12.75">
      <c r="C33" s="8" t="s">
        <v>17</v>
      </c>
      <c r="G33" s="21"/>
    </row>
    <row r="34" ht="12.75">
      <c r="G34" s="21"/>
    </row>
    <row r="35" spans="2:7" ht="12.75">
      <c r="B35" s="8" t="s">
        <v>11</v>
      </c>
      <c r="C35" s="8" t="s">
        <v>18</v>
      </c>
      <c r="D35" s="27">
        <v>-7374</v>
      </c>
      <c r="E35" s="21">
        <v>-7769</v>
      </c>
      <c r="F35" s="27">
        <v>-17284</v>
      </c>
      <c r="G35" s="21">
        <v>-17483</v>
      </c>
    </row>
    <row r="36" ht="12.75">
      <c r="G36" s="21"/>
    </row>
    <row r="37" spans="2:7" ht="12.75">
      <c r="B37" s="8" t="s">
        <v>19</v>
      </c>
      <c r="C37" s="8" t="s">
        <v>20</v>
      </c>
      <c r="D37" s="27">
        <v>-14738</v>
      </c>
      <c r="E37" s="21">
        <v>-3834</v>
      </c>
      <c r="F37" s="27">
        <v>-21947</v>
      </c>
      <c r="G37" s="21">
        <v>-11859</v>
      </c>
    </row>
    <row r="38" ht="12.75">
      <c r="G38" s="21"/>
    </row>
    <row r="39" spans="2:7" ht="12.75">
      <c r="B39" s="8" t="s">
        <v>21</v>
      </c>
      <c r="C39" s="8" t="s">
        <v>22</v>
      </c>
      <c r="D39" s="28">
        <v>24</v>
      </c>
      <c r="E39" s="29">
        <v>8394</v>
      </c>
      <c r="F39" s="28">
        <v>5149</v>
      </c>
      <c r="G39" s="29">
        <v>22659</v>
      </c>
    </row>
    <row r="40" spans="4:7" ht="12.75">
      <c r="D40" s="30"/>
      <c r="F40" s="30"/>
      <c r="G40" s="21"/>
    </row>
    <row r="41" spans="2:7" ht="12.75">
      <c r="B41" s="8" t="s">
        <v>23</v>
      </c>
      <c r="C41" s="8" t="s">
        <v>49</v>
      </c>
      <c r="D41" s="27">
        <f>+D39+D37+D35+D29</f>
        <v>22713</v>
      </c>
      <c r="E41" s="27">
        <f>+E39+E37+E35+E29</f>
        <v>83525</v>
      </c>
      <c r="F41" s="27">
        <f>+F39+F37+F35+F29</f>
        <v>34285</v>
      </c>
      <c r="G41" s="27">
        <f>+G39+G37+G35+G29</f>
        <v>174214</v>
      </c>
    </row>
    <row r="42" spans="3:7" ht="12.75">
      <c r="C42" s="8" t="s">
        <v>15</v>
      </c>
      <c r="G42" s="21"/>
    </row>
    <row r="43" spans="3:7" ht="12.75">
      <c r="C43" s="8" t="s">
        <v>50</v>
      </c>
      <c r="G43" s="21"/>
    </row>
    <row r="44" spans="3:7" ht="12.75">
      <c r="C44" s="8" t="s">
        <v>51</v>
      </c>
      <c r="G44" s="21"/>
    </row>
    <row r="45" spans="3:7" ht="12.75">
      <c r="C45" s="8" t="s">
        <v>52</v>
      </c>
      <c r="G45" s="21"/>
    </row>
    <row r="46" ht="12.75">
      <c r="G46" s="21"/>
    </row>
    <row r="47" spans="2:7" ht="12.75">
      <c r="B47" s="8" t="s">
        <v>24</v>
      </c>
      <c r="C47" s="8" t="s">
        <v>25</v>
      </c>
      <c r="D47" s="21">
        <v>638</v>
      </c>
      <c r="E47" s="21">
        <v>0</v>
      </c>
      <c r="F47" s="21">
        <v>-307</v>
      </c>
      <c r="G47" s="21">
        <v>0</v>
      </c>
    </row>
    <row r="48" spans="3:7" ht="12.75">
      <c r="C48" s="8" t="s">
        <v>26</v>
      </c>
      <c r="D48" s="32"/>
      <c r="E48" s="29"/>
      <c r="F48" s="32"/>
      <c r="G48" s="29"/>
    </row>
    <row r="49" ht="12.75">
      <c r="G49" s="21"/>
    </row>
    <row r="50" spans="2:7" ht="12.75">
      <c r="B50" s="8" t="s">
        <v>27</v>
      </c>
      <c r="C50" s="8" t="s">
        <v>28</v>
      </c>
      <c r="G50" s="21"/>
    </row>
    <row r="51" spans="3:7" ht="12.75">
      <c r="C51" s="8" t="s">
        <v>29</v>
      </c>
      <c r="D51" s="27">
        <f>+D41+D47</f>
        <v>23351</v>
      </c>
      <c r="E51" s="27">
        <f>+E41+E47</f>
        <v>83525</v>
      </c>
      <c r="F51" s="27">
        <f>+F41+F47</f>
        <v>33978</v>
      </c>
      <c r="G51" s="27">
        <f>+G41+G47</f>
        <v>174214</v>
      </c>
    </row>
    <row r="52" ht="12.75">
      <c r="G52" s="21"/>
    </row>
    <row r="53" spans="2:7" ht="12.75">
      <c r="B53" s="8" t="s">
        <v>30</v>
      </c>
      <c r="C53" s="8" t="s">
        <v>31</v>
      </c>
      <c r="D53" s="28">
        <v>-2751</v>
      </c>
      <c r="E53" s="29">
        <v>-9917</v>
      </c>
      <c r="F53" s="28">
        <v>-5443</v>
      </c>
      <c r="G53" s="29">
        <v>-25738</v>
      </c>
    </row>
    <row r="54" ht="12.75">
      <c r="G54" s="21"/>
    </row>
    <row r="55" spans="2:7" ht="12.75">
      <c r="B55" s="8" t="s">
        <v>32</v>
      </c>
      <c r="C55" s="8" t="s">
        <v>53</v>
      </c>
      <c r="D55" s="27">
        <f>+D51+D53</f>
        <v>20600</v>
      </c>
      <c r="E55" s="27">
        <f>+E51+E53</f>
        <v>73608</v>
      </c>
      <c r="F55" s="27">
        <f>+F51+F53</f>
        <v>28535</v>
      </c>
      <c r="G55" s="27">
        <f>+G51+G53</f>
        <v>148476</v>
      </c>
    </row>
    <row r="56" spans="3:7" ht="12.75">
      <c r="C56" s="8" t="s">
        <v>125</v>
      </c>
      <c r="G56" s="21"/>
    </row>
    <row r="57" ht="12.75">
      <c r="G57" s="21"/>
    </row>
    <row r="58" spans="3:7" ht="12.75">
      <c r="C58" s="8" t="s">
        <v>124</v>
      </c>
      <c r="D58" s="28">
        <v>-322</v>
      </c>
      <c r="E58" s="29">
        <v>5613</v>
      </c>
      <c r="F58" s="28">
        <v>248</v>
      </c>
      <c r="G58" s="29">
        <v>7943</v>
      </c>
    </row>
    <row r="59" ht="12.75">
      <c r="G59" s="21"/>
    </row>
    <row r="60" spans="2:7" ht="12.75">
      <c r="B60" s="8" t="s">
        <v>33</v>
      </c>
      <c r="C60" s="8" t="s">
        <v>54</v>
      </c>
      <c r="G60" s="21"/>
    </row>
    <row r="61" spans="3:7" ht="12.75">
      <c r="C61" s="8" t="s">
        <v>86</v>
      </c>
      <c r="D61" s="27">
        <f>+D58+D55</f>
        <v>20278</v>
      </c>
      <c r="E61" s="27">
        <f>+E58+E55</f>
        <v>79221</v>
      </c>
      <c r="F61" s="27">
        <f>+F58+F55</f>
        <v>28783</v>
      </c>
      <c r="G61" s="27">
        <f>+G58+G55</f>
        <v>156419</v>
      </c>
    </row>
    <row r="62" ht="12.75">
      <c r="G62" s="21"/>
    </row>
    <row r="63" ht="12.75">
      <c r="G63" s="21"/>
    </row>
    <row r="64" ht="12.75">
      <c r="G64" s="21"/>
    </row>
    <row r="65" ht="12.75">
      <c r="G65" s="21"/>
    </row>
    <row r="394" ht="12.75">
      <c r="D394" s="8" t="s">
        <v>166</v>
      </c>
    </row>
  </sheetData>
  <printOptions/>
  <pageMargins left="0.5" right="0" top="0.75" bottom="0.5" header="0.5" footer="0.5"/>
  <pageSetup horizontalDpi="600" verticalDpi="600" orientation="portrait" paperSize="9" scale="95" r:id="rId1"/>
  <headerFooter alignWithMargins="0">
    <oddFooter>&amp;R1</oddFooter>
  </headerFooter>
</worksheet>
</file>

<file path=xl/worksheets/sheet10.xml><?xml version="1.0" encoding="utf-8"?>
<worksheet xmlns="http://schemas.openxmlformats.org/spreadsheetml/2006/main" xmlns:r="http://schemas.openxmlformats.org/officeDocument/2006/relationships">
  <dimension ref="A6:J60"/>
  <sheetViews>
    <sheetView workbookViewId="0" topLeftCell="A1">
      <selection activeCell="D4" sqref="D4"/>
    </sheetView>
  </sheetViews>
  <sheetFormatPr defaultColWidth="9.140625" defaultRowHeight="12.75"/>
  <cols>
    <col min="1" max="1" width="3.140625" style="8" customWidth="1"/>
    <col min="2" max="6" width="9.140625" style="8" customWidth="1"/>
    <col min="7" max="7" width="14.140625" style="8" bestFit="1" customWidth="1"/>
    <col min="8" max="8" width="10.8515625" style="8" bestFit="1" customWidth="1"/>
    <col min="9" max="9" width="9.28125" style="8" bestFit="1" customWidth="1"/>
    <col min="10" max="16384" width="9.140625" style="8" customWidth="1"/>
  </cols>
  <sheetData>
    <row r="6" spans="1:5" ht="12.75">
      <c r="A6" s="1">
        <v>10</v>
      </c>
      <c r="B6" s="1" t="s">
        <v>218</v>
      </c>
      <c r="C6" s="1"/>
      <c r="D6" s="1"/>
      <c r="E6" s="1"/>
    </row>
    <row r="7" spans="1:2" ht="12.75">
      <c r="A7" s="18"/>
      <c r="B7" s="8" t="s">
        <v>145</v>
      </c>
    </row>
    <row r="8" ht="12.75">
      <c r="A8" s="18"/>
    </row>
    <row r="9" spans="1:7" ht="12.75">
      <c r="A9" s="4">
        <v>11</v>
      </c>
      <c r="B9" s="1" t="s">
        <v>219</v>
      </c>
      <c r="C9" s="1"/>
      <c r="D9" s="1"/>
      <c r="E9" s="1"/>
      <c r="F9" s="1"/>
      <c r="G9" s="1"/>
    </row>
    <row r="10" spans="1:10" s="16" customFormat="1" ht="41.25" customHeight="1">
      <c r="A10" s="15"/>
      <c r="B10" s="78" t="s">
        <v>190</v>
      </c>
      <c r="C10" s="78"/>
      <c r="D10" s="78"/>
      <c r="E10" s="78"/>
      <c r="F10" s="78"/>
      <c r="G10" s="78"/>
      <c r="H10" s="78"/>
      <c r="I10" s="78"/>
      <c r="J10" s="78"/>
    </row>
    <row r="11" ht="12.75">
      <c r="A11" s="18"/>
    </row>
    <row r="12" ht="12.75">
      <c r="A12" s="18"/>
    </row>
    <row r="13" spans="1:3" ht="12.75">
      <c r="A13" s="4">
        <v>12</v>
      </c>
      <c r="B13" s="1" t="s">
        <v>101</v>
      </c>
      <c r="C13" s="1"/>
    </row>
    <row r="14" spans="1:7" ht="12.75">
      <c r="A14" s="18"/>
      <c r="G14" s="23" t="s">
        <v>8</v>
      </c>
    </row>
    <row r="15" spans="1:2" ht="12.75">
      <c r="A15" s="18"/>
      <c r="B15" s="8" t="s">
        <v>161</v>
      </c>
    </row>
    <row r="16" spans="1:7" ht="12.75">
      <c r="A16" s="18"/>
      <c r="B16" s="56" t="s">
        <v>102</v>
      </c>
      <c r="G16" s="21">
        <v>4918</v>
      </c>
    </row>
    <row r="17" spans="1:7" ht="12.75">
      <c r="A17" s="18"/>
      <c r="B17" s="56" t="s">
        <v>103</v>
      </c>
      <c r="G17" s="21">
        <v>52472</v>
      </c>
    </row>
    <row r="18" spans="1:7" ht="12.75">
      <c r="A18" s="18"/>
      <c r="B18" s="8" t="s">
        <v>227</v>
      </c>
      <c r="G18" s="21"/>
    </row>
    <row r="19" spans="1:7" ht="12.75">
      <c r="A19" s="18"/>
      <c r="B19" s="56" t="s">
        <v>102</v>
      </c>
      <c r="G19" s="21">
        <v>12828</v>
      </c>
    </row>
    <row r="20" spans="1:7" ht="12.75">
      <c r="A20" s="18"/>
      <c r="B20" s="8" t="s">
        <v>162</v>
      </c>
      <c r="G20" s="21"/>
    </row>
    <row r="21" spans="1:7" ht="12.75">
      <c r="A21" s="18"/>
      <c r="B21" s="56" t="s">
        <v>102</v>
      </c>
      <c r="G21" s="21">
        <v>31516</v>
      </c>
    </row>
    <row r="22" spans="1:7" ht="12.75">
      <c r="A22" s="18"/>
      <c r="B22" s="56" t="s">
        <v>103</v>
      </c>
      <c r="G22" s="21">
        <v>190000</v>
      </c>
    </row>
    <row r="23" spans="1:7" ht="12.75">
      <c r="A23" s="18"/>
      <c r="B23" s="8" t="s">
        <v>163</v>
      </c>
      <c r="G23" s="21">
        <v>47056</v>
      </c>
    </row>
    <row r="24" spans="1:7" ht="12.75">
      <c r="A24" s="18"/>
      <c r="B24" s="8" t="s">
        <v>138</v>
      </c>
      <c r="G24" s="21">
        <v>250000</v>
      </c>
    </row>
    <row r="25" spans="1:7" ht="12.75">
      <c r="A25" s="18"/>
      <c r="G25" s="34"/>
    </row>
    <row r="26" spans="1:7" ht="13.5" thickBot="1">
      <c r="A26" s="18"/>
      <c r="G26" s="57">
        <f>SUM(G16:G25)</f>
        <v>588790</v>
      </c>
    </row>
    <row r="27" spans="1:7" ht="13.5" thickTop="1">
      <c r="A27" s="18"/>
      <c r="G27" s="21"/>
    </row>
    <row r="28" spans="1:7" ht="12.75">
      <c r="A28" s="18"/>
      <c r="G28" s="21"/>
    </row>
    <row r="29" spans="1:4" ht="12.75">
      <c r="A29" s="1">
        <v>13</v>
      </c>
      <c r="B29" s="1" t="s">
        <v>220</v>
      </c>
      <c r="C29" s="1"/>
      <c r="D29" s="1"/>
    </row>
    <row r="30" spans="1:2" ht="12.75">
      <c r="A30" s="18"/>
      <c r="B30" s="8" t="s">
        <v>207</v>
      </c>
    </row>
    <row r="31" spans="1:7" ht="12.75">
      <c r="A31" s="18"/>
      <c r="G31" s="59"/>
    </row>
    <row r="32" spans="1:7" ht="12.75">
      <c r="A32" s="18"/>
      <c r="G32" s="59"/>
    </row>
    <row r="33" spans="1:5" ht="12.75">
      <c r="A33" s="4">
        <v>14</v>
      </c>
      <c r="B33" s="1" t="s">
        <v>221</v>
      </c>
      <c r="C33" s="1"/>
      <c r="D33" s="1"/>
      <c r="E33" s="1"/>
    </row>
    <row r="34" spans="1:2" ht="12.75">
      <c r="A34" s="18"/>
      <c r="B34" s="8" t="s">
        <v>208</v>
      </c>
    </row>
    <row r="35" ht="12.75">
      <c r="A35" s="18"/>
    </row>
    <row r="36" ht="12.75">
      <c r="A36" s="18"/>
    </row>
    <row r="37" spans="1:4" ht="12.75">
      <c r="A37" s="1">
        <v>15</v>
      </c>
      <c r="B37" s="1" t="s">
        <v>222</v>
      </c>
      <c r="C37" s="1"/>
      <c r="D37" s="1"/>
    </row>
    <row r="38" spans="1:9" ht="12.75">
      <c r="A38" s="55"/>
      <c r="B38" s="78" t="s">
        <v>169</v>
      </c>
      <c r="C38" s="78"/>
      <c r="D38" s="78"/>
      <c r="E38" s="78"/>
      <c r="F38" s="78"/>
      <c r="G38" s="78"/>
      <c r="H38" s="78"/>
      <c r="I38" s="78"/>
    </row>
    <row r="39" ht="12.75"/>
    <row r="60" spans="7:9" ht="20.25" customHeight="1">
      <c r="G60" s="34"/>
      <c r="H60" s="34"/>
      <c r="I60" s="34"/>
    </row>
    <row r="70" ht="96.75" customHeight="1"/>
    <row r="71" ht="25.5" customHeight="1"/>
  </sheetData>
  <mergeCells count="2">
    <mergeCell ref="B38:I38"/>
    <mergeCell ref="B10:J10"/>
  </mergeCells>
  <printOptions/>
  <pageMargins left="0.75" right="0.75" top="1" bottom="0.5" header="0.5" footer="0.5"/>
  <pageSetup horizontalDpi="600" verticalDpi="600" orientation="portrait" paperSize="9" scale="95" r:id="rId2"/>
  <headerFooter alignWithMargins="0">
    <oddFooter>&amp;R10
</oddFooter>
  </headerFooter>
  <drawing r:id="rId1"/>
</worksheet>
</file>

<file path=xl/worksheets/sheet11.xml><?xml version="1.0" encoding="utf-8"?>
<worksheet xmlns="http://schemas.openxmlformats.org/spreadsheetml/2006/main" xmlns:r="http://schemas.openxmlformats.org/officeDocument/2006/relationships">
  <dimension ref="A5:I44"/>
  <sheetViews>
    <sheetView workbookViewId="0" topLeftCell="A1">
      <selection activeCell="A1" sqref="A1"/>
    </sheetView>
  </sheetViews>
  <sheetFormatPr defaultColWidth="9.140625" defaultRowHeight="18" customHeight="1"/>
  <cols>
    <col min="1" max="1" width="3.57421875" style="8" customWidth="1"/>
    <col min="2" max="6" width="9.140625" style="8" customWidth="1"/>
    <col min="7" max="7" width="12.28125" style="8" bestFit="1" customWidth="1"/>
    <col min="8" max="8" width="9.140625" style="8" customWidth="1"/>
    <col min="9" max="9" width="16.140625" style="8" customWidth="1"/>
    <col min="10" max="10" width="11.28125" style="8" customWidth="1"/>
    <col min="11" max="16384" width="9.140625" style="8" customWidth="1"/>
  </cols>
  <sheetData>
    <row r="4" ht="9.75" customHeight="1"/>
    <row r="5" spans="1:4" ht="18" customHeight="1">
      <c r="A5" s="1">
        <v>16</v>
      </c>
      <c r="B5" s="1" t="s">
        <v>104</v>
      </c>
      <c r="C5" s="1"/>
      <c r="D5" s="1"/>
    </row>
    <row r="6" ht="15" customHeight="1"/>
    <row r="7" ht="18" customHeight="1">
      <c r="B7" s="8" t="s">
        <v>105</v>
      </c>
    </row>
    <row r="8" ht="13.5" customHeight="1"/>
    <row r="9" spans="8:9" ht="18" customHeight="1">
      <c r="H9" s="23" t="s">
        <v>109</v>
      </c>
      <c r="I9" s="23" t="s">
        <v>106</v>
      </c>
    </row>
    <row r="10" spans="8:9" ht="18" customHeight="1">
      <c r="H10" s="23" t="s">
        <v>110</v>
      </c>
      <c r="I10" s="23" t="s">
        <v>107</v>
      </c>
    </row>
    <row r="11" spans="7:9" ht="18" customHeight="1">
      <c r="G11" s="23" t="s">
        <v>9</v>
      </c>
      <c r="H11" s="23" t="s">
        <v>111</v>
      </c>
      <c r="I11" s="23" t="s">
        <v>108</v>
      </c>
    </row>
    <row r="12" spans="7:9" ht="18" customHeight="1">
      <c r="G12" s="23" t="s">
        <v>8</v>
      </c>
      <c r="H12" s="23" t="s">
        <v>8</v>
      </c>
      <c r="I12" s="23" t="s">
        <v>8</v>
      </c>
    </row>
    <row r="13" ht="18" customHeight="1">
      <c r="B13" s="7" t="s">
        <v>112</v>
      </c>
    </row>
    <row r="14" ht="10.5" customHeight="1"/>
    <row r="15" spans="2:7" ht="18" customHeight="1">
      <c r="B15" s="8" t="s">
        <v>113</v>
      </c>
      <c r="G15" s="21"/>
    </row>
    <row r="16" spans="2:9" ht="18" customHeight="1">
      <c r="B16" s="8" t="s">
        <v>114</v>
      </c>
      <c r="G16" s="21">
        <v>116615</v>
      </c>
      <c r="H16" s="21">
        <v>14918</v>
      </c>
      <c r="I16" s="21">
        <v>247911</v>
      </c>
    </row>
    <row r="17" spans="2:9" ht="18" customHeight="1">
      <c r="B17" s="8" t="s">
        <v>290</v>
      </c>
      <c r="G17" s="21">
        <f>121833448/1000+1</f>
        <v>121834</v>
      </c>
      <c r="H17" s="21">
        <f>8050628/1000</f>
        <v>8051</v>
      </c>
      <c r="I17" s="21">
        <f>11321526/1000</f>
        <v>11322</v>
      </c>
    </row>
    <row r="18" spans="2:9" ht="18" customHeight="1">
      <c r="B18" s="8" t="s">
        <v>289</v>
      </c>
      <c r="G18" s="21">
        <v>0</v>
      </c>
      <c r="H18" s="21">
        <v>-307</v>
      </c>
      <c r="I18" s="21">
        <v>0</v>
      </c>
    </row>
    <row r="19" spans="2:9" ht="18" customHeight="1">
      <c r="B19" s="8" t="s">
        <v>254</v>
      </c>
      <c r="G19" s="21">
        <v>4270</v>
      </c>
      <c r="H19" s="21">
        <v>11091</v>
      </c>
      <c r="I19" s="21">
        <f>+I24-I16-I17-I22</f>
        <v>310045</v>
      </c>
    </row>
    <row r="20" spans="7:9" ht="14.25" customHeight="1">
      <c r="G20" s="21"/>
      <c r="H20" s="21"/>
      <c r="I20" s="21"/>
    </row>
    <row r="21" spans="2:9" ht="18" customHeight="1">
      <c r="B21" s="8" t="s">
        <v>115</v>
      </c>
      <c r="G21" s="21"/>
      <c r="H21" s="21"/>
      <c r="I21" s="21"/>
    </row>
    <row r="22" spans="2:9" ht="18" customHeight="1">
      <c r="B22" s="8" t="s">
        <v>114</v>
      </c>
      <c r="G22" s="34">
        <f>22059515/1000</f>
        <v>22060</v>
      </c>
      <c r="H22" s="34">
        <v>225</v>
      </c>
      <c r="I22" s="34">
        <f>18866929/1000</f>
        <v>18867</v>
      </c>
    </row>
    <row r="23" spans="7:9" ht="18" customHeight="1">
      <c r="G23" s="21"/>
      <c r="H23" s="21"/>
      <c r="I23" s="21"/>
    </row>
    <row r="24" spans="7:9" ht="18" customHeight="1" thickBot="1">
      <c r="G24" s="57">
        <f>264779146/1000</f>
        <v>264779</v>
      </c>
      <c r="H24" s="57">
        <f>33978164/1000</f>
        <v>33978</v>
      </c>
      <c r="I24" s="57">
        <f>588145917/1000-1</f>
        <v>588145</v>
      </c>
    </row>
    <row r="25" spans="7:9" ht="18" customHeight="1" thickTop="1">
      <c r="G25" s="34"/>
      <c r="H25" s="34"/>
      <c r="I25" s="34" t="s">
        <v>279</v>
      </c>
    </row>
    <row r="26" spans="7:9" ht="11.25" customHeight="1">
      <c r="G26" s="34"/>
      <c r="H26" s="34"/>
      <c r="I26" s="34"/>
    </row>
    <row r="27" spans="1:9" ht="18" customHeight="1">
      <c r="A27" s="1">
        <v>17</v>
      </c>
      <c r="B27" s="1" t="s">
        <v>229</v>
      </c>
      <c r="C27" s="1"/>
      <c r="D27" s="1"/>
      <c r="E27" s="1"/>
      <c r="F27" s="1"/>
      <c r="G27" s="75"/>
      <c r="H27" s="34"/>
      <c r="I27" s="34"/>
    </row>
    <row r="28" spans="1:9" ht="18" customHeight="1">
      <c r="A28" s="1"/>
      <c r="B28" s="1"/>
      <c r="C28" s="1"/>
      <c r="D28" s="1"/>
      <c r="E28" s="1"/>
      <c r="F28" s="1"/>
      <c r="G28" s="75"/>
      <c r="H28" s="34"/>
      <c r="I28" s="34"/>
    </row>
    <row r="29" ht="18" customHeight="1">
      <c r="B29" t="s">
        <v>262</v>
      </c>
    </row>
    <row r="30" ht="18" customHeight="1">
      <c r="B30" t="s">
        <v>263</v>
      </c>
    </row>
    <row r="31" ht="18" customHeight="1">
      <c r="B31" t="s">
        <v>264</v>
      </c>
    </row>
    <row r="32" ht="14.25" customHeight="1"/>
    <row r="33" ht="18" customHeight="1">
      <c r="B33" t="s">
        <v>265</v>
      </c>
    </row>
    <row r="34" ht="18" customHeight="1">
      <c r="B34" t="s">
        <v>266</v>
      </c>
    </row>
    <row r="35" ht="18" customHeight="1">
      <c r="B35" t="s">
        <v>267</v>
      </c>
    </row>
    <row r="36" ht="12.75" customHeight="1"/>
    <row r="37" ht="18" customHeight="1">
      <c r="B37" t="s">
        <v>261</v>
      </c>
    </row>
    <row r="38" ht="18" customHeight="1">
      <c r="B38" t="s">
        <v>257</v>
      </c>
    </row>
    <row r="39" ht="18" customHeight="1">
      <c r="B39" t="s">
        <v>258</v>
      </c>
    </row>
    <row r="40" ht="10.5" customHeight="1"/>
    <row r="41" ht="18" customHeight="1">
      <c r="B41" t="s">
        <v>292</v>
      </c>
    </row>
    <row r="42" ht="18" customHeight="1">
      <c r="B42" t="s">
        <v>291</v>
      </c>
    </row>
    <row r="43" ht="18" customHeight="1">
      <c r="B43" t="s">
        <v>259</v>
      </c>
    </row>
    <row r="44" ht="18" customHeight="1">
      <c r="B44" t="s">
        <v>260</v>
      </c>
    </row>
    <row r="47" ht="12.75" customHeight="1"/>
    <row r="48" ht="18" customHeight="1"/>
    <row r="49" ht="18" customHeight="1"/>
    <row r="50" ht="18" customHeight="1"/>
    <row r="51" ht="18" customHeight="1"/>
    <row r="52" ht="18" customHeight="1"/>
    <row r="53" ht="18" customHeight="1"/>
    <row r="54" ht="18" customHeight="1"/>
    <row r="55" ht="18" customHeight="1"/>
  </sheetData>
  <printOptions/>
  <pageMargins left="0.75" right="0.75" top="0.5" bottom="0.5" header="0.5" footer="0.5"/>
  <pageSetup horizontalDpi="600" verticalDpi="600" orientation="portrait" paperSize="9"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4:K49"/>
  <sheetViews>
    <sheetView tabSelected="1" workbookViewId="0" topLeftCell="A1">
      <selection activeCell="E4" sqref="E4"/>
    </sheetView>
  </sheetViews>
  <sheetFormatPr defaultColWidth="9.140625" defaultRowHeight="18" customHeight="1"/>
  <cols>
    <col min="1" max="1" width="3.7109375" style="0" customWidth="1"/>
  </cols>
  <sheetData>
    <row r="4" spans="1:10" ht="18" customHeight="1">
      <c r="A4" s="1">
        <v>18</v>
      </c>
      <c r="B4" s="1" t="s">
        <v>223</v>
      </c>
      <c r="C4" s="1"/>
      <c r="D4" s="1"/>
      <c r="E4" s="1"/>
      <c r="F4" s="8"/>
      <c r="G4" s="8"/>
      <c r="H4" s="8"/>
      <c r="I4" s="8"/>
      <c r="J4" s="8"/>
    </row>
    <row r="5" ht="9" customHeight="1"/>
    <row r="6" ht="18" customHeight="1">
      <c r="B6" t="s">
        <v>309</v>
      </c>
    </row>
    <row r="7" ht="18" customHeight="1">
      <c r="B7" t="s">
        <v>297</v>
      </c>
    </row>
    <row r="8" ht="6.75" customHeight="1"/>
    <row r="9" ht="15" customHeight="1">
      <c r="B9" t="s">
        <v>298</v>
      </c>
    </row>
    <row r="10" ht="15" customHeight="1">
      <c r="B10" t="s">
        <v>300</v>
      </c>
    </row>
    <row r="11" ht="15" customHeight="1">
      <c r="B11" t="s">
        <v>302</v>
      </c>
    </row>
    <row r="12" ht="15" customHeight="1">
      <c r="B12" t="s">
        <v>301</v>
      </c>
    </row>
    <row r="13" ht="15" customHeight="1"/>
    <row r="14" ht="15" customHeight="1">
      <c r="B14" t="s">
        <v>308</v>
      </c>
    </row>
    <row r="15" ht="15" customHeight="1">
      <c r="B15" t="s">
        <v>315</v>
      </c>
    </row>
    <row r="16" ht="12.75" customHeight="1"/>
    <row r="17" spans="1:5" ht="18" customHeight="1">
      <c r="A17" s="1">
        <v>19</v>
      </c>
      <c r="B17" s="1" t="s">
        <v>224</v>
      </c>
      <c r="C17" s="1"/>
      <c r="D17" s="1"/>
      <c r="E17" s="1"/>
    </row>
    <row r="18" spans="1:5" ht="6" customHeight="1">
      <c r="A18" s="1"/>
      <c r="B18" s="1"/>
      <c r="C18" s="1"/>
      <c r="D18" s="1"/>
      <c r="E18" s="1"/>
    </row>
    <row r="19" spans="1:5" ht="18" customHeight="1">
      <c r="A19" s="1"/>
      <c r="B19" s="8" t="s">
        <v>307</v>
      </c>
      <c r="C19" s="8"/>
      <c r="D19" s="1"/>
      <c r="E19" s="1"/>
    </row>
    <row r="20" spans="1:5" ht="18" customHeight="1">
      <c r="A20" s="1"/>
      <c r="B20" s="8" t="s">
        <v>303</v>
      </c>
      <c r="C20" s="8"/>
      <c r="D20" s="1"/>
      <c r="E20" s="1"/>
    </row>
    <row r="21" spans="1:2" ht="18" customHeight="1">
      <c r="A21" s="1"/>
      <c r="B21" t="s">
        <v>294</v>
      </c>
    </row>
    <row r="22" spans="1:2" ht="18" customHeight="1">
      <c r="A22" s="1"/>
      <c r="B22" t="s">
        <v>295</v>
      </c>
    </row>
    <row r="23" spans="1:2" ht="18" customHeight="1">
      <c r="A23" s="1"/>
      <c r="B23" t="s">
        <v>313</v>
      </c>
    </row>
    <row r="24" spans="1:2" ht="18" customHeight="1">
      <c r="A24" s="1"/>
      <c r="B24" t="s">
        <v>296</v>
      </c>
    </row>
    <row r="25" spans="1:10" ht="18" customHeight="1">
      <c r="A25" s="1"/>
      <c r="B25" t="s">
        <v>299</v>
      </c>
      <c r="D25" s="8"/>
      <c r="E25" s="8"/>
      <c r="F25" s="8"/>
      <c r="G25" s="8"/>
      <c r="H25" s="8"/>
      <c r="I25" s="8"/>
      <c r="J25" s="8"/>
    </row>
    <row r="26" spans="1:10" ht="18" customHeight="1">
      <c r="A26" s="1"/>
      <c r="B26" s="8" t="s">
        <v>314</v>
      </c>
      <c r="C26" s="8"/>
      <c r="D26" s="8"/>
      <c r="E26" s="8"/>
      <c r="F26" s="8"/>
      <c r="G26" s="8"/>
      <c r="H26" s="8"/>
      <c r="I26" s="8"/>
      <c r="J26" s="8"/>
    </row>
    <row r="27" spans="1:10" ht="18" customHeight="1">
      <c r="A27" s="1"/>
      <c r="B27" t="s">
        <v>305</v>
      </c>
      <c r="D27" s="8"/>
      <c r="E27" s="8"/>
      <c r="F27" s="8"/>
      <c r="G27" s="8"/>
      <c r="H27" s="8"/>
      <c r="I27" s="8"/>
      <c r="J27" s="8"/>
    </row>
    <row r="28" spans="2:11" ht="19.5" customHeight="1">
      <c r="B28" t="s">
        <v>304</v>
      </c>
      <c r="D28" s="8"/>
      <c r="E28" s="8"/>
      <c r="F28" s="8"/>
      <c r="G28" s="8"/>
      <c r="H28" s="8"/>
      <c r="I28" s="8"/>
      <c r="J28" s="8"/>
      <c r="K28" s="8"/>
    </row>
    <row r="29" spans="4:11" ht="9.75" customHeight="1">
      <c r="D29" s="8"/>
      <c r="E29" s="8"/>
      <c r="F29" s="8"/>
      <c r="G29" s="8"/>
      <c r="H29" s="8"/>
      <c r="I29" s="8"/>
      <c r="J29" s="8"/>
      <c r="K29" s="8"/>
    </row>
    <row r="30" spans="2:11" ht="18" customHeight="1">
      <c r="B30" s="8" t="s">
        <v>306</v>
      </c>
      <c r="C30" s="8"/>
      <c r="D30" s="8"/>
      <c r="E30" s="8"/>
      <c r="F30" s="8"/>
      <c r="G30" s="8"/>
      <c r="H30" s="8"/>
      <c r="I30" s="8"/>
      <c r="J30" s="8"/>
      <c r="K30" s="8"/>
    </row>
    <row r="31" spans="2:11" ht="18" customHeight="1">
      <c r="B31" s="8" t="s">
        <v>325</v>
      </c>
      <c r="C31" s="8"/>
      <c r="D31" s="8"/>
      <c r="E31" s="8"/>
      <c r="F31" s="8"/>
      <c r="G31" s="8"/>
      <c r="H31" s="8"/>
      <c r="I31" s="8"/>
      <c r="J31" s="8"/>
      <c r="K31" s="8"/>
    </row>
    <row r="32" spans="2:11" ht="18" customHeight="1">
      <c r="B32" s="8" t="s">
        <v>326</v>
      </c>
      <c r="C32" s="8"/>
      <c r="D32" s="8"/>
      <c r="E32" s="8"/>
      <c r="F32" s="8"/>
      <c r="G32" s="8"/>
      <c r="H32" s="8"/>
      <c r="I32" s="8"/>
      <c r="J32" s="8"/>
      <c r="K32" s="8"/>
    </row>
    <row r="33" spans="2:11" ht="18" customHeight="1">
      <c r="B33" s="8"/>
      <c r="C33" s="8"/>
      <c r="D33" s="8"/>
      <c r="E33" s="8"/>
      <c r="F33" s="8"/>
      <c r="G33" s="8"/>
      <c r="H33" s="8"/>
      <c r="I33" s="8"/>
      <c r="J33" s="8"/>
      <c r="K33" s="8"/>
    </row>
    <row r="34" spans="1:6" s="8" customFormat="1" ht="18" customHeight="1">
      <c r="A34" s="1">
        <v>20</v>
      </c>
      <c r="B34" s="1" t="s">
        <v>226</v>
      </c>
      <c r="C34" s="1"/>
      <c r="D34" s="1"/>
      <c r="E34" s="1"/>
      <c r="F34" s="1"/>
    </row>
    <row r="35" s="8" customFormat="1" ht="18" customHeight="1">
      <c r="B35" s="8" t="s">
        <v>171</v>
      </c>
    </row>
    <row r="36" s="8" customFormat="1" ht="18" customHeight="1"/>
    <row r="37" spans="1:3" s="8" customFormat="1" ht="18" customHeight="1">
      <c r="A37" s="1">
        <v>21</v>
      </c>
      <c r="B37" s="1" t="s">
        <v>225</v>
      </c>
      <c r="C37" s="1"/>
    </row>
    <row r="38" s="8" customFormat="1" ht="18" customHeight="1">
      <c r="B38" s="8" t="s">
        <v>172</v>
      </c>
    </row>
    <row r="39" s="8" customFormat="1" ht="18" customHeight="1"/>
    <row r="40" s="8" customFormat="1" ht="5.25" customHeight="1"/>
    <row r="41" s="8" customFormat="1" ht="16.5" customHeight="1">
      <c r="B41" s="8" t="s">
        <v>139</v>
      </c>
    </row>
    <row r="42" s="8" customFormat="1" ht="12" customHeight="1"/>
    <row r="43" s="8" customFormat="1" ht="12" customHeight="1"/>
    <row r="44" s="8" customFormat="1" ht="12" customHeight="1"/>
    <row r="45" s="8" customFormat="1" ht="12" customHeight="1"/>
    <row r="46" s="8" customFormat="1" ht="12" customHeight="1"/>
    <row r="47" s="8" customFormat="1" ht="18" customHeight="1"/>
    <row r="48" s="8" customFormat="1" ht="18" customHeight="1">
      <c r="B48" s="8" t="s">
        <v>323</v>
      </c>
    </row>
    <row r="49" s="8" customFormat="1" ht="18" customHeight="1">
      <c r="B49" s="8" t="s">
        <v>324</v>
      </c>
    </row>
    <row r="50" s="8" customFormat="1" ht="18" customHeight="1"/>
  </sheetData>
  <printOptions/>
  <pageMargins left="0.75" right="0.75" top="0.5" bottom="0.5" header="0.5" footer="0.5"/>
  <pageSetup horizontalDpi="600" verticalDpi="600" orientation="portrait" paperSize="9" scale="95" r:id="rId1"/>
  <headerFooter alignWithMargins="0">
    <oddFooter>&amp;R12</oddFooter>
  </headerFooter>
</worksheet>
</file>

<file path=xl/worksheets/sheet2.xml><?xml version="1.0" encoding="utf-8"?>
<worksheet xmlns="http://schemas.openxmlformats.org/spreadsheetml/2006/main" xmlns:r="http://schemas.openxmlformats.org/officeDocument/2006/relationships">
  <dimension ref="A6:G52"/>
  <sheetViews>
    <sheetView workbookViewId="0" topLeftCell="A19">
      <selection activeCell="C27" sqref="C27"/>
    </sheetView>
  </sheetViews>
  <sheetFormatPr defaultColWidth="9.140625" defaultRowHeight="12.75"/>
  <cols>
    <col min="1" max="1" width="2.57421875" style="8" customWidth="1"/>
    <col min="2" max="2" width="3.28125" style="8" customWidth="1"/>
    <col min="3" max="3" width="37.140625" style="8" customWidth="1"/>
    <col min="4" max="4" width="10.7109375" style="8" customWidth="1"/>
    <col min="5" max="5" width="16.8515625" style="8" customWidth="1"/>
    <col min="6" max="6" width="11.7109375" style="8" customWidth="1"/>
    <col min="7" max="7" width="18.140625" style="8" customWidth="1"/>
    <col min="8" max="16384" width="9.140625" style="8" customWidth="1"/>
  </cols>
  <sheetData>
    <row r="6" spans="1:3" ht="12.75">
      <c r="A6" s="1" t="s">
        <v>0</v>
      </c>
      <c r="B6" s="1"/>
      <c r="C6" s="1"/>
    </row>
    <row r="7" spans="4:7" ht="12.75">
      <c r="D7" s="4" t="s">
        <v>173</v>
      </c>
      <c r="E7" s="19"/>
      <c r="F7" s="4" t="s">
        <v>174</v>
      </c>
      <c r="G7" s="1"/>
    </row>
    <row r="8" spans="4:7" ht="12.75">
      <c r="D8" s="2" t="s">
        <v>1</v>
      </c>
      <c r="E8" s="20" t="s">
        <v>4</v>
      </c>
      <c r="F8" s="2" t="s">
        <v>1</v>
      </c>
      <c r="G8" s="20" t="s">
        <v>4</v>
      </c>
    </row>
    <row r="9" spans="4:7" ht="12.75">
      <c r="D9" s="2" t="s">
        <v>2</v>
      </c>
      <c r="E9" s="20" t="s">
        <v>5</v>
      </c>
      <c r="F9" s="2" t="s">
        <v>2</v>
      </c>
      <c r="G9" s="20" t="s">
        <v>5</v>
      </c>
    </row>
    <row r="10" spans="4:7" ht="12.75">
      <c r="D10" s="2" t="s">
        <v>3</v>
      </c>
      <c r="E10" s="20" t="s">
        <v>3</v>
      </c>
      <c r="F10" s="2" t="s">
        <v>7</v>
      </c>
      <c r="G10" s="2" t="s">
        <v>175</v>
      </c>
    </row>
    <row r="11" spans="4:7" ht="12.75">
      <c r="D11" s="2"/>
      <c r="E11" s="21"/>
      <c r="F11" s="2"/>
      <c r="G11" s="2"/>
    </row>
    <row r="12" spans="4:7" ht="12.75">
      <c r="D12" s="2"/>
      <c r="E12" s="20"/>
      <c r="F12" s="3"/>
      <c r="G12" s="3"/>
    </row>
    <row r="13" spans="4:7" ht="12.75">
      <c r="D13" s="69" t="str">
        <f>+'PAGE 1(PNL)'!D20</f>
        <v>30-9-2000</v>
      </c>
      <c r="E13" s="67" t="str">
        <f>+'PAGE 1(PNL)'!E20</f>
        <v>30-11-1999</v>
      </c>
      <c r="F13" s="71" t="str">
        <f>+D13</f>
        <v>30-9-2000</v>
      </c>
      <c r="G13" s="67" t="str">
        <f>+'PAGE 1(PNL)'!G20</f>
        <v>30-11-1999</v>
      </c>
    </row>
    <row r="14" spans="4:7" ht="12.75">
      <c r="D14" s="70" t="s">
        <v>8</v>
      </c>
      <c r="E14" s="68" t="s">
        <v>8</v>
      </c>
      <c r="F14" s="70" t="s">
        <v>8</v>
      </c>
      <c r="G14" s="70" t="s">
        <v>8</v>
      </c>
    </row>
    <row r="15" spans="4:7" ht="12.75">
      <c r="D15" s="2"/>
      <c r="E15" s="20"/>
      <c r="F15" s="2"/>
      <c r="G15" s="2"/>
    </row>
    <row r="16" spans="2:7" ht="12.75">
      <c r="B16" s="8" t="s">
        <v>34</v>
      </c>
      <c r="C16" s="8" t="s">
        <v>38</v>
      </c>
      <c r="D16" s="21">
        <v>0</v>
      </c>
      <c r="E16" s="21">
        <v>0</v>
      </c>
      <c r="F16" s="21">
        <v>0</v>
      </c>
      <c r="G16" s="36">
        <v>0</v>
      </c>
    </row>
    <row r="17" spans="3:7" ht="12.75">
      <c r="C17" s="8" t="s">
        <v>37</v>
      </c>
      <c r="D17" s="31">
        <v>0</v>
      </c>
      <c r="E17" s="21">
        <v>0</v>
      </c>
      <c r="F17" s="31">
        <v>0</v>
      </c>
      <c r="G17" s="36">
        <v>0</v>
      </c>
    </row>
    <row r="18" spans="3:7" ht="12.75">
      <c r="C18" s="8" t="s">
        <v>35</v>
      </c>
      <c r="D18" s="31">
        <v>0</v>
      </c>
      <c r="E18" s="21">
        <v>0</v>
      </c>
      <c r="F18" s="31">
        <v>0</v>
      </c>
      <c r="G18" s="36">
        <v>0</v>
      </c>
    </row>
    <row r="19" spans="3:7" ht="12.75">
      <c r="C19" s="8" t="s">
        <v>36</v>
      </c>
      <c r="D19" s="33"/>
      <c r="E19" s="34"/>
      <c r="F19" s="33"/>
      <c r="G19" s="30"/>
    </row>
    <row r="20" spans="4:7" ht="12.75">
      <c r="D20" s="32"/>
      <c r="E20" s="29"/>
      <c r="F20" s="32"/>
      <c r="G20" s="32"/>
    </row>
    <row r="21" spans="2:5" ht="12.75">
      <c r="B21" s="8" t="s">
        <v>39</v>
      </c>
      <c r="C21" s="8" t="s">
        <v>40</v>
      </c>
      <c r="E21" s="21"/>
    </row>
    <row r="22" spans="3:5" ht="12.75">
      <c r="C22" s="8" t="s">
        <v>41</v>
      </c>
      <c r="E22" s="21"/>
    </row>
    <row r="23" spans="3:7" ht="13.5" thickBot="1">
      <c r="C23" s="8" t="s">
        <v>42</v>
      </c>
      <c r="D23" s="24">
        <f>+'PAGE 1(PNL)'!D61+D16</f>
        <v>20278</v>
      </c>
      <c r="E23" s="24">
        <f>+'PAGE 1(PNL)'!E61+E16</f>
        <v>79221</v>
      </c>
      <c r="F23" s="24">
        <f>+'PAGE 1(PNL)'!F61+F16</f>
        <v>28783</v>
      </c>
      <c r="G23" s="65">
        <f>+'PAGE 1(PNL)'!G61</f>
        <v>156419</v>
      </c>
    </row>
    <row r="24" ht="13.5" thickTop="1">
      <c r="E24" s="21"/>
    </row>
    <row r="25" spans="1:5" ht="12.75">
      <c r="A25" s="8">
        <v>3</v>
      </c>
      <c r="B25" s="8" t="s">
        <v>10</v>
      </c>
      <c r="C25" s="8" t="s">
        <v>43</v>
      </c>
      <c r="E25" s="21"/>
    </row>
    <row r="26" spans="3:5" ht="12.75">
      <c r="C26" s="8" t="s">
        <v>44</v>
      </c>
      <c r="E26" s="21"/>
    </row>
    <row r="27" spans="3:5" ht="12.75">
      <c r="C27" s="8" t="s">
        <v>45</v>
      </c>
      <c r="E27" s="21"/>
    </row>
    <row r="28" ht="12.75">
      <c r="E28" s="21"/>
    </row>
    <row r="29" spans="3:5" ht="12.75">
      <c r="C29" s="8" t="s">
        <v>256</v>
      </c>
      <c r="E29" s="21"/>
    </row>
    <row r="30" spans="3:7" ht="12.75">
      <c r="C30" s="8" t="s">
        <v>46</v>
      </c>
      <c r="D30" s="31">
        <v>7.4</v>
      </c>
      <c r="E30" s="35">
        <v>30.14</v>
      </c>
      <c r="F30" s="37">
        <v>10.5</v>
      </c>
      <c r="G30" s="66">
        <v>59.52</v>
      </c>
    </row>
    <row r="31" spans="4:7" ht="12.75">
      <c r="D31" s="31"/>
      <c r="E31" s="21"/>
      <c r="G31" s="23"/>
    </row>
    <row r="32" spans="3:7" ht="12.75">
      <c r="C32" s="8" t="s">
        <v>255</v>
      </c>
      <c r="D32" s="31"/>
      <c r="E32" s="21"/>
      <c r="G32" s="23"/>
    </row>
    <row r="33" spans="3:7" ht="12.75">
      <c r="C33" s="8" t="s">
        <v>47</v>
      </c>
      <c r="D33" s="31">
        <v>6.35</v>
      </c>
      <c r="E33" s="35">
        <v>26.28</v>
      </c>
      <c r="F33" s="37">
        <v>10.42</v>
      </c>
      <c r="G33" s="66">
        <v>47.68</v>
      </c>
    </row>
    <row r="34" ht="12.75">
      <c r="E34" s="21" t="s">
        <v>176</v>
      </c>
    </row>
    <row r="35" ht="12.75">
      <c r="E35" s="21"/>
    </row>
    <row r="36" spans="3:5" ht="12.75">
      <c r="C36" s="8" t="s">
        <v>158</v>
      </c>
      <c r="E36" s="21"/>
    </row>
    <row r="37" ht="12.75">
      <c r="E37" s="21"/>
    </row>
    <row r="38" ht="12.75">
      <c r="E38" s="21"/>
    </row>
    <row r="39" ht="12.75">
      <c r="E39" s="21"/>
    </row>
    <row r="40" ht="12.75">
      <c r="E40" s="21"/>
    </row>
    <row r="41" ht="12.75">
      <c r="E41" s="21"/>
    </row>
    <row r="42" ht="12.75">
      <c r="E42" s="21"/>
    </row>
    <row r="43" ht="12.75">
      <c r="E43" s="21"/>
    </row>
    <row r="44" ht="12.75">
      <c r="E44" s="21"/>
    </row>
    <row r="45" ht="12.75">
      <c r="E45" s="21"/>
    </row>
    <row r="46" ht="12.75">
      <c r="E46" s="21"/>
    </row>
    <row r="47" ht="12.75">
      <c r="E47" s="21"/>
    </row>
    <row r="48" ht="12.75">
      <c r="E48" s="21"/>
    </row>
    <row r="49" ht="12.75">
      <c r="E49" s="21"/>
    </row>
    <row r="50" ht="12.75">
      <c r="E50" s="21"/>
    </row>
    <row r="51" ht="12.75">
      <c r="E51" s="21"/>
    </row>
    <row r="52" ht="12.75">
      <c r="E52" s="21"/>
    </row>
  </sheetData>
  <printOptions/>
  <pageMargins left="0.5" right="0.25" top="0.75" bottom="1" header="0.5" footer="0.5"/>
  <pageSetup horizontalDpi="600" verticalDpi="600" orientation="portrait" paperSize="9" scale="95"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5:E147"/>
  <sheetViews>
    <sheetView workbookViewId="0" topLeftCell="A7">
      <selection activeCell="C22" sqref="C22"/>
    </sheetView>
  </sheetViews>
  <sheetFormatPr defaultColWidth="9.140625" defaultRowHeight="12.75"/>
  <cols>
    <col min="1" max="1" width="3.421875" style="18" customWidth="1"/>
    <col min="2" max="2" width="35.421875" style="8" customWidth="1"/>
    <col min="3" max="3" width="15.28125" style="8" customWidth="1"/>
    <col min="4" max="4" width="6.421875" style="8" customWidth="1"/>
    <col min="5" max="5" width="14.00390625" style="8" customWidth="1"/>
    <col min="6" max="16384" width="9.140625" style="8" customWidth="1"/>
  </cols>
  <sheetData>
    <row r="5" spans="1:2" ht="12.75">
      <c r="A5" s="4" t="s">
        <v>55</v>
      </c>
      <c r="B5" s="1"/>
    </row>
    <row r="6" spans="3:5" ht="12.75">
      <c r="C6" s="2" t="s">
        <v>56</v>
      </c>
      <c r="D6" s="2"/>
      <c r="E6" s="2" t="s">
        <v>159</v>
      </c>
    </row>
    <row r="7" spans="3:5" ht="12.75">
      <c r="C7" s="2" t="s">
        <v>57</v>
      </c>
      <c r="D7" s="2"/>
      <c r="E7" s="2" t="s">
        <v>160</v>
      </c>
    </row>
    <row r="8" spans="3:5" ht="12.75">
      <c r="C8" s="2" t="s">
        <v>1</v>
      </c>
      <c r="D8" s="2"/>
      <c r="E8" s="2" t="s">
        <v>58</v>
      </c>
    </row>
    <row r="9" spans="3:5" ht="12.75">
      <c r="C9" s="2" t="s">
        <v>3</v>
      </c>
      <c r="D9" s="2"/>
      <c r="E9" s="2" t="s">
        <v>59</v>
      </c>
    </row>
    <row r="10" spans="3:5" ht="12.75">
      <c r="C10" s="3" t="s">
        <v>203</v>
      </c>
      <c r="D10" s="3"/>
      <c r="E10" s="3" t="s">
        <v>204</v>
      </c>
    </row>
    <row r="11" spans="3:5" ht="12.75">
      <c r="C11" s="2" t="s">
        <v>8</v>
      </c>
      <c r="D11" s="2"/>
      <c r="E11" s="2" t="s">
        <v>8</v>
      </c>
    </row>
    <row r="13" spans="1:5" ht="12.75">
      <c r="A13" s="18">
        <v>1</v>
      </c>
      <c r="B13" s="8" t="s">
        <v>167</v>
      </c>
      <c r="C13" s="21">
        <v>858722</v>
      </c>
      <c r="E13" s="21">
        <v>519266</v>
      </c>
    </row>
    <row r="14" spans="1:5" ht="12.75">
      <c r="A14" s="18">
        <v>2</v>
      </c>
      <c r="B14" s="8" t="s">
        <v>60</v>
      </c>
      <c r="C14" s="27">
        <v>396035</v>
      </c>
      <c r="D14" s="27"/>
      <c r="E14" s="26">
        <v>150890</v>
      </c>
    </row>
    <row r="15" spans="2:5" ht="12.75">
      <c r="B15" s="8" t="s">
        <v>96</v>
      </c>
      <c r="C15" s="27">
        <f>33140+53940</f>
        <v>87080</v>
      </c>
      <c r="D15" s="27"/>
      <c r="E15" s="26">
        <v>104591</v>
      </c>
    </row>
    <row r="16" ht="12.75">
      <c r="E16" s="26"/>
    </row>
    <row r="17" spans="1:5" ht="12.75">
      <c r="A17" s="18">
        <v>3</v>
      </c>
      <c r="B17" s="8" t="s">
        <v>147</v>
      </c>
      <c r="C17" s="27">
        <v>187578</v>
      </c>
      <c r="D17" s="27"/>
      <c r="E17" s="26">
        <v>189926</v>
      </c>
    </row>
    <row r="18" ht="12.75">
      <c r="E18" s="26"/>
    </row>
    <row r="19" spans="1:5" ht="12.75">
      <c r="A19" s="18">
        <v>4</v>
      </c>
      <c r="B19" s="8" t="s">
        <v>61</v>
      </c>
      <c r="C19" s="27">
        <f>7641+638</f>
        <v>8279</v>
      </c>
      <c r="D19" s="27"/>
      <c r="E19" s="26">
        <v>52537</v>
      </c>
    </row>
    <row r="20" ht="12.75">
      <c r="E20" s="26"/>
    </row>
    <row r="21" spans="1:5" ht="12.75">
      <c r="A21" s="18">
        <v>5</v>
      </c>
      <c r="B21" s="8" t="s">
        <v>62</v>
      </c>
      <c r="C21" s="27">
        <f>5280+9099+1148</f>
        <v>15527</v>
      </c>
      <c r="D21" s="27"/>
      <c r="E21" s="26">
        <v>15136</v>
      </c>
    </row>
    <row r="22" ht="12.75">
      <c r="E22" s="26"/>
    </row>
    <row r="23" spans="1:5" ht="12.75">
      <c r="A23" s="18">
        <v>6</v>
      </c>
      <c r="B23" s="8" t="s">
        <v>63</v>
      </c>
      <c r="E23" s="26"/>
    </row>
    <row r="24" spans="2:5" ht="12.75">
      <c r="B24" s="8" t="s">
        <v>64</v>
      </c>
      <c r="C24" s="27">
        <v>6425</v>
      </c>
      <c r="D24" s="27"/>
      <c r="E24" s="26">
        <v>8489</v>
      </c>
    </row>
    <row r="25" spans="2:5" ht="12.75">
      <c r="B25" s="8" t="s">
        <v>65</v>
      </c>
      <c r="C25" s="27">
        <v>111227</v>
      </c>
      <c r="D25" s="27"/>
      <c r="E25" s="26">
        <v>54052</v>
      </c>
    </row>
    <row r="26" spans="2:5" ht="12.75">
      <c r="B26" s="8" t="s">
        <v>66</v>
      </c>
      <c r="C26" s="31">
        <v>0</v>
      </c>
      <c r="E26" s="26">
        <v>0</v>
      </c>
    </row>
    <row r="27" spans="2:5" ht="12.75">
      <c r="B27" s="8" t="s">
        <v>67</v>
      </c>
      <c r="C27" s="27">
        <v>15584</v>
      </c>
      <c r="D27" s="27"/>
      <c r="E27" s="26">
        <v>135387</v>
      </c>
    </row>
    <row r="28" spans="2:5" ht="12.75">
      <c r="B28" s="8" t="s">
        <v>97</v>
      </c>
      <c r="C28" s="27">
        <v>16141</v>
      </c>
      <c r="D28" s="27"/>
      <c r="E28" s="26">
        <v>15932</v>
      </c>
    </row>
    <row r="29" spans="2:5" ht="12.75">
      <c r="B29" s="8" t="s">
        <v>68</v>
      </c>
      <c r="C29" s="27">
        <f>+(C30+C31)</f>
        <v>356457</v>
      </c>
      <c r="D29" s="27"/>
      <c r="E29" s="27">
        <f>+E30+E31</f>
        <v>263212</v>
      </c>
    </row>
    <row r="30" spans="2:5" ht="12.75">
      <c r="B30" s="38" t="s">
        <v>87</v>
      </c>
      <c r="C30" s="39">
        <f>18+3070+5617+113804+2970+1650-50280</f>
        <v>76849</v>
      </c>
      <c r="D30" s="40"/>
      <c r="E30" s="41">
        <v>126074</v>
      </c>
    </row>
    <row r="31" spans="2:5" ht="12.75">
      <c r="B31" s="38" t="s">
        <v>88</v>
      </c>
      <c r="C31" s="42">
        <f>283268+50280-53940</f>
        <v>279608</v>
      </c>
      <c r="D31" s="40"/>
      <c r="E31" s="43">
        <v>137138</v>
      </c>
    </row>
    <row r="32" spans="3:5" ht="12.75">
      <c r="C32" s="72"/>
      <c r="E32" s="26"/>
    </row>
    <row r="33" spans="1:5" ht="12.75">
      <c r="A33" s="18">
        <v>7</v>
      </c>
      <c r="B33" s="8" t="s">
        <v>69</v>
      </c>
      <c r="E33" s="26"/>
    </row>
    <row r="34" spans="2:5" ht="12.75">
      <c r="B34" s="8" t="s">
        <v>70</v>
      </c>
      <c r="C34" s="27">
        <f>195218+136516</f>
        <v>331734</v>
      </c>
      <c r="D34" s="27"/>
      <c r="E34" s="26">
        <v>273439</v>
      </c>
    </row>
    <row r="35" spans="2:5" ht="12.75">
      <c r="B35" s="8" t="s">
        <v>71</v>
      </c>
      <c r="C35" s="27">
        <v>80005</v>
      </c>
      <c r="D35" s="27"/>
      <c r="E35" s="26">
        <v>50320</v>
      </c>
    </row>
    <row r="36" spans="2:5" ht="12.75">
      <c r="B36" s="8" t="s">
        <v>72</v>
      </c>
      <c r="C36" s="27">
        <f>141432+4114+406</f>
        <v>145952</v>
      </c>
      <c r="D36" s="27"/>
      <c r="E36" s="26">
        <v>183456</v>
      </c>
    </row>
    <row r="37" spans="2:5" ht="12.75">
      <c r="B37" s="8" t="s">
        <v>73</v>
      </c>
      <c r="C37" s="27">
        <v>89841</v>
      </c>
      <c r="D37" s="27"/>
      <c r="E37" s="26">
        <v>103189</v>
      </c>
    </row>
    <row r="38" spans="2:5" ht="12.75">
      <c r="B38" s="8" t="s">
        <v>168</v>
      </c>
      <c r="C38" s="27">
        <v>0</v>
      </c>
      <c r="D38" s="27"/>
      <c r="E38" s="26">
        <v>29775</v>
      </c>
    </row>
    <row r="39" spans="2:5" ht="12.75">
      <c r="B39" s="8" t="s">
        <v>68</v>
      </c>
      <c r="C39" s="27">
        <f>915</f>
        <v>915</v>
      </c>
      <c r="D39" s="27"/>
      <c r="E39" s="26">
        <v>1251</v>
      </c>
    </row>
    <row r="40" spans="3:5" ht="12.75">
      <c r="C40" s="27"/>
      <c r="E40" s="26"/>
    </row>
    <row r="41" spans="1:5" ht="12.75">
      <c r="A41" s="18">
        <v>8</v>
      </c>
      <c r="B41" s="8" t="s">
        <v>131</v>
      </c>
      <c r="C41" s="27">
        <v>-142613</v>
      </c>
      <c r="D41" s="27"/>
      <c r="E41" s="26">
        <v>-164358</v>
      </c>
    </row>
    <row r="42" spans="3:5" ht="12.75">
      <c r="C42" s="27"/>
      <c r="E42" s="21"/>
    </row>
    <row r="43" spans="1:5" ht="12.75">
      <c r="A43" s="44"/>
      <c r="B43" s="30"/>
      <c r="C43" s="40"/>
      <c r="E43" s="21"/>
    </row>
    <row r="44" spans="1:5" ht="12.75">
      <c r="A44" s="44"/>
      <c r="B44" s="30"/>
      <c r="C44" s="40"/>
      <c r="D44" s="27"/>
      <c r="E44" s="21"/>
    </row>
    <row r="45" spans="1:5" ht="12.75">
      <c r="A45" s="44"/>
      <c r="B45" s="30"/>
      <c r="C45" s="30"/>
      <c r="E45" s="21"/>
    </row>
    <row r="46" spans="1:5" ht="12.75">
      <c r="A46" s="44"/>
      <c r="B46" s="30"/>
      <c r="C46" s="40"/>
      <c r="D46" s="27"/>
      <c r="E46" s="21"/>
    </row>
    <row r="47" spans="1:5" ht="12.75">
      <c r="A47" s="44"/>
      <c r="B47" s="30"/>
      <c r="C47" s="33"/>
      <c r="D47" s="27"/>
      <c r="E47" s="21"/>
    </row>
    <row r="48" spans="1:5" ht="12.75">
      <c r="A48" s="44"/>
      <c r="B48" s="30"/>
      <c r="C48" s="33"/>
      <c r="D48" s="27"/>
      <c r="E48" s="21"/>
    </row>
    <row r="49" spans="1:5" ht="12.75">
      <c r="A49" s="44"/>
      <c r="B49" s="30"/>
      <c r="C49" s="33"/>
      <c r="E49" s="21"/>
    </row>
    <row r="50" spans="1:5" ht="12.75">
      <c r="A50" s="44"/>
      <c r="B50" s="30"/>
      <c r="C50" s="40"/>
      <c r="D50" s="27"/>
      <c r="E50" s="21"/>
    </row>
    <row r="51" spans="1:5" ht="12.75">
      <c r="A51" s="44"/>
      <c r="B51" s="30"/>
      <c r="C51" s="40"/>
      <c r="D51" s="27"/>
      <c r="E51" s="21"/>
    </row>
    <row r="52" spans="1:5" ht="12.75">
      <c r="A52" s="44"/>
      <c r="B52" s="44"/>
      <c r="C52" s="40"/>
      <c r="D52" s="40"/>
      <c r="E52" s="21"/>
    </row>
    <row r="53" spans="1:5" ht="12.75">
      <c r="A53" s="44"/>
      <c r="B53" s="44"/>
      <c r="C53" s="40"/>
      <c r="D53" s="40"/>
      <c r="E53" s="21"/>
    </row>
    <row r="54" spans="1:5" ht="12.75">
      <c r="A54" s="44"/>
      <c r="B54" s="30"/>
      <c r="C54" s="30"/>
      <c r="E54" s="21"/>
    </row>
    <row r="55" spans="1:5" ht="12.75">
      <c r="A55" s="44"/>
      <c r="B55" s="30"/>
      <c r="C55" s="40"/>
      <c r="D55" s="27"/>
      <c r="E55" s="21"/>
    </row>
    <row r="56" spans="1:5" ht="12.75">
      <c r="A56" s="44"/>
      <c r="B56" s="30"/>
      <c r="C56" s="30"/>
      <c r="E56" s="21"/>
    </row>
    <row r="57" spans="1:5" ht="12.75">
      <c r="A57" s="44"/>
      <c r="B57" s="30"/>
      <c r="C57" s="40"/>
      <c r="D57" s="27"/>
      <c r="E57" s="21"/>
    </row>
    <row r="58" spans="1:5" ht="12.75">
      <c r="A58" s="44"/>
      <c r="B58" s="30"/>
      <c r="C58" s="30"/>
      <c r="E58" s="21"/>
    </row>
    <row r="59" spans="1:5" ht="12.75">
      <c r="A59" s="44"/>
      <c r="B59" s="30"/>
      <c r="C59" s="40"/>
      <c r="D59" s="27"/>
      <c r="E59" s="21"/>
    </row>
    <row r="60" spans="1:5" ht="12.75">
      <c r="A60" s="44"/>
      <c r="B60" s="30"/>
      <c r="C60" s="30"/>
      <c r="E60" s="21"/>
    </row>
    <row r="61" spans="1:5" ht="12.75">
      <c r="A61" s="44"/>
      <c r="B61" s="30"/>
      <c r="C61" s="30"/>
      <c r="E61" s="21"/>
    </row>
    <row r="62" spans="1:5" ht="12.75">
      <c r="A62" s="44"/>
      <c r="B62" s="30"/>
      <c r="C62" s="30"/>
      <c r="E62" s="21"/>
    </row>
    <row r="63" ht="12.75">
      <c r="E63" s="21"/>
    </row>
    <row r="64" ht="12.75">
      <c r="E64" s="21"/>
    </row>
    <row r="65" ht="12.75">
      <c r="E65" s="21"/>
    </row>
    <row r="66" ht="12.75">
      <c r="E66" s="21"/>
    </row>
    <row r="67" ht="12.75">
      <c r="E67" s="21"/>
    </row>
    <row r="68" ht="12.75">
      <c r="E68" s="21"/>
    </row>
    <row r="69" ht="12.75">
      <c r="E69" s="21"/>
    </row>
    <row r="70" ht="12.75">
      <c r="E70" s="21"/>
    </row>
    <row r="71" ht="12.75">
      <c r="E71" s="21"/>
    </row>
    <row r="72" ht="12.75">
      <c r="E72" s="21"/>
    </row>
    <row r="73" ht="12.75">
      <c r="E73" s="21"/>
    </row>
    <row r="74" ht="12.75">
      <c r="E74" s="21"/>
    </row>
    <row r="75" ht="12.75">
      <c r="E75" s="21"/>
    </row>
    <row r="76" ht="12.75">
      <c r="E76" s="21"/>
    </row>
    <row r="77" ht="12.75">
      <c r="E77" s="21"/>
    </row>
    <row r="78" ht="12.75">
      <c r="E78" s="21"/>
    </row>
    <row r="79" ht="12.75">
      <c r="E79" s="21"/>
    </row>
    <row r="80" ht="12.75">
      <c r="E80" s="21"/>
    </row>
    <row r="81" ht="12.75">
      <c r="E81" s="21"/>
    </row>
    <row r="82" ht="12.75">
      <c r="E82" s="21"/>
    </row>
    <row r="83" ht="12.75">
      <c r="E83" s="21"/>
    </row>
    <row r="84" ht="12.75">
      <c r="E84" s="21"/>
    </row>
    <row r="85" ht="12.75">
      <c r="E85" s="21"/>
    </row>
    <row r="86" ht="12.75">
      <c r="E86" s="21"/>
    </row>
    <row r="87" ht="12.75">
      <c r="E87" s="21"/>
    </row>
    <row r="88" ht="12.75">
      <c r="E88" s="21"/>
    </row>
    <row r="89" ht="12.75">
      <c r="E89" s="21"/>
    </row>
    <row r="90" ht="12.75">
      <c r="E90" s="21"/>
    </row>
    <row r="91" ht="12.75">
      <c r="E91" s="21"/>
    </row>
    <row r="92" ht="12.75">
      <c r="E92" s="21"/>
    </row>
    <row r="93" ht="12.75">
      <c r="E93" s="21"/>
    </row>
    <row r="94" ht="12.75">
      <c r="E94" s="21"/>
    </row>
    <row r="95" ht="12.75">
      <c r="E95" s="21"/>
    </row>
    <row r="96" ht="12.75">
      <c r="E96" s="21"/>
    </row>
    <row r="97" ht="12.75">
      <c r="E97" s="21"/>
    </row>
    <row r="98" ht="12.75">
      <c r="E98" s="21"/>
    </row>
    <row r="99" ht="12.75">
      <c r="E99" s="21"/>
    </row>
    <row r="100" ht="12.75">
      <c r="E100" s="21"/>
    </row>
    <row r="101" ht="12.75">
      <c r="E101" s="21"/>
    </row>
    <row r="102" ht="12.75">
      <c r="E102" s="21"/>
    </row>
    <row r="103" ht="12.75">
      <c r="E103" s="21"/>
    </row>
    <row r="104" ht="12.75">
      <c r="E104" s="21"/>
    </row>
    <row r="105" ht="12.75">
      <c r="E105" s="21"/>
    </row>
    <row r="106" ht="12.75">
      <c r="E106" s="21"/>
    </row>
    <row r="107" ht="12.75">
      <c r="E107" s="21"/>
    </row>
    <row r="108" ht="12.75">
      <c r="E108" s="21"/>
    </row>
    <row r="109" ht="12.75">
      <c r="E109" s="21"/>
    </row>
    <row r="110" ht="12.75">
      <c r="E110" s="21"/>
    </row>
    <row r="111" ht="12.75">
      <c r="E111" s="21"/>
    </row>
    <row r="112" ht="12.75">
      <c r="E112" s="21"/>
    </row>
    <row r="113" ht="12.75">
      <c r="E113" s="21"/>
    </row>
    <row r="114" ht="12.75">
      <c r="E114" s="21"/>
    </row>
    <row r="115" ht="12.75">
      <c r="E115" s="21"/>
    </row>
    <row r="116" ht="12.75">
      <c r="E116" s="21"/>
    </row>
    <row r="117" ht="12.75">
      <c r="E117" s="21"/>
    </row>
    <row r="118" ht="12.75">
      <c r="E118" s="21"/>
    </row>
    <row r="119" ht="12.75">
      <c r="E119" s="21"/>
    </row>
    <row r="120" ht="12.75">
      <c r="E120" s="21"/>
    </row>
    <row r="121" ht="12.75">
      <c r="E121" s="21"/>
    </row>
    <row r="122" ht="12.75">
      <c r="E122" s="21"/>
    </row>
    <row r="123" ht="12.75">
      <c r="E123" s="21"/>
    </row>
    <row r="124" ht="12.75">
      <c r="E124" s="21"/>
    </row>
    <row r="125" ht="12.75">
      <c r="E125" s="21"/>
    </row>
    <row r="126" ht="12.75">
      <c r="E126" s="21"/>
    </row>
    <row r="127" ht="12.75">
      <c r="E127" s="21"/>
    </row>
    <row r="128" ht="12.75">
      <c r="E128" s="21"/>
    </row>
    <row r="129" ht="12.75">
      <c r="E129" s="21"/>
    </row>
    <row r="130" ht="12.75">
      <c r="E130" s="21"/>
    </row>
    <row r="131" ht="12.75">
      <c r="E131" s="21"/>
    </row>
    <row r="132" ht="12.75">
      <c r="E132" s="21"/>
    </row>
    <row r="133" ht="12.75">
      <c r="E133" s="21"/>
    </row>
    <row r="134" ht="12.75">
      <c r="E134" s="21"/>
    </row>
    <row r="135" ht="12.75">
      <c r="E135" s="21"/>
    </row>
    <row r="136" ht="12.75">
      <c r="E136" s="21"/>
    </row>
    <row r="137" ht="12.75">
      <c r="E137" s="21"/>
    </row>
    <row r="138" ht="12.75">
      <c r="E138" s="21"/>
    </row>
    <row r="139" ht="12.75">
      <c r="E139" s="21"/>
    </row>
    <row r="140" ht="12.75">
      <c r="E140" s="21"/>
    </row>
    <row r="141" ht="12.75">
      <c r="E141" s="21"/>
    </row>
    <row r="142" ht="12.75">
      <c r="E142" s="21"/>
    </row>
    <row r="143" ht="12.75">
      <c r="E143" s="21"/>
    </row>
    <row r="144" ht="12.75">
      <c r="E144" s="21"/>
    </row>
    <row r="145" ht="12.75">
      <c r="E145" s="21"/>
    </row>
    <row r="146" ht="12.75">
      <c r="E146" s="21"/>
    </row>
    <row r="147" ht="12.75">
      <c r="E147" s="21"/>
    </row>
  </sheetData>
  <printOptions/>
  <pageMargins left="0.75" right="0.75" top="1" bottom="0.25" header="0.5" footer="0.25"/>
  <pageSetup horizontalDpi="600" verticalDpi="600" orientation="portrait" paperSize="9" scale="95"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5:E49"/>
  <sheetViews>
    <sheetView workbookViewId="0" topLeftCell="A17">
      <selection activeCell="C23" sqref="C23"/>
    </sheetView>
  </sheetViews>
  <sheetFormatPr defaultColWidth="9.140625" defaultRowHeight="12.75"/>
  <cols>
    <col min="1" max="1" width="6.421875" style="8" customWidth="1"/>
    <col min="2" max="2" width="36.140625" style="8" customWidth="1"/>
    <col min="3" max="3" width="13.140625" style="8" customWidth="1"/>
    <col min="4" max="4" width="9.140625" style="8" customWidth="1"/>
    <col min="5" max="5" width="13.421875" style="8" customWidth="1"/>
    <col min="6" max="16384" width="9.140625" style="8" customWidth="1"/>
  </cols>
  <sheetData>
    <row r="5" ht="12.75">
      <c r="A5" s="1" t="s">
        <v>55</v>
      </c>
    </row>
    <row r="6" spans="3:5" ht="12.75">
      <c r="C6" s="2" t="s">
        <v>56</v>
      </c>
      <c r="E6" s="2" t="s">
        <v>159</v>
      </c>
    </row>
    <row r="7" spans="3:5" ht="12.75">
      <c r="C7" s="2" t="s">
        <v>57</v>
      </c>
      <c r="E7" s="2" t="s">
        <v>160</v>
      </c>
    </row>
    <row r="8" spans="3:5" ht="12.75">
      <c r="C8" s="2" t="s">
        <v>1</v>
      </c>
      <c r="E8" s="2" t="s">
        <v>58</v>
      </c>
    </row>
    <row r="9" spans="3:5" ht="12.75">
      <c r="C9" s="2" t="s">
        <v>3</v>
      </c>
      <c r="E9" s="2" t="s">
        <v>59</v>
      </c>
    </row>
    <row r="10" spans="3:5" ht="12.75">
      <c r="C10" s="3" t="str">
        <f>+'PAGE 3 (BS)'!C10</f>
        <v>30/9/2000</v>
      </c>
      <c r="E10" s="3" t="str">
        <f>+'PAGE 3 (BS)'!E10</f>
        <v>31/12/99</v>
      </c>
    </row>
    <row r="11" spans="3:5" ht="12.75">
      <c r="C11" s="2" t="s">
        <v>8</v>
      </c>
      <c r="E11" s="2" t="s">
        <v>8</v>
      </c>
    </row>
    <row r="12" ht="12.75">
      <c r="C12" s="2"/>
    </row>
    <row r="13" spans="1:2" ht="12.75">
      <c r="A13" s="8">
        <v>9</v>
      </c>
      <c r="B13" s="8" t="s">
        <v>74</v>
      </c>
    </row>
    <row r="14" spans="2:5" ht="12.75">
      <c r="B14" s="8" t="s">
        <v>75</v>
      </c>
      <c r="C14" s="27">
        <v>275699</v>
      </c>
      <c r="E14" s="26">
        <v>275692</v>
      </c>
    </row>
    <row r="15" spans="2:5" ht="12.75">
      <c r="B15" s="8" t="s">
        <v>76</v>
      </c>
      <c r="E15" s="26"/>
    </row>
    <row r="16" spans="2:5" ht="12.75">
      <c r="B16" s="8" t="s">
        <v>77</v>
      </c>
      <c r="C16" s="27">
        <v>57233</v>
      </c>
      <c r="E16" s="26">
        <v>57204</v>
      </c>
    </row>
    <row r="17" spans="2:5" ht="12.75">
      <c r="B17" s="8" t="s">
        <v>78</v>
      </c>
      <c r="C17" s="31">
        <v>0</v>
      </c>
      <c r="E17" s="26">
        <v>0</v>
      </c>
    </row>
    <row r="18" spans="2:5" ht="12.75">
      <c r="B18" s="8" t="s">
        <v>79</v>
      </c>
      <c r="C18" s="31">
        <v>0</v>
      </c>
      <c r="E18" s="26">
        <v>0</v>
      </c>
    </row>
    <row r="19" spans="2:5" ht="12.75">
      <c r="B19" s="8" t="s">
        <v>80</v>
      </c>
      <c r="C19" s="31">
        <v>0</v>
      </c>
      <c r="E19" s="26">
        <v>0</v>
      </c>
    </row>
    <row r="20" spans="2:5" ht="12.75">
      <c r="B20" s="8" t="s">
        <v>81</v>
      </c>
      <c r="C20" s="27">
        <v>270783</v>
      </c>
      <c r="E20" s="26">
        <v>242002</v>
      </c>
    </row>
    <row r="21" spans="2:5" ht="12.75">
      <c r="B21" s="8" t="s">
        <v>82</v>
      </c>
      <c r="C21" s="27">
        <f>+C22+C23</f>
        <v>-43</v>
      </c>
      <c r="E21" s="27">
        <f>+E22+E23</f>
        <v>7177</v>
      </c>
    </row>
    <row r="22" spans="2:5" ht="12.75">
      <c r="B22" s="18" t="s">
        <v>90</v>
      </c>
      <c r="C22" s="39">
        <v>-1610</v>
      </c>
      <c r="E22" s="41">
        <v>4172</v>
      </c>
    </row>
    <row r="23" spans="2:5" ht="12.75">
      <c r="B23" s="18" t="s">
        <v>89</v>
      </c>
      <c r="C23" s="42">
        <f>419+1148</f>
        <v>1567</v>
      </c>
      <c r="E23" s="43">
        <v>3005</v>
      </c>
    </row>
    <row r="24" ht="12.75">
      <c r="E24" s="26"/>
    </row>
    <row r="25" spans="1:5" ht="12.75">
      <c r="A25" s="8">
        <v>10</v>
      </c>
      <c r="B25" s="8" t="s">
        <v>83</v>
      </c>
      <c r="C25" s="27">
        <v>13417</v>
      </c>
      <c r="E25" s="26">
        <v>17176</v>
      </c>
    </row>
    <row r="26" ht="12.75">
      <c r="E26" s="26"/>
    </row>
    <row r="27" spans="1:5" ht="12.75">
      <c r="A27" s="8">
        <v>11</v>
      </c>
      <c r="B27" s="8" t="s">
        <v>84</v>
      </c>
      <c r="C27" s="27">
        <f>250000+7056</f>
        <v>257056</v>
      </c>
      <c r="E27" s="26">
        <v>259929</v>
      </c>
    </row>
    <row r="28" ht="12.75">
      <c r="E28" s="26"/>
    </row>
    <row r="29" spans="1:5" ht="12.75">
      <c r="A29" s="8">
        <v>12</v>
      </c>
      <c r="B29" s="8" t="s">
        <v>85</v>
      </c>
      <c r="C29" s="27">
        <f>3166+533297</f>
        <v>536463</v>
      </c>
      <c r="E29" s="26">
        <v>8808</v>
      </c>
    </row>
    <row r="30" ht="12.75">
      <c r="E30" s="26"/>
    </row>
    <row r="31" spans="1:5" ht="12.75">
      <c r="A31" s="8">
        <v>13</v>
      </c>
      <c r="B31" s="8" t="s">
        <v>126</v>
      </c>
      <c r="C31" s="8">
        <v>2.13</v>
      </c>
      <c r="E31" s="36">
        <v>2.06</v>
      </c>
    </row>
    <row r="32" ht="12.75">
      <c r="E32" s="21"/>
    </row>
    <row r="33" ht="12.75">
      <c r="E33" s="21"/>
    </row>
    <row r="34" ht="12.75">
      <c r="E34" s="21"/>
    </row>
    <row r="35" ht="12.75">
      <c r="E35" s="21"/>
    </row>
    <row r="36" ht="12.75">
      <c r="E36" s="21"/>
    </row>
    <row r="37" ht="12.75">
      <c r="E37" s="21"/>
    </row>
    <row r="38" ht="12.75">
      <c r="E38" s="21"/>
    </row>
    <row r="39" ht="12.75">
      <c r="E39" s="21"/>
    </row>
    <row r="40" ht="12.75">
      <c r="E40" s="21"/>
    </row>
    <row r="41" ht="12.75">
      <c r="E41" s="21"/>
    </row>
    <row r="42" ht="12.75">
      <c r="E42" s="21"/>
    </row>
    <row r="43" ht="12.75">
      <c r="E43" s="21"/>
    </row>
    <row r="44" ht="12.75">
      <c r="E44" s="21"/>
    </row>
    <row r="45" ht="12.75">
      <c r="E45" s="21"/>
    </row>
    <row r="46" ht="12.75">
      <c r="E46" s="21"/>
    </row>
    <row r="47" ht="12.75">
      <c r="E47" s="21"/>
    </row>
    <row r="48" ht="12.75">
      <c r="E48" s="21"/>
    </row>
    <row r="49" ht="12.75">
      <c r="E49" s="21"/>
    </row>
  </sheetData>
  <printOptions/>
  <pageMargins left="0.75" right="0.75" top="1" bottom="1" header="0.5" footer="0.5"/>
  <pageSetup horizontalDpi="600" verticalDpi="600" orientation="portrait" paperSize="9" scale="95"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4:I53"/>
  <sheetViews>
    <sheetView workbookViewId="0" topLeftCell="A1">
      <selection activeCell="C2" sqref="C2"/>
    </sheetView>
  </sheetViews>
  <sheetFormatPr defaultColWidth="9.140625" defaultRowHeight="21.75" customHeight="1"/>
  <cols>
    <col min="1" max="1" width="3.00390625" style="18" customWidth="1"/>
    <col min="2" max="7" width="9.140625" style="8" customWidth="1"/>
    <col min="8" max="8" width="13.7109375" style="8" customWidth="1"/>
    <col min="9" max="9" width="13.8515625" style="8" bestFit="1" customWidth="1"/>
    <col min="10" max="11" width="9.140625" style="8" customWidth="1"/>
    <col min="12" max="12" width="8.7109375" style="8" customWidth="1"/>
    <col min="13" max="16384" width="9.140625" style="8" customWidth="1"/>
  </cols>
  <sheetData>
    <row r="4" ht="18" customHeight="1">
      <c r="B4" s="1" t="s">
        <v>99</v>
      </c>
    </row>
    <row r="5" spans="2:9" ht="18" customHeight="1">
      <c r="B5" s="17" t="s">
        <v>117</v>
      </c>
      <c r="C5" s="11"/>
      <c r="D5" s="11"/>
      <c r="E5" s="11"/>
      <c r="F5" s="11"/>
      <c r="G5" s="11"/>
      <c r="H5" s="11"/>
      <c r="I5" s="11"/>
    </row>
    <row r="6" ht="18" customHeight="1"/>
    <row r="7" spans="1:4" ht="18" customHeight="1">
      <c r="A7" s="4">
        <v>1</v>
      </c>
      <c r="B7" s="1" t="s">
        <v>209</v>
      </c>
      <c r="C7" s="1"/>
      <c r="D7" s="1"/>
    </row>
    <row r="8" ht="18" customHeight="1">
      <c r="B8" s="8" t="s">
        <v>240</v>
      </c>
    </row>
    <row r="9" ht="18" customHeight="1">
      <c r="B9" s="8" t="s">
        <v>241</v>
      </c>
    </row>
    <row r="10" ht="18" customHeight="1"/>
    <row r="11" spans="1:4" ht="18" customHeight="1">
      <c r="A11" s="4">
        <v>2</v>
      </c>
      <c r="B11" s="1" t="s">
        <v>210</v>
      </c>
      <c r="C11" s="1"/>
      <c r="D11" s="1"/>
    </row>
    <row r="12" ht="18" customHeight="1">
      <c r="B12" s="8" t="s">
        <v>185</v>
      </c>
    </row>
    <row r="13" ht="18" customHeight="1">
      <c r="B13" s="8" t="s">
        <v>197</v>
      </c>
    </row>
    <row r="14" ht="18" customHeight="1">
      <c r="B14" s="8" t="s">
        <v>205</v>
      </c>
    </row>
    <row r="15" ht="18" customHeight="1">
      <c r="B15" s="8" t="s">
        <v>320</v>
      </c>
    </row>
    <row r="16" ht="18" customHeight="1">
      <c r="B16" s="8" t="s">
        <v>186</v>
      </c>
    </row>
    <row r="17" ht="18" customHeight="1">
      <c r="B17" s="8" t="s">
        <v>187</v>
      </c>
    </row>
    <row r="18" ht="18" customHeight="1">
      <c r="B18" s="8" t="s">
        <v>188</v>
      </c>
    </row>
    <row r="19" ht="18" customHeight="1">
      <c r="B19" s="8" t="s">
        <v>189</v>
      </c>
    </row>
    <row r="20" ht="18" customHeight="1">
      <c r="B20" s="8" t="s">
        <v>198</v>
      </c>
    </row>
    <row r="21" ht="18" customHeight="1"/>
    <row r="22" spans="1:3" ht="18" customHeight="1">
      <c r="A22" s="4">
        <v>3</v>
      </c>
      <c r="B22" s="1" t="s">
        <v>211</v>
      </c>
      <c r="C22" s="1"/>
    </row>
    <row r="23" ht="18" customHeight="1">
      <c r="B23" s="8" t="s">
        <v>206</v>
      </c>
    </row>
    <row r="24" ht="18" customHeight="1"/>
    <row r="25" spans="1:2" ht="18" customHeight="1">
      <c r="A25" s="4">
        <v>4</v>
      </c>
      <c r="B25" s="1" t="s">
        <v>31</v>
      </c>
    </row>
    <row r="26" ht="18" customHeight="1">
      <c r="B26" s="8" t="s">
        <v>242</v>
      </c>
    </row>
    <row r="27" ht="18" customHeight="1">
      <c r="B27" s="8" t="s">
        <v>243</v>
      </c>
    </row>
    <row r="28" ht="18" customHeight="1"/>
    <row r="29" spans="1:4" ht="18" customHeight="1">
      <c r="A29" s="4">
        <v>5</v>
      </c>
      <c r="B29" s="1" t="s">
        <v>212</v>
      </c>
      <c r="C29" s="1"/>
      <c r="D29" s="1"/>
    </row>
    <row r="30" ht="18" customHeight="1">
      <c r="B30" s="8" t="s">
        <v>285</v>
      </c>
    </row>
    <row r="31" ht="18" customHeight="1">
      <c r="B31" s="8" t="s">
        <v>253</v>
      </c>
    </row>
    <row r="32" ht="18" customHeight="1"/>
    <row r="33" spans="1:6" ht="18" customHeight="1">
      <c r="A33" s="4">
        <v>6</v>
      </c>
      <c r="B33" s="1" t="s">
        <v>213</v>
      </c>
      <c r="C33" s="1"/>
      <c r="D33" s="1"/>
      <c r="E33" s="1"/>
      <c r="F33" s="1"/>
    </row>
    <row r="34" ht="18" customHeight="1">
      <c r="B34" s="8" t="s">
        <v>178</v>
      </c>
    </row>
    <row r="35" ht="18" customHeight="1">
      <c r="B35" s="8" t="s">
        <v>177</v>
      </c>
    </row>
    <row r="36" ht="18" customHeight="1"/>
    <row r="37" spans="1:6" ht="18" customHeight="1">
      <c r="A37" s="4">
        <v>7</v>
      </c>
      <c r="B37" s="1" t="s">
        <v>214</v>
      </c>
      <c r="C37" s="1"/>
      <c r="D37" s="1"/>
      <c r="E37" s="1"/>
      <c r="F37" s="1"/>
    </row>
    <row r="38" spans="1:6" ht="18" customHeight="1">
      <c r="A38" s="4"/>
      <c r="B38" s="1"/>
      <c r="C38" s="1"/>
      <c r="D38" s="1"/>
      <c r="E38" s="1"/>
      <c r="F38" s="1"/>
    </row>
    <row r="39" ht="18" customHeight="1">
      <c r="B39" s="8" t="s">
        <v>215</v>
      </c>
    </row>
    <row r="40" ht="18" customHeight="1">
      <c r="B40" s="8" t="s">
        <v>216</v>
      </c>
    </row>
    <row r="41" ht="18" customHeight="1"/>
    <row r="42" spans="2:9" ht="13.5" customHeight="1">
      <c r="B42" s="45" t="s">
        <v>164</v>
      </c>
      <c r="C42" s="46"/>
      <c r="D42" s="46"/>
      <c r="E42" s="46"/>
      <c r="F42" s="46"/>
      <c r="G42" s="46"/>
      <c r="H42" s="46"/>
      <c r="I42" s="47" t="s">
        <v>93</v>
      </c>
    </row>
    <row r="43" spans="1:9" ht="13.5" customHeight="1">
      <c r="A43" s="48"/>
      <c r="B43" s="45" t="s">
        <v>91</v>
      </c>
      <c r="C43" s="46"/>
      <c r="D43" s="46"/>
      <c r="E43" s="46"/>
      <c r="F43" s="46"/>
      <c r="G43" s="46"/>
      <c r="H43" s="46"/>
      <c r="I43" s="49">
        <f>1225617+2168320+2201546.32</f>
        <v>5595483</v>
      </c>
    </row>
    <row r="44" spans="2:9" ht="13.5" customHeight="1">
      <c r="B44" s="45" t="s">
        <v>92</v>
      </c>
      <c r="C44" s="46"/>
      <c r="D44" s="46"/>
      <c r="E44" s="46"/>
      <c r="F44" s="46"/>
      <c r="G44" s="46"/>
      <c r="H44" s="46"/>
      <c r="I44" s="49">
        <f>32310.3+1202212.36+296550+57322.4+6085952.6+5071586</f>
        <v>12745934</v>
      </c>
    </row>
    <row r="45" spans="2:9" ht="13.5" customHeight="1">
      <c r="B45" s="50" t="s">
        <v>100</v>
      </c>
      <c r="C45" s="32"/>
      <c r="D45" s="32"/>
      <c r="E45" s="32"/>
      <c r="F45" s="32"/>
      <c r="G45" s="32"/>
      <c r="H45" s="32"/>
      <c r="I45" s="51">
        <f>+I44-I43</f>
        <v>7150451</v>
      </c>
    </row>
    <row r="46" spans="2:9" ht="18" customHeight="1">
      <c r="B46" s="30"/>
      <c r="C46" s="30"/>
      <c r="D46" s="30"/>
      <c r="E46" s="30"/>
      <c r="F46" s="30"/>
      <c r="G46" s="30"/>
      <c r="H46" s="30"/>
      <c r="I46" s="34"/>
    </row>
    <row r="47" spans="2:9" ht="18" customHeight="1">
      <c r="B47" s="73" t="s">
        <v>228</v>
      </c>
      <c r="C47" s="30"/>
      <c r="D47" s="30"/>
      <c r="E47" s="30"/>
      <c r="F47" s="30"/>
      <c r="G47" s="30"/>
      <c r="H47" s="30"/>
      <c r="I47" s="34"/>
    </row>
    <row r="48" spans="2:9" ht="18" customHeight="1">
      <c r="B48" s="73"/>
      <c r="C48" s="30"/>
      <c r="D48" s="30"/>
      <c r="E48" s="30"/>
      <c r="F48" s="30"/>
      <c r="G48" s="30"/>
      <c r="H48" s="30"/>
      <c r="I48" s="34"/>
    </row>
    <row r="49" spans="2:9" ht="13.5" customHeight="1">
      <c r="B49" s="45" t="s">
        <v>165</v>
      </c>
      <c r="C49" s="46"/>
      <c r="D49" s="46"/>
      <c r="E49" s="46"/>
      <c r="F49" s="46"/>
      <c r="G49" s="46"/>
      <c r="H49" s="46"/>
      <c r="I49" s="52" t="s">
        <v>93</v>
      </c>
    </row>
    <row r="50" spans="2:9" ht="13.5" customHeight="1">
      <c r="B50" s="45" t="s">
        <v>94</v>
      </c>
      <c r="C50" s="46"/>
      <c r="D50" s="46"/>
      <c r="E50" s="46"/>
      <c r="F50" s="46"/>
      <c r="G50" s="46"/>
      <c r="H50" s="46"/>
      <c r="I50" s="49">
        <v>5913902</v>
      </c>
    </row>
    <row r="51" spans="2:9" ht="13.5" customHeight="1">
      <c r="B51" s="53" t="s">
        <v>244</v>
      </c>
      <c r="C51" s="30"/>
      <c r="D51" s="30"/>
      <c r="E51" s="30"/>
      <c r="F51" s="30"/>
      <c r="G51" s="30"/>
      <c r="H51" s="30"/>
      <c r="I51" s="54">
        <f>5913901.6-473269.66</f>
        <v>5440632</v>
      </c>
    </row>
    <row r="52" spans="2:9" ht="13.5" customHeight="1">
      <c r="B52" s="50" t="s">
        <v>95</v>
      </c>
      <c r="C52" s="32"/>
      <c r="D52" s="32"/>
      <c r="E52" s="32"/>
      <c r="F52" s="32"/>
      <c r="G52" s="32"/>
      <c r="H52" s="32"/>
      <c r="I52" s="51">
        <v>2600263</v>
      </c>
    </row>
    <row r="53" spans="2:9" ht="21.75" customHeight="1">
      <c r="B53" s="30"/>
      <c r="C53" s="30"/>
      <c r="D53" s="30"/>
      <c r="E53" s="30"/>
      <c r="F53" s="30"/>
      <c r="G53" s="30"/>
      <c r="H53" s="30"/>
      <c r="I53" s="34"/>
    </row>
  </sheetData>
  <printOptions/>
  <pageMargins left="0.75" right="0" top="1.5" bottom="0" header="0.5" footer="0.5"/>
  <pageSetup horizontalDpi="600" verticalDpi="600" orientation="portrait" paperSize="9" scale="85" r:id="rId2"/>
  <headerFooter alignWithMargins="0">
    <oddFooter>&amp;R5</oddFooter>
  </headerFooter>
  <drawing r:id="rId1"/>
</worksheet>
</file>

<file path=xl/worksheets/sheet6.xml><?xml version="1.0" encoding="utf-8"?>
<worksheet xmlns="http://schemas.openxmlformats.org/spreadsheetml/2006/main" xmlns:r="http://schemas.openxmlformats.org/officeDocument/2006/relationships">
  <dimension ref="A4:H42"/>
  <sheetViews>
    <sheetView workbookViewId="0" topLeftCell="A1">
      <selection activeCell="A3" sqref="A3"/>
    </sheetView>
  </sheetViews>
  <sheetFormatPr defaultColWidth="9.140625" defaultRowHeight="21.75" customHeight="1"/>
  <cols>
    <col min="1" max="1" width="3.8515625" style="5" customWidth="1"/>
    <col min="2" max="2" width="45.00390625" style="16" customWidth="1"/>
    <col min="3" max="16384" width="9.140625" style="16" customWidth="1"/>
  </cols>
  <sheetData>
    <row r="4" ht="21.75" customHeight="1">
      <c r="B4" s="17" t="s">
        <v>116</v>
      </c>
    </row>
    <row r="5" ht="21.75" customHeight="1">
      <c r="B5" s="17" t="s">
        <v>117</v>
      </c>
    </row>
    <row r="6" ht="21.75" customHeight="1">
      <c r="B6" s="17"/>
    </row>
    <row r="7" spans="1:5" s="8" customFormat="1" ht="21.75" customHeight="1">
      <c r="A7" s="4">
        <v>8</v>
      </c>
      <c r="B7" s="74" t="s">
        <v>217</v>
      </c>
      <c r="C7" s="1"/>
      <c r="D7" s="1"/>
      <c r="E7" s="1"/>
    </row>
    <row r="8" spans="1:5" s="8" customFormat="1" ht="21.75" customHeight="1">
      <c r="A8" s="4"/>
      <c r="B8" s="74"/>
      <c r="C8" s="1"/>
      <c r="D8" s="1"/>
      <c r="E8" s="1"/>
    </row>
    <row r="9" spans="1:2" s="8" customFormat="1" ht="21.75" customHeight="1">
      <c r="A9" s="18"/>
      <c r="B9" s="73" t="s">
        <v>230</v>
      </c>
    </row>
    <row r="10" spans="1:2" s="8" customFormat="1" ht="21.75" customHeight="1">
      <c r="A10" s="18"/>
      <c r="B10" s="73" t="s">
        <v>231</v>
      </c>
    </row>
    <row r="11" spans="1:2" s="8" customFormat="1" ht="21.75" customHeight="1">
      <c r="A11" s="18"/>
      <c r="B11" s="73" t="s">
        <v>232</v>
      </c>
    </row>
    <row r="12" spans="1:2" s="8" customFormat="1" ht="21.75" customHeight="1">
      <c r="A12" s="18"/>
      <c r="B12" s="73" t="s">
        <v>233</v>
      </c>
    </row>
    <row r="13" spans="1:2" s="8" customFormat="1" ht="21.75" customHeight="1">
      <c r="A13" s="18"/>
      <c r="B13" s="73" t="s">
        <v>234</v>
      </c>
    </row>
    <row r="14" spans="1:2" s="8" customFormat="1" ht="21.75" customHeight="1">
      <c r="A14" s="18"/>
      <c r="B14" s="73"/>
    </row>
    <row r="15" spans="1:2" s="8" customFormat="1" ht="21.75" customHeight="1">
      <c r="A15" s="18"/>
      <c r="B15" s="73" t="s">
        <v>321</v>
      </c>
    </row>
    <row r="16" spans="1:2" s="8" customFormat="1" ht="21.75" customHeight="1">
      <c r="A16" s="18"/>
      <c r="B16" s="73" t="s">
        <v>235</v>
      </c>
    </row>
    <row r="17" spans="1:2" s="8" customFormat="1" ht="21.75" customHeight="1">
      <c r="A17" s="18"/>
      <c r="B17" s="73" t="s">
        <v>287</v>
      </c>
    </row>
    <row r="18" spans="1:2" s="8" customFormat="1" ht="21.75" customHeight="1">
      <c r="A18" s="18"/>
      <c r="B18" s="73" t="s">
        <v>236</v>
      </c>
    </row>
    <row r="19" spans="1:2" s="8" customFormat="1" ht="21.75" customHeight="1">
      <c r="A19" s="18"/>
      <c r="B19" s="73"/>
    </row>
    <row r="20" ht="21.75" customHeight="1">
      <c r="B20" s="77" t="s">
        <v>269</v>
      </c>
    </row>
    <row r="21" ht="21.75" customHeight="1">
      <c r="B21" s="76" t="s">
        <v>270</v>
      </c>
    </row>
    <row r="22" ht="21.75" customHeight="1">
      <c r="B22" s="76" t="s">
        <v>271</v>
      </c>
    </row>
    <row r="23" ht="21.75" customHeight="1">
      <c r="B23" s="76" t="s">
        <v>272</v>
      </c>
    </row>
    <row r="25" ht="21.75" customHeight="1">
      <c r="B25" s="16" t="s">
        <v>273</v>
      </c>
    </row>
    <row r="26" ht="21.75" customHeight="1">
      <c r="B26" s="16" t="s">
        <v>274</v>
      </c>
    </row>
    <row r="27" ht="21.75" customHeight="1">
      <c r="B27" s="16" t="s">
        <v>275</v>
      </c>
    </row>
    <row r="29" ht="21.75" customHeight="1">
      <c r="B29" s="16" t="s">
        <v>276</v>
      </c>
    </row>
    <row r="30" ht="21.75" customHeight="1">
      <c r="B30" s="16" t="s">
        <v>277</v>
      </c>
    </row>
    <row r="32" ht="21.75" customHeight="1">
      <c r="B32" s="16" t="s">
        <v>288</v>
      </c>
    </row>
    <row r="33" ht="21.75" customHeight="1">
      <c r="B33" s="16" t="s">
        <v>293</v>
      </c>
    </row>
    <row r="39" spans="1:8" s="11" customFormat="1" ht="21.75" customHeight="1">
      <c r="A39" s="18"/>
      <c r="C39" s="10"/>
      <c r="D39" s="10"/>
      <c r="E39" s="10"/>
      <c r="F39" s="10"/>
      <c r="G39" s="10"/>
      <c r="H39" s="10"/>
    </row>
    <row r="40" spans="1:8" s="11" customFormat="1" ht="21.75" customHeight="1">
      <c r="A40" s="18"/>
      <c r="C40" s="10"/>
      <c r="D40" s="10"/>
      <c r="E40" s="10"/>
      <c r="F40" s="10"/>
      <c r="G40" s="10"/>
      <c r="H40" s="10"/>
    </row>
    <row r="41" spans="1:8" s="11" customFormat="1" ht="21.75" customHeight="1">
      <c r="A41" s="18"/>
      <c r="C41" s="10"/>
      <c r="D41" s="10"/>
      <c r="E41" s="10"/>
      <c r="F41" s="10"/>
      <c r="G41" s="10"/>
      <c r="H41" s="10"/>
    </row>
    <row r="42" spans="1:8" s="11" customFormat="1" ht="21.75" customHeight="1">
      <c r="A42" s="18"/>
      <c r="C42" s="10"/>
      <c r="D42" s="10"/>
      <c r="E42" s="10"/>
      <c r="F42" s="10"/>
      <c r="G42" s="10"/>
      <c r="H42" s="10"/>
    </row>
  </sheetData>
  <printOptions/>
  <pageMargins left="0.75" right="0.75" top="1.5" bottom="0" header="0.5" footer="0.5"/>
  <pageSetup horizontalDpi="600" verticalDpi="600" orientation="portrait" paperSize="9" scale="95"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4:M34"/>
  <sheetViews>
    <sheetView workbookViewId="0" topLeftCell="A15">
      <selection activeCell="B22" sqref="B22"/>
    </sheetView>
  </sheetViews>
  <sheetFormatPr defaultColWidth="9.140625" defaultRowHeight="12.75"/>
  <cols>
    <col min="1" max="1" width="3.8515625" style="5" customWidth="1"/>
    <col min="2" max="2" width="3.8515625" style="16" customWidth="1"/>
    <col min="3" max="9" width="9.140625" style="16" customWidth="1"/>
    <col min="10" max="10" width="10.28125" style="16" customWidth="1"/>
    <col min="11" max="16384" width="9.140625" style="16" customWidth="1"/>
  </cols>
  <sheetData>
    <row r="4" ht="12.75">
      <c r="B4" s="17" t="s">
        <v>116</v>
      </c>
    </row>
    <row r="5" ht="12.75">
      <c r="B5" s="17" t="s">
        <v>117</v>
      </c>
    </row>
    <row r="6" ht="12.75"/>
    <row r="7" spans="1:2" ht="12.75">
      <c r="A7" s="5">
        <v>9</v>
      </c>
      <c r="B7" s="17" t="s">
        <v>118</v>
      </c>
    </row>
    <row r="8" ht="12.75"/>
    <row r="9" spans="1:13" ht="30.75" customHeight="1">
      <c r="A9" s="15" t="s">
        <v>128</v>
      </c>
      <c r="B9" s="79" t="s">
        <v>268</v>
      </c>
      <c r="C9" s="79"/>
      <c r="D9" s="79"/>
      <c r="E9" s="79"/>
      <c r="F9" s="79"/>
      <c r="G9" s="79"/>
      <c r="H9" s="79"/>
      <c r="I9" s="79"/>
      <c r="J9" s="79"/>
      <c r="K9" s="12"/>
      <c r="L9" s="12"/>
      <c r="M9" s="12"/>
    </row>
    <row r="11" spans="1:13" s="11" customFormat="1" ht="34.5" customHeight="1">
      <c r="A11" s="18"/>
      <c r="B11" s="78" t="s">
        <v>280</v>
      </c>
      <c r="C11" s="78"/>
      <c r="D11" s="78"/>
      <c r="E11" s="78"/>
      <c r="F11" s="78"/>
      <c r="G11" s="78"/>
      <c r="H11" s="78"/>
      <c r="I11" s="78"/>
      <c r="J11" s="78"/>
      <c r="K11" s="10"/>
      <c r="L11" s="10"/>
      <c r="M11" s="10"/>
    </row>
    <row r="12" spans="1:13" s="11" customFormat="1" ht="34.5" customHeight="1">
      <c r="A12" s="18"/>
      <c r="B12" s="78" t="s">
        <v>281</v>
      </c>
      <c r="C12" s="78"/>
      <c r="D12" s="78"/>
      <c r="E12" s="78"/>
      <c r="F12" s="78"/>
      <c r="G12" s="78"/>
      <c r="H12" s="78"/>
      <c r="I12" s="78"/>
      <c r="J12" s="78"/>
      <c r="K12" s="10"/>
      <c r="L12" s="10"/>
      <c r="M12" s="10"/>
    </row>
    <row r="13" spans="1:13" s="11" customFormat="1" ht="34.5" customHeight="1">
      <c r="A13" s="18"/>
      <c r="B13" s="78" t="s">
        <v>282</v>
      </c>
      <c r="C13" s="78"/>
      <c r="D13" s="78"/>
      <c r="E13" s="78"/>
      <c r="F13" s="78"/>
      <c r="G13" s="78"/>
      <c r="H13" s="78"/>
      <c r="I13" s="78"/>
      <c r="J13" s="78"/>
      <c r="K13" s="10"/>
      <c r="L13" s="10"/>
      <c r="M13" s="10"/>
    </row>
    <row r="14" spans="1:13" s="11" customFormat="1" ht="30.75" customHeight="1">
      <c r="A14" s="18"/>
      <c r="B14" s="78" t="s">
        <v>132</v>
      </c>
      <c r="C14" s="78"/>
      <c r="D14" s="78"/>
      <c r="E14" s="78"/>
      <c r="F14" s="78"/>
      <c r="G14" s="78"/>
      <c r="H14" s="78"/>
      <c r="I14" s="78"/>
      <c r="J14" s="78"/>
      <c r="K14" s="10"/>
      <c r="L14" s="10"/>
      <c r="M14" s="10"/>
    </row>
    <row r="15" spans="1:13" s="11" customFormat="1" ht="30.75" customHeight="1">
      <c r="A15" s="18"/>
      <c r="B15" s="78" t="s">
        <v>133</v>
      </c>
      <c r="C15" s="78"/>
      <c r="D15" s="78"/>
      <c r="E15" s="78"/>
      <c r="F15" s="78"/>
      <c r="G15" s="78"/>
      <c r="H15" s="78"/>
      <c r="I15" s="78"/>
      <c r="J15" s="78"/>
      <c r="K15" s="10"/>
      <c r="L15" s="10"/>
      <c r="M15" s="10"/>
    </row>
    <row r="16" spans="1:13" s="11" customFormat="1" ht="30.75" customHeight="1">
      <c r="A16" s="18"/>
      <c r="B16" s="78" t="s">
        <v>134</v>
      </c>
      <c r="C16" s="78"/>
      <c r="D16" s="78"/>
      <c r="E16" s="78"/>
      <c r="F16" s="78"/>
      <c r="G16" s="78"/>
      <c r="H16" s="78"/>
      <c r="I16" s="78"/>
      <c r="J16" s="78"/>
      <c r="K16" s="10"/>
      <c r="L16" s="10"/>
      <c r="M16" s="10"/>
    </row>
    <row r="17" spans="1:13" s="11" customFormat="1" ht="30.75" customHeight="1">
      <c r="A17" s="18"/>
      <c r="B17" s="78" t="s">
        <v>135</v>
      </c>
      <c r="C17" s="78"/>
      <c r="D17" s="78"/>
      <c r="E17" s="78"/>
      <c r="F17" s="78"/>
      <c r="G17" s="78"/>
      <c r="H17" s="78"/>
      <c r="I17" s="78"/>
      <c r="J17" s="78"/>
      <c r="K17" s="10"/>
      <c r="L17" s="10"/>
      <c r="M17" s="10"/>
    </row>
    <row r="18" spans="1:13" s="11" customFormat="1" ht="14.25" customHeight="1">
      <c r="A18" s="18"/>
      <c r="C18" s="10"/>
      <c r="D18" s="10"/>
      <c r="E18" s="10"/>
      <c r="F18" s="10"/>
      <c r="G18" s="10"/>
      <c r="H18" s="10"/>
      <c r="I18" s="10"/>
      <c r="J18" s="10"/>
      <c r="K18" s="10"/>
      <c r="L18" s="10"/>
      <c r="M18" s="10"/>
    </row>
    <row r="19" spans="1:2" s="8" customFormat="1" ht="12.75">
      <c r="A19" s="18"/>
      <c r="B19" s="8" t="s">
        <v>283</v>
      </c>
    </row>
    <row r="20" spans="1:13" s="11" customFormat="1" ht="14.25" customHeight="1">
      <c r="A20" s="18"/>
      <c r="B20" s="11" t="s">
        <v>284</v>
      </c>
      <c r="C20" s="10"/>
      <c r="D20" s="10"/>
      <c r="E20" s="10"/>
      <c r="F20" s="10"/>
      <c r="G20" s="10"/>
      <c r="H20" s="10"/>
      <c r="I20" s="10"/>
      <c r="J20" s="10"/>
      <c r="K20" s="10"/>
      <c r="L20" s="10"/>
      <c r="M20" s="10"/>
    </row>
    <row r="21" spans="1:13" s="11" customFormat="1" ht="14.25" customHeight="1">
      <c r="A21" s="18"/>
      <c r="B21" s="11" t="s">
        <v>239</v>
      </c>
      <c r="C21" s="10"/>
      <c r="D21" s="10"/>
      <c r="E21" s="10"/>
      <c r="F21" s="10"/>
      <c r="G21" s="10"/>
      <c r="H21" s="10"/>
      <c r="I21" s="10"/>
      <c r="J21" s="10"/>
      <c r="K21" s="10"/>
      <c r="L21" s="10"/>
      <c r="M21" s="10"/>
    </row>
    <row r="22" spans="1:13" s="11" customFormat="1" ht="14.25" customHeight="1">
      <c r="A22" s="18"/>
      <c r="C22" s="10"/>
      <c r="D22" s="10"/>
      <c r="E22" s="10"/>
      <c r="F22" s="10"/>
      <c r="G22" s="10"/>
      <c r="H22" s="10"/>
      <c r="I22" s="10"/>
      <c r="J22" s="10"/>
      <c r="K22" s="10"/>
      <c r="L22" s="10"/>
      <c r="M22" s="10"/>
    </row>
    <row r="23" spans="1:13" s="11" customFormat="1" ht="14.25" customHeight="1">
      <c r="A23" s="18"/>
      <c r="C23" s="10"/>
      <c r="D23" s="10"/>
      <c r="E23" s="10"/>
      <c r="F23" s="10"/>
      <c r="G23" s="10"/>
      <c r="H23" s="10"/>
      <c r="I23" s="10"/>
      <c r="J23" s="10"/>
      <c r="K23" s="10"/>
      <c r="L23" s="10"/>
      <c r="M23" s="10"/>
    </row>
    <row r="24" spans="1:13" s="11" customFormat="1" ht="14.25" customHeight="1">
      <c r="A24" s="18"/>
      <c r="C24" s="10"/>
      <c r="D24" s="10"/>
      <c r="E24" s="10"/>
      <c r="F24" s="10"/>
      <c r="G24" s="10"/>
      <c r="H24" s="10"/>
      <c r="I24" s="10"/>
      <c r="J24" s="10"/>
      <c r="K24" s="10"/>
      <c r="L24" s="10"/>
      <c r="M24" s="10"/>
    </row>
    <row r="25" spans="1:13" s="11" customFormat="1" ht="14.25" customHeight="1">
      <c r="A25" s="18"/>
      <c r="C25" s="10"/>
      <c r="D25" s="10"/>
      <c r="E25" s="10"/>
      <c r="F25" s="10"/>
      <c r="G25" s="10"/>
      <c r="H25" s="10"/>
      <c r="I25" s="10"/>
      <c r="J25" s="10"/>
      <c r="K25" s="10"/>
      <c r="L25" s="10"/>
      <c r="M25" s="10"/>
    </row>
    <row r="26" spans="1:13" s="11" customFormat="1" ht="14.25" customHeight="1">
      <c r="A26" s="18"/>
      <c r="C26" s="10"/>
      <c r="D26" s="10"/>
      <c r="E26" s="10"/>
      <c r="F26" s="10"/>
      <c r="G26" s="10"/>
      <c r="H26" s="10"/>
      <c r="I26" s="10"/>
      <c r="J26" s="10"/>
      <c r="K26" s="10"/>
      <c r="L26" s="10"/>
      <c r="M26" s="10"/>
    </row>
    <row r="27" spans="1:13" s="11" customFormat="1" ht="14.25" customHeight="1">
      <c r="A27" s="18"/>
      <c r="C27" s="10"/>
      <c r="D27" s="10"/>
      <c r="E27" s="10"/>
      <c r="F27" s="10"/>
      <c r="G27" s="10"/>
      <c r="H27" s="10"/>
      <c r="I27" s="10"/>
      <c r="J27" s="10"/>
      <c r="K27" s="10"/>
      <c r="L27" s="10"/>
      <c r="M27" s="10"/>
    </row>
    <row r="28" spans="1:13" s="11" customFormat="1" ht="14.25" customHeight="1">
      <c r="A28" s="18"/>
      <c r="C28" s="10"/>
      <c r="D28" s="10"/>
      <c r="E28" s="10"/>
      <c r="F28" s="10"/>
      <c r="G28" s="10"/>
      <c r="H28" s="10"/>
      <c r="I28" s="10"/>
      <c r="J28" s="10"/>
      <c r="K28" s="10"/>
      <c r="L28" s="10"/>
      <c r="M28" s="10"/>
    </row>
    <row r="29" spans="1:13" s="11" customFormat="1" ht="14.25" customHeight="1">
      <c r="A29" s="18"/>
      <c r="C29" s="10"/>
      <c r="D29" s="10"/>
      <c r="E29" s="10"/>
      <c r="F29" s="10"/>
      <c r="G29" s="10"/>
      <c r="H29" s="10"/>
      <c r="I29" s="10"/>
      <c r="J29" s="10"/>
      <c r="K29" s="10"/>
      <c r="L29" s="10"/>
      <c r="M29" s="10"/>
    </row>
    <row r="30" spans="1:13" s="11" customFormat="1" ht="14.25" customHeight="1">
      <c r="A30" s="18"/>
      <c r="C30" s="10"/>
      <c r="D30" s="10"/>
      <c r="E30" s="10"/>
      <c r="F30" s="10"/>
      <c r="G30" s="10"/>
      <c r="H30" s="10"/>
      <c r="I30" s="10"/>
      <c r="J30" s="10"/>
      <c r="K30" s="10"/>
      <c r="L30" s="10"/>
      <c r="M30" s="10"/>
    </row>
    <row r="31" spans="1:13" s="11" customFormat="1" ht="14.25" customHeight="1">
      <c r="A31" s="18"/>
      <c r="C31" s="10"/>
      <c r="D31" s="10"/>
      <c r="E31" s="10"/>
      <c r="F31" s="10"/>
      <c r="G31" s="10"/>
      <c r="H31" s="10"/>
      <c r="I31" s="10"/>
      <c r="J31" s="10"/>
      <c r="K31" s="10"/>
      <c r="L31" s="10"/>
      <c r="M31" s="10"/>
    </row>
    <row r="32" spans="1:13" s="11" customFormat="1" ht="14.25" customHeight="1">
      <c r="A32" s="18"/>
      <c r="C32" s="10"/>
      <c r="D32" s="10"/>
      <c r="E32" s="10"/>
      <c r="F32" s="10"/>
      <c r="G32" s="10"/>
      <c r="H32" s="10"/>
      <c r="I32" s="10"/>
      <c r="J32" s="10"/>
      <c r="K32" s="10"/>
      <c r="L32" s="10"/>
      <c r="M32" s="10"/>
    </row>
    <row r="33" spans="1:13" s="11" customFormat="1" ht="14.25" customHeight="1">
      <c r="A33" s="18"/>
      <c r="C33" s="10"/>
      <c r="D33" s="10"/>
      <c r="E33" s="10"/>
      <c r="F33" s="10"/>
      <c r="G33" s="10"/>
      <c r="H33" s="10"/>
      <c r="I33" s="10"/>
      <c r="J33" s="10"/>
      <c r="K33" s="10"/>
      <c r="L33" s="10"/>
      <c r="M33" s="10"/>
    </row>
    <row r="34" spans="1:13" s="11" customFormat="1" ht="14.25" customHeight="1">
      <c r="A34" s="18"/>
      <c r="C34" s="10"/>
      <c r="D34" s="10"/>
      <c r="E34" s="10"/>
      <c r="F34" s="10"/>
      <c r="G34" s="10"/>
      <c r="H34" s="10"/>
      <c r="I34" s="10"/>
      <c r="J34" s="10"/>
      <c r="K34" s="10"/>
      <c r="L34" s="10"/>
      <c r="M34" s="10"/>
    </row>
  </sheetData>
  <mergeCells count="8">
    <mergeCell ref="B9:J9"/>
    <mergeCell ref="B11:J11"/>
    <mergeCell ref="B12:J12"/>
    <mergeCell ref="B13:J13"/>
    <mergeCell ref="B14:J14"/>
    <mergeCell ref="B15:J15"/>
    <mergeCell ref="B16:J16"/>
    <mergeCell ref="B17:J17"/>
  </mergeCells>
  <printOptions/>
  <pageMargins left="0.75" right="0.75" top="1" bottom="1" header="0.5" footer="0.5"/>
  <pageSetup horizontalDpi="600" verticalDpi="600" orientation="portrait" paperSize="9" r:id="rId2"/>
  <headerFooter alignWithMargins="0">
    <oddFooter>&amp;R7</oddFooter>
  </headerFooter>
  <drawing r:id="rId1"/>
</worksheet>
</file>

<file path=xl/worksheets/sheet8.xml><?xml version="1.0" encoding="utf-8"?>
<worksheet xmlns="http://schemas.openxmlformats.org/spreadsheetml/2006/main" xmlns:r="http://schemas.openxmlformats.org/officeDocument/2006/relationships">
  <dimension ref="A4:J40"/>
  <sheetViews>
    <sheetView workbookViewId="0" topLeftCell="A1">
      <selection activeCell="B2" sqref="B2"/>
    </sheetView>
  </sheetViews>
  <sheetFormatPr defaultColWidth="9.140625" defaultRowHeight="19.5" customHeight="1"/>
  <cols>
    <col min="1" max="1" width="3.00390625" style="0" customWidth="1"/>
  </cols>
  <sheetData>
    <row r="4" spans="1:10" ht="19.5" customHeight="1">
      <c r="A4" s="5"/>
      <c r="B4" s="1" t="s">
        <v>99</v>
      </c>
      <c r="C4" s="1"/>
      <c r="D4" s="1"/>
      <c r="E4" s="1"/>
      <c r="F4" s="1"/>
      <c r="G4" s="1"/>
      <c r="H4" s="1"/>
      <c r="I4" s="1"/>
      <c r="J4" s="1"/>
    </row>
    <row r="5" spans="1:10" ht="19.5" customHeight="1">
      <c r="A5" s="5"/>
      <c r="B5" s="1" t="s">
        <v>117</v>
      </c>
      <c r="C5" s="1"/>
      <c r="D5" s="1"/>
      <c r="E5" s="1"/>
      <c r="F5" s="1"/>
      <c r="G5" s="1"/>
      <c r="H5" s="1"/>
      <c r="I5" s="1"/>
      <c r="J5" s="1"/>
    </row>
    <row r="6" spans="1:10" ht="14.25" customHeight="1">
      <c r="A6" s="5"/>
      <c r="B6" s="1"/>
      <c r="C6" s="1"/>
      <c r="D6" s="1"/>
      <c r="E6" s="1"/>
      <c r="F6" s="1"/>
      <c r="G6" s="1"/>
      <c r="H6" s="1"/>
      <c r="I6" s="1"/>
      <c r="J6" s="1"/>
    </row>
    <row r="7" spans="1:10" ht="19.5" customHeight="1">
      <c r="A7" s="5"/>
      <c r="B7" s="1" t="s">
        <v>119</v>
      </c>
      <c r="C7" s="1"/>
      <c r="D7" s="1"/>
      <c r="E7" s="1"/>
      <c r="F7" s="1"/>
      <c r="G7" s="1"/>
      <c r="H7" s="1"/>
      <c r="I7" s="1"/>
      <c r="J7" s="1"/>
    </row>
    <row r="8" spans="1:10" ht="12.75" customHeight="1">
      <c r="A8" s="5"/>
      <c r="B8" s="1"/>
      <c r="C8" s="1"/>
      <c r="D8" s="1"/>
      <c r="E8" s="1"/>
      <c r="F8" s="1"/>
      <c r="G8" s="1"/>
      <c r="H8" s="1"/>
      <c r="I8" s="1"/>
      <c r="J8" s="1"/>
    </row>
    <row r="9" spans="1:10" s="8" customFormat="1" ht="19.5" customHeight="1">
      <c r="A9" s="15" t="s">
        <v>127</v>
      </c>
      <c r="B9" s="64" t="s">
        <v>152</v>
      </c>
      <c r="C9" s="64"/>
      <c r="D9" s="64"/>
      <c r="E9" s="64"/>
      <c r="F9" s="64"/>
      <c r="G9" s="64"/>
      <c r="H9" s="64"/>
      <c r="I9" s="64"/>
      <c r="J9" s="64"/>
    </row>
    <row r="10" spans="1:10" s="8" customFormat="1" ht="19.5" customHeight="1">
      <c r="A10" s="15"/>
      <c r="B10" s="64" t="s">
        <v>153</v>
      </c>
      <c r="C10" s="14"/>
      <c r="D10" s="14"/>
      <c r="E10" s="14"/>
      <c r="F10" s="14"/>
      <c r="G10" s="14"/>
      <c r="H10" s="14"/>
      <c r="I10" s="14"/>
      <c r="J10" s="14"/>
    </row>
    <row r="11" spans="1:10" s="8" customFormat="1" ht="19.5" customHeight="1">
      <c r="A11" s="15"/>
      <c r="B11" s="64" t="s">
        <v>154</v>
      </c>
      <c r="C11" s="14"/>
      <c r="D11" s="14"/>
      <c r="E11" s="14"/>
      <c r="F11" s="14"/>
      <c r="G11" s="14"/>
      <c r="H11" s="14"/>
      <c r="I11" s="14"/>
      <c r="J11" s="14"/>
    </row>
    <row r="12" spans="1:10" s="8" customFormat="1" ht="19.5" customHeight="1">
      <c r="A12" s="15"/>
      <c r="B12" s="64" t="s">
        <v>155</v>
      </c>
      <c r="C12" s="14"/>
      <c r="D12" s="14"/>
      <c r="E12" s="14"/>
      <c r="F12" s="14"/>
      <c r="G12" s="14"/>
      <c r="H12" s="14"/>
      <c r="I12" s="14"/>
      <c r="J12" s="14"/>
    </row>
    <row r="13" s="8" customFormat="1" ht="19.5" customHeight="1">
      <c r="B13" s="62"/>
    </row>
    <row r="14" spans="2:10" s="8" customFormat="1" ht="19.5" customHeight="1">
      <c r="B14" s="64" t="s">
        <v>156</v>
      </c>
      <c r="C14" s="64"/>
      <c r="D14" s="64"/>
      <c r="E14" s="64"/>
      <c r="F14" s="64"/>
      <c r="G14" s="64"/>
      <c r="H14" s="64"/>
      <c r="I14" s="64"/>
      <c r="J14" s="64"/>
    </row>
    <row r="15" spans="2:10" s="8" customFormat="1" ht="19.5" customHeight="1">
      <c r="B15" s="64" t="s">
        <v>157</v>
      </c>
      <c r="C15" s="14"/>
      <c r="D15" s="14"/>
      <c r="E15" s="14"/>
      <c r="F15" s="14"/>
      <c r="G15" s="14"/>
      <c r="H15" s="14"/>
      <c r="I15" s="14"/>
      <c r="J15" s="14"/>
    </row>
    <row r="16" spans="2:10" s="8" customFormat="1" ht="12" customHeight="1">
      <c r="B16" s="64"/>
      <c r="C16" s="14"/>
      <c r="D16" s="14"/>
      <c r="E16" s="14"/>
      <c r="F16" s="14"/>
      <c r="G16" s="14"/>
      <c r="H16" s="14"/>
      <c r="I16" s="14"/>
      <c r="J16" s="14"/>
    </row>
    <row r="17" spans="2:10" s="8" customFormat="1" ht="18" customHeight="1">
      <c r="B17" s="62" t="s">
        <v>252</v>
      </c>
      <c r="C17" s="58"/>
      <c r="D17" s="58"/>
      <c r="E17" s="58"/>
      <c r="F17" s="58"/>
      <c r="G17" s="58"/>
      <c r="H17" s="58"/>
      <c r="I17" s="58"/>
      <c r="J17" s="58"/>
    </row>
    <row r="18" spans="2:10" s="8" customFormat="1" ht="18" customHeight="1">
      <c r="B18" s="63" t="s">
        <v>149</v>
      </c>
      <c r="C18" s="11"/>
      <c r="D18" s="11"/>
      <c r="E18" s="11"/>
      <c r="F18" s="11"/>
      <c r="G18" s="11"/>
      <c r="H18" s="11"/>
      <c r="I18" s="11"/>
      <c r="J18" s="11"/>
    </row>
    <row r="19" spans="2:10" s="8" customFormat="1" ht="18" customHeight="1">
      <c r="B19" s="11" t="s">
        <v>150</v>
      </c>
      <c r="C19" s="11"/>
      <c r="D19" s="11"/>
      <c r="E19" s="11"/>
      <c r="F19" s="11"/>
      <c r="G19" s="11"/>
      <c r="H19" s="11"/>
      <c r="I19" s="11"/>
      <c r="J19" s="11"/>
    </row>
    <row r="20" spans="2:10" s="8" customFormat="1" ht="19.5" customHeight="1">
      <c r="B20" s="81" t="s">
        <v>144</v>
      </c>
      <c r="C20" s="82"/>
      <c r="D20" s="82"/>
      <c r="E20" s="82"/>
      <c r="F20" s="82"/>
      <c r="G20" s="82"/>
      <c r="H20" s="82"/>
      <c r="I20" s="82"/>
      <c r="J20" s="82"/>
    </row>
    <row r="21" spans="2:10" s="8" customFormat="1" ht="19.5" customHeight="1">
      <c r="B21" s="81" t="s">
        <v>146</v>
      </c>
      <c r="C21" s="82"/>
      <c r="D21" s="82"/>
      <c r="E21" s="82"/>
      <c r="F21" s="82"/>
      <c r="G21" s="82"/>
      <c r="H21" s="82"/>
      <c r="I21" s="82"/>
      <c r="J21" s="82"/>
    </row>
    <row r="22" spans="1:10" s="8" customFormat="1" ht="19.5" customHeight="1">
      <c r="A22" s="18"/>
      <c r="B22" s="81" t="s">
        <v>143</v>
      </c>
      <c r="C22" s="82"/>
      <c r="D22" s="82"/>
      <c r="E22" s="82"/>
      <c r="F22" s="82"/>
      <c r="G22" s="82"/>
      <c r="H22" s="82"/>
      <c r="I22" s="82"/>
      <c r="J22" s="82"/>
    </row>
    <row r="23" spans="1:2" s="8" customFormat="1" ht="19.5" customHeight="1">
      <c r="A23" s="18"/>
      <c r="B23" s="56" t="s">
        <v>199</v>
      </c>
    </row>
    <row r="24" spans="1:2" s="8" customFormat="1" ht="19.5" customHeight="1">
      <c r="A24" s="18"/>
      <c r="B24" s="73" t="s">
        <v>237</v>
      </c>
    </row>
    <row r="25" spans="1:2" s="8" customFormat="1" ht="19.5" customHeight="1">
      <c r="A25" s="18"/>
      <c r="B25" s="73" t="s">
        <v>238</v>
      </c>
    </row>
    <row r="26" spans="1:2" s="8" customFormat="1" ht="19.5" customHeight="1">
      <c r="A26" s="18"/>
      <c r="B26" s="73" t="s">
        <v>239</v>
      </c>
    </row>
    <row r="27" ht="15" customHeight="1"/>
    <row r="28" spans="1:10" ht="19.5" customHeight="1">
      <c r="A28" s="5" t="s">
        <v>129</v>
      </c>
      <c r="B28" s="1" t="s">
        <v>181</v>
      </c>
      <c r="C28" s="1"/>
      <c r="D28" s="1"/>
      <c r="E28" s="1"/>
      <c r="F28" s="1"/>
      <c r="G28" s="1"/>
      <c r="H28" s="1"/>
      <c r="I28" s="1"/>
      <c r="J28" s="1"/>
    </row>
    <row r="29" spans="1:10" ht="13.5" customHeight="1">
      <c r="A29" s="8"/>
      <c r="B29" s="79" t="s">
        <v>179</v>
      </c>
      <c r="C29" s="79"/>
      <c r="D29" s="79"/>
      <c r="E29" s="79"/>
      <c r="F29" s="79"/>
      <c r="G29" s="79"/>
      <c r="H29" s="79"/>
      <c r="I29" s="79"/>
      <c r="J29" s="79"/>
    </row>
    <row r="30" spans="1:10" ht="19.5" customHeight="1">
      <c r="A30" s="5"/>
      <c r="B30" s="79" t="s">
        <v>180</v>
      </c>
      <c r="C30" s="79"/>
      <c r="D30" s="79"/>
      <c r="E30" s="79"/>
      <c r="F30" s="79"/>
      <c r="G30" s="79"/>
      <c r="H30" s="79"/>
      <c r="I30" s="79"/>
      <c r="J30" s="79"/>
    </row>
    <row r="31" spans="1:10" ht="6.75" customHeight="1">
      <c r="A31" s="5"/>
      <c r="B31" s="61"/>
      <c r="C31" s="60"/>
      <c r="D31" s="60"/>
      <c r="E31" s="60"/>
      <c r="F31" s="60"/>
      <c r="G31" s="60"/>
      <c r="H31" s="60"/>
      <c r="I31" s="60"/>
      <c r="J31" s="60"/>
    </row>
    <row r="32" spans="1:2" ht="19.5" customHeight="1">
      <c r="A32" s="5"/>
      <c r="B32" t="s">
        <v>316</v>
      </c>
    </row>
    <row r="33" spans="1:10" ht="19.5" customHeight="1">
      <c r="A33" s="5"/>
      <c r="B33" s="80" t="s">
        <v>310</v>
      </c>
      <c r="C33" s="80"/>
      <c r="D33" s="80"/>
      <c r="E33" s="80"/>
      <c r="F33" s="80"/>
      <c r="G33" s="80"/>
      <c r="H33" s="80"/>
      <c r="I33" s="80"/>
      <c r="J33" s="80"/>
    </row>
    <row r="34" spans="1:2" ht="19.5" customHeight="1">
      <c r="A34" s="5"/>
      <c r="B34" t="s">
        <v>182</v>
      </c>
    </row>
    <row r="35" spans="1:10" ht="12.75" customHeight="1">
      <c r="A35" s="5"/>
      <c r="B35" s="15" t="s">
        <v>317</v>
      </c>
      <c r="C35" s="13"/>
      <c r="D35" s="13"/>
      <c r="E35" s="13"/>
      <c r="F35" s="13"/>
      <c r="G35" s="13"/>
      <c r="H35" s="13"/>
      <c r="I35" s="13"/>
      <c r="J35" s="13"/>
    </row>
    <row r="36" spans="1:10" ht="19.5" customHeight="1">
      <c r="A36" s="5"/>
      <c r="B36" s="15" t="s">
        <v>318</v>
      </c>
      <c r="C36" s="13"/>
      <c r="D36" s="13"/>
      <c r="E36" s="13"/>
      <c r="F36" s="13"/>
      <c r="G36" s="13"/>
      <c r="H36" s="13"/>
      <c r="I36" s="13"/>
      <c r="J36" s="13"/>
    </row>
    <row r="37" ht="9.75" customHeight="1">
      <c r="A37" s="5"/>
    </row>
    <row r="38" ht="19.5" customHeight="1">
      <c r="B38" t="s">
        <v>311</v>
      </c>
    </row>
    <row r="39" ht="19.5" customHeight="1">
      <c r="B39" t="s">
        <v>319</v>
      </c>
    </row>
    <row r="40" spans="1:2" s="8" customFormat="1" ht="19.5" customHeight="1">
      <c r="A40" s="18"/>
      <c r="B40" s="8" t="s">
        <v>312</v>
      </c>
    </row>
  </sheetData>
  <mergeCells count="6">
    <mergeCell ref="B30:J30"/>
    <mergeCell ref="B33:J33"/>
    <mergeCell ref="B20:J20"/>
    <mergeCell ref="B21:J21"/>
    <mergeCell ref="B22:J22"/>
    <mergeCell ref="B29:J29"/>
  </mergeCells>
  <printOptions/>
  <pageMargins left="0.75" right="0.75" top="0.75" bottom="1" header="0.75" footer="0.5"/>
  <pageSetup horizontalDpi="600" verticalDpi="600" orientation="portrait" paperSize="9" scale="95" r:id="rId2"/>
  <headerFooter alignWithMargins="0">
    <oddFooter>&amp;R8</oddFooter>
  </headerFooter>
  <drawing r:id="rId1"/>
</worksheet>
</file>

<file path=xl/worksheets/sheet9.xml><?xml version="1.0" encoding="utf-8"?>
<worksheet xmlns="http://schemas.openxmlformats.org/spreadsheetml/2006/main" xmlns:r="http://schemas.openxmlformats.org/officeDocument/2006/relationships">
  <dimension ref="A1:J33"/>
  <sheetViews>
    <sheetView workbookViewId="0" topLeftCell="A1">
      <selection activeCell="B1" sqref="B1"/>
    </sheetView>
  </sheetViews>
  <sheetFormatPr defaultColWidth="9.140625" defaultRowHeight="21" customHeight="1"/>
  <cols>
    <col min="1" max="1" width="2.7109375" style="5" customWidth="1"/>
    <col min="2" max="2" width="9.28125" style="0" customWidth="1"/>
    <col min="10" max="10" width="14.7109375" style="0" customWidth="1"/>
  </cols>
  <sheetData>
    <row r="1" spans="2:10" ht="21" customHeight="1">
      <c r="B1" s="1" t="s">
        <v>99</v>
      </c>
      <c r="C1" s="1"/>
      <c r="D1" s="1"/>
      <c r="E1" s="1"/>
      <c r="F1" s="1"/>
      <c r="G1" s="1"/>
      <c r="H1" s="1"/>
      <c r="I1" s="1"/>
      <c r="J1" s="1"/>
    </row>
    <row r="2" spans="2:10" ht="21" customHeight="1">
      <c r="B2" s="1" t="s">
        <v>117</v>
      </c>
      <c r="C2" s="1"/>
      <c r="D2" s="1"/>
      <c r="E2" s="1"/>
      <c r="F2" s="1"/>
      <c r="G2" s="1"/>
      <c r="H2" s="1"/>
      <c r="I2" s="1"/>
      <c r="J2" s="1"/>
    </row>
    <row r="3" spans="2:10" ht="21" customHeight="1">
      <c r="B3" s="1"/>
      <c r="C3" s="1"/>
      <c r="D3" s="1"/>
      <c r="E3" s="1"/>
      <c r="F3" s="1"/>
      <c r="G3" s="1"/>
      <c r="H3" s="1"/>
      <c r="I3" s="1"/>
      <c r="J3" s="1"/>
    </row>
    <row r="4" ht="21" customHeight="1">
      <c r="B4" s="1" t="s">
        <v>119</v>
      </c>
    </row>
    <row r="6" spans="1:10" s="9" customFormat="1" ht="66" customHeight="1">
      <c r="A6" s="15" t="s">
        <v>130</v>
      </c>
      <c r="B6" s="79" t="s">
        <v>183</v>
      </c>
      <c r="C6" s="79"/>
      <c r="D6" s="79"/>
      <c r="E6" s="79"/>
      <c r="F6" s="79"/>
      <c r="G6" s="79"/>
      <c r="H6" s="79"/>
      <c r="I6" s="79"/>
      <c r="J6" s="79"/>
    </row>
    <row r="7" spans="2:10" ht="21" customHeight="1">
      <c r="B7" s="80" t="s">
        <v>136</v>
      </c>
      <c r="C7" s="80"/>
      <c r="D7" s="80"/>
      <c r="E7" s="80"/>
      <c r="F7" s="80"/>
      <c r="G7" s="80"/>
      <c r="H7" s="80"/>
      <c r="I7" s="80"/>
      <c r="J7" s="80"/>
    </row>
    <row r="8" spans="2:10" ht="21" customHeight="1">
      <c r="B8" s="80" t="s">
        <v>137</v>
      </c>
      <c r="C8" s="80"/>
      <c r="D8" s="80"/>
      <c r="E8" s="80"/>
      <c r="F8" s="80"/>
      <c r="G8" s="80"/>
      <c r="H8" s="80"/>
      <c r="I8" s="80"/>
      <c r="J8" s="80"/>
    </row>
    <row r="9" spans="2:10" ht="21" customHeight="1">
      <c r="B9" s="83" t="s">
        <v>140</v>
      </c>
      <c r="C9" s="83"/>
      <c r="D9" s="83"/>
      <c r="E9" s="83"/>
      <c r="F9" s="83"/>
      <c r="G9" s="83"/>
      <c r="H9" s="83"/>
      <c r="I9" s="83"/>
      <c r="J9" s="83"/>
    </row>
    <row r="10" spans="2:10" ht="21" customHeight="1">
      <c r="B10" s="83" t="s">
        <v>142</v>
      </c>
      <c r="C10" s="83"/>
      <c r="D10" s="83"/>
      <c r="E10" s="83"/>
      <c r="F10" s="83"/>
      <c r="G10" s="83"/>
      <c r="H10" s="83"/>
      <c r="I10" s="83"/>
      <c r="J10" s="83"/>
    </row>
    <row r="11" spans="2:10" ht="21" customHeight="1">
      <c r="B11" s="83" t="s">
        <v>141</v>
      </c>
      <c r="C11" s="83"/>
      <c r="D11" s="83"/>
      <c r="E11" s="83"/>
      <c r="F11" s="83"/>
      <c r="G11" s="83"/>
      <c r="H11" s="83"/>
      <c r="I11" s="83"/>
      <c r="J11" s="83"/>
    </row>
    <row r="12" spans="1:10" s="1" customFormat="1" ht="21" customHeight="1">
      <c r="A12" s="4"/>
      <c r="B12" s="62" t="s">
        <v>148</v>
      </c>
      <c r="C12" s="62"/>
      <c r="D12" s="62"/>
      <c r="E12" s="62"/>
      <c r="F12" s="62"/>
      <c r="G12" s="62"/>
      <c r="H12" s="62"/>
      <c r="I12" s="62"/>
      <c r="J12" s="62"/>
    </row>
    <row r="13" spans="1:10" s="1" customFormat="1" ht="21" customHeight="1">
      <c r="A13" s="4"/>
      <c r="B13" s="58" t="s">
        <v>151</v>
      </c>
      <c r="C13" s="62"/>
      <c r="D13" s="62"/>
      <c r="E13" s="62"/>
      <c r="F13" s="62"/>
      <c r="G13" s="62"/>
      <c r="H13" s="62"/>
      <c r="I13" s="62"/>
      <c r="J13" s="62"/>
    </row>
    <row r="14" ht="5.25" customHeight="1">
      <c r="B14" s="6"/>
    </row>
    <row r="15" ht="21" customHeight="1">
      <c r="B15" t="s">
        <v>184</v>
      </c>
    </row>
    <row r="16" ht="21" customHeight="1">
      <c r="B16" t="s">
        <v>246</v>
      </c>
    </row>
    <row r="17" ht="21" customHeight="1">
      <c r="B17" t="s">
        <v>248</v>
      </c>
    </row>
    <row r="18" ht="21" customHeight="1">
      <c r="B18" t="s">
        <v>247</v>
      </c>
    </row>
    <row r="19" ht="21" customHeight="1">
      <c r="B19" t="s">
        <v>245</v>
      </c>
    </row>
    <row r="22" spans="1:10" ht="21" customHeight="1">
      <c r="A22" s="5" t="s">
        <v>191</v>
      </c>
      <c r="B22" s="1" t="s">
        <v>196</v>
      </c>
      <c r="C22" s="1"/>
      <c r="D22" s="1"/>
      <c r="E22" s="1"/>
      <c r="F22" s="1"/>
      <c r="G22" s="1"/>
      <c r="H22" s="1"/>
      <c r="I22" s="1"/>
      <c r="J22" s="1"/>
    </row>
    <row r="23" spans="2:10" ht="21" customHeight="1">
      <c r="B23" s="1" t="s">
        <v>195</v>
      </c>
      <c r="C23" s="1"/>
      <c r="D23" s="1"/>
      <c r="E23" s="1"/>
      <c r="F23" s="1"/>
      <c r="G23" s="1"/>
      <c r="H23" s="1"/>
      <c r="I23" s="1"/>
      <c r="J23" s="1"/>
    </row>
    <row r="25" ht="21" customHeight="1">
      <c r="B25" s="6" t="s">
        <v>192</v>
      </c>
    </row>
    <row r="26" ht="21" customHeight="1">
      <c r="B26" s="6" t="s">
        <v>193</v>
      </c>
    </row>
    <row r="27" ht="21" customHeight="1">
      <c r="B27" t="s">
        <v>150</v>
      </c>
    </row>
    <row r="28" ht="21" customHeight="1">
      <c r="B28" s="6" t="s">
        <v>194</v>
      </c>
    </row>
    <row r="29" ht="21" customHeight="1">
      <c r="B29" s="6" t="s">
        <v>249</v>
      </c>
    </row>
    <row r="30" ht="21" customHeight="1">
      <c r="B30" s="6" t="s">
        <v>251</v>
      </c>
    </row>
    <row r="31" ht="21" customHeight="1">
      <c r="B31" s="6" t="s">
        <v>250</v>
      </c>
    </row>
    <row r="32" ht="21" customHeight="1">
      <c r="B32" s="6" t="s">
        <v>286</v>
      </c>
    </row>
    <row r="33" ht="21" customHeight="1">
      <c r="B33" t="s">
        <v>278</v>
      </c>
    </row>
  </sheetData>
  <mergeCells count="6">
    <mergeCell ref="B6:J6"/>
    <mergeCell ref="B7:J7"/>
    <mergeCell ref="B11:J11"/>
    <mergeCell ref="B10:J10"/>
    <mergeCell ref="B9:J9"/>
    <mergeCell ref="B8:J8"/>
  </mergeCells>
  <printOptions/>
  <pageMargins left="0.75" right="0.75" top="1.5" bottom="0.25" header="0.5" footer="0"/>
  <pageSetup horizontalDpi="600" verticalDpi="600" orientation="portrait" paperSize="9" scale="9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Michelle</cp:lastModifiedBy>
  <cp:lastPrinted>2000-11-29T18:07:43Z</cp:lastPrinted>
  <dcterms:created xsi:type="dcterms:W3CDTF">1999-06-10T16:32:03Z</dcterms:created>
  <dcterms:modified xsi:type="dcterms:W3CDTF">2000-11-29T18:15:28Z</dcterms:modified>
  <cp:category/>
  <cp:version/>
  <cp:contentType/>
  <cp:contentStatus/>
</cp:coreProperties>
</file>