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3735" activeTab="0"/>
  </bookViews>
  <sheets>
    <sheet name="NOTES" sheetId="1" r:id="rId1"/>
  </sheets>
  <definedNames>
    <definedName name="_xlnm.Print_Area" localSheetId="0">'NOTES'!$A$1:$J$259</definedName>
    <definedName name="_xlnm.Print_Titles" localSheetId="0">'NOTES'!$1:$4</definedName>
  </definedNames>
  <calcPr fullCalcOnLoad="1"/>
</workbook>
</file>

<file path=xl/sharedStrings.xml><?xml version="1.0" encoding="utf-8"?>
<sst xmlns="http://schemas.openxmlformats.org/spreadsheetml/2006/main" count="200" uniqueCount="125">
  <si>
    <t>MUHIBBAH ENGINEERING (M) BHD</t>
  </si>
  <si>
    <t>(Company No : 12737-K)</t>
  </si>
  <si>
    <t>(Incorporated in Malaysia)</t>
  </si>
  <si>
    <t xml:space="preserve">ANNOUNCEMENT OF THE UNAUDITED RESULT OF THE GROUP </t>
  </si>
  <si>
    <t>Quarter</t>
  </si>
  <si>
    <t>RM'000</t>
  </si>
  <si>
    <t>a)</t>
  </si>
  <si>
    <t>Turnover</t>
  </si>
  <si>
    <t>b)</t>
  </si>
  <si>
    <t>c)</t>
  </si>
  <si>
    <t>d)</t>
  </si>
  <si>
    <t>i)</t>
  </si>
  <si>
    <t>1.</t>
  </si>
  <si>
    <t>2.</t>
  </si>
  <si>
    <t>3.</t>
  </si>
  <si>
    <t>4.</t>
  </si>
  <si>
    <t>5.</t>
  </si>
  <si>
    <t>6.</t>
  </si>
  <si>
    <t>7.</t>
  </si>
  <si>
    <t>8.</t>
  </si>
  <si>
    <t>9.</t>
  </si>
  <si>
    <t>10.</t>
  </si>
  <si>
    <t>11.</t>
  </si>
  <si>
    <t>12.</t>
  </si>
  <si>
    <t>NOTES TO THE ACCOUNTS</t>
  </si>
  <si>
    <t>ACCOUNTING POLICIES</t>
  </si>
  <si>
    <t>EXCEPTIONAL ITEM</t>
  </si>
  <si>
    <t>EXTRAORDINARY ITEM</t>
  </si>
  <si>
    <t>TAXATION</t>
  </si>
  <si>
    <t xml:space="preserve">Individual </t>
  </si>
  <si>
    <t>Cumulative</t>
  </si>
  <si>
    <t>Included in the taxation are:</t>
  </si>
  <si>
    <t>Current year's taxation charge</t>
  </si>
  <si>
    <t>-</t>
  </si>
  <si>
    <t>CORPORATE PROPOSAL</t>
  </si>
  <si>
    <t>DEBT AND EQUITY SECURITIES</t>
  </si>
  <si>
    <t>Foreign currency</t>
  </si>
  <si>
    <t>Currency</t>
  </si>
  <si>
    <t>Amount</t>
  </si>
  <si>
    <t>Short term borrowings</t>
  </si>
  <si>
    <t>Secured</t>
  </si>
  <si>
    <t>RM</t>
  </si>
  <si>
    <t>DKK</t>
  </si>
  <si>
    <t>Sub-total</t>
  </si>
  <si>
    <t>Unsecured</t>
  </si>
  <si>
    <t>SGD</t>
  </si>
  <si>
    <t>AUD</t>
  </si>
  <si>
    <t>DM</t>
  </si>
  <si>
    <t>USD</t>
  </si>
  <si>
    <t>Total short-term borrowings</t>
  </si>
  <si>
    <t>Long term borrowings</t>
  </si>
  <si>
    <t>Total long term borrowings</t>
  </si>
  <si>
    <t>Total borrowings</t>
  </si>
  <si>
    <t>13.</t>
  </si>
  <si>
    <t>Corporate guarantees for credit facilities granted to subsidiary companies</t>
  </si>
  <si>
    <t>14.</t>
  </si>
  <si>
    <t>FINANCIAL INSTRUMENT WITH OFF BALANCE SHEET RISK</t>
  </si>
  <si>
    <t>15.</t>
  </si>
  <si>
    <t>MATERIAL PENDING LITIGATION</t>
  </si>
  <si>
    <t>16.</t>
  </si>
  <si>
    <t>SEGMENTAL INFORMATION</t>
  </si>
  <si>
    <t>Profit</t>
  </si>
  <si>
    <t>Assets</t>
  </si>
  <si>
    <t>Construction</t>
  </si>
  <si>
    <t>Cranes</t>
  </si>
  <si>
    <t>Associated companies</t>
  </si>
  <si>
    <t>Total</t>
  </si>
  <si>
    <t>Outside Malaysia</t>
  </si>
  <si>
    <t>17.</t>
  </si>
  <si>
    <t>COMPARISON WITH PRECEDING QUARTER RESULT</t>
  </si>
  <si>
    <t>18.</t>
  </si>
  <si>
    <t>REVIEW OF THE GROUP PERFORMANCE</t>
  </si>
  <si>
    <t>19.</t>
  </si>
  <si>
    <t>20.</t>
  </si>
  <si>
    <t>PROFIT FORECAST AND PROFIT GUARANTEE</t>
  </si>
  <si>
    <t>21.</t>
  </si>
  <si>
    <t>DIVIDEND</t>
  </si>
  <si>
    <t>BY ORDER OF THE BOARD</t>
  </si>
  <si>
    <t>………………………………</t>
  </si>
  <si>
    <t>Klang</t>
  </si>
  <si>
    <t>PROFIT ON SALE OF INVESTMENT/PROPERTIES</t>
  </si>
  <si>
    <t>TUAN HAJI MOHAMED TAIB BIN IBRAHIM</t>
  </si>
  <si>
    <t>Chairman</t>
  </si>
  <si>
    <t>CURRENT YEAR PROSPECT</t>
  </si>
  <si>
    <t>ii)</t>
  </si>
  <si>
    <t>Internal</t>
  </si>
  <si>
    <t>External</t>
  </si>
  <si>
    <t>Marine-Ship Repairs</t>
  </si>
  <si>
    <t>Elimination</t>
  </si>
  <si>
    <t>Consolidated</t>
  </si>
  <si>
    <t>Operating</t>
  </si>
  <si>
    <t>Financing cost</t>
  </si>
  <si>
    <t>Interest income</t>
  </si>
  <si>
    <t>Segment</t>
  </si>
  <si>
    <t>&lt;----------</t>
  </si>
  <si>
    <t>-------------&gt;</t>
  </si>
  <si>
    <t>Geographical Segments</t>
  </si>
  <si>
    <t>Business Segments</t>
  </si>
  <si>
    <t>Inside Malaysia</t>
  </si>
  <si>
    <t>Manufacturing and</t>
  </si>
  <si>
    <t xml:space="preserve">  </t>
  </si>
  <si>
    <t>and Ship Building</t>
  </si>
  <si>
    <t>Share of profit</t>
  </si>
  <si>
    <t>Investment</t>
  </si>
  <si>
    <t>Hire purchase and finance lease</t>
  </si>
  <si>
    <t>Gain on disposal of a land and building</t>
  </si>
  <si>
    <t>ACQUISITION/DISPOSAL OF QUOTED SECURITIES</t>
  </si>
  <si>
    <t>Quoted share- at cost</t>
  </si>
  <si>
    <t>Quoted share- at carrying value</t>
  </si>
  <si>
    <t>MATERIAL SUBSEQUENT EVENT</t>
  </si>
  <si>
    <t>COMMENT ON SEASONAL OR CYCLICAL OPERATION</t>
  </si>
  <si>
    <t>Over provision in prior year</t>
  </si>
  <si>
    <t>30-9-2001</t>
  </si>
  <si>
    <t>FOR THE QUARTER ENDED 30 SEPTEMBER 2001(3RD QUARTER)</t>
  </si>
  <si>
    <t>BORROWINGS AS AT 30 SEPTEMBER 2001</t>
  </si>
  <si>
    <t>CONTINGENT LIABILITIES AS AT 30 SEPTEMBER 2001</t>
  </si>
  <si>
    <t>&lt;----------------Y-T-D 30 SEPTEMBER 2001----------------------&gt;</t>
  </si>
  <si>
    <t>Investment details as at 30 September 2001:</t>
  </si>
  <si>
    <t>CHANGES IN THE GROUP'S COMPOSITION</t>
  </si>
  <si>
    <t>SEGMENTAL INFORMATION (con't)</t>
  </si>
  <si>
    <t>Individual</t>
  </si>
  <si>
    <t>Less: Provision for diminution in value</t>
  </si>
  <si>
    <t>29th November 2001</t>
  </si>
  <si>
    <t>Trading</t>
  </si>
  <si>
    <t>Joint ventures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</si>
</sst>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 #,##0_ ;_ * \(#,##0\)_ ;_ * &quot;-&quot;_ ;_ @_ "/>
    <numFmt numFmtId="173" formatCode="0.0%"/>
    <numFmt numFmtId="174" formatCode="_(* #,##0.000_);_(* \(#,##0.000\);_(* &quot;-&quot;_);_(@_)"/>
    <numFmt numFmtId="175" formatCode="_ * #,##0.0_ ;_ * \(#,##0.0\)_ ;_ * &quot;-&quot;_ ;_ @_ "/>
    <numFmt numFmtId="176" formatCode="_ * #,##0.00_ ;_ * \(#,##0.00\)_ ;_ * &quot;-&quot;_ ;_ @_ "/>
    <numFmt numFmtId="177" formatCode="0.000"/>
    <numFmt numFmtId="178" formatCode="d/mmm/yy"/>
    <numFmt numFmtId="179" formatCode="_(* #,##0.0_);_(* \(#,##0.0\);_(* &quot;-&quot;??_);_(@_)"/>
    <numFmt numFmtId="180" formatCode="_(* #,##0_);_(* \(#,##0\);_(* &quot;-&quot;??_);_(@_)"/>
    <numFmt numFmtId="181" formatCode="_ * #,##0.000_ ;_ * \(#,##0.000\)_ ;_ * &quot;-&quot;_ ;_ @_ "/>
    <numFmt numFmtId="182" formatCode="_ * #,##0.0000_ ;_ * \(#,##0.0000\)_ ;_ * &quot;-&quot;_ ;_ @_ "/>
    <numFmt numFmtId="183" formatCode="_(* #,##0.0_);_(* \(#,##0.0\);_(* &quot;-&quot;_);_(@_)"/>
    <numFmt numFmtId="184" formatCode="_(* #,##0.00_);_(* \(#,##0.00\);_(* &quot;-&quot;_);_(@_)"/>
    <numFmt numFmtId="185" formatCode="_(* #,##0.0000_);_(* \(#,##0.0000\);_(* &quot;-&quot;????_);_(@_)"/>
    <numFmt numFmtId="186" formatCode="_(* #,##0.00000_);_(* \(#,##0.00000\);_(* &quot;-&quot;?????_);_(@_)"/>
    <numFmt numFmtId="187" formatCode="_(* #,##0.000_);_(* \(#,##0.000\);_(* &quot;-&quot;???_);_(@_)"/>
  </numFmts>
  <fonts count="6">
    <font>
      <sz val="10"/>
      <name val="Arial"/>
      <family val="0"/>
    </font>
    <font>
      <b/>
      <sz val="12"/>
      <name val="Times New Roman"/>
      <family val="1"/>
    </font>
    <font>
      <sz val="12"/>
      <name val="Times New Roman"/>
      <family val="1"/>
    </font>
    <font>
      <u val="singleAccounting"/>
      <sz val="12"/>
      <name val="Times New Roman"/>
      <family val="1"/>
    </font>
    <font>
      <b/>
      <u val="singleAccounting"/>
      <sz val="12"/>
      <name val="Times New Roman"/>
      <family val="1"/>
    </font>
    <font>
      <u val="single"/>
      <sz val="12"/>
      <name val="Times New Roman"/>
      <family val="1"/>
    </font>
  </fonts>
  <fills count="2">
    <fill>
      <patternFill/>
    </fill>
    <fill>
      <patternFill patternType="gray125"/>
    </fill>
  </fills>
  <borders count="21">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mediu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style="double"/>
    </border>
    <border>
      <left style="thin"/>
      <right style="thin"/>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medium"/>
    </border>
    <border>
      <left style="thin"/>
      <right style="thin"/>
      <top style="thin"/>
      <bottom style="medium"/>
    </border>
    <border>
      <left>
        <color indexed="63"/>
      </left>
      <right>
        <color indexed="63"/>
      </right>
      <top style="thin"/>
      <bottom style="double"/>
    </border>
    <border>
      <left>
        <color indexed="63"/>
      </left>
      <right>
        <color indexed="63"/>
      </right>
      <top>
        <color indexed="63"/>
      </top>
      <bottom style="double"/>
    </border>
  </borders>
  <cellStyleXfs count="20">
    <xf numFmtId="4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8">
    <xf numFmtId="41" fontId="0" fillId="0" borderId="0" xfId="0" applyAlignment="1">
      <alignment/>
    </xf>
    <xf numFmtId="41" fontId="2" fillId="0" borderId="0" xfId="0" applyFont="1" applyBorder="1" applyAlignment="1">
      <alignment horizontal="center"/>
    </xf>
    <xf numFmtId="41" fontId="2" fillId="0" borderId="0" xfId="0" applyFont="1" applyBorder="1" applyAlignment="1">
      <alignment/>
    </xf>
    <xf numFmtId="41" fontId="2" fillId="0" borderId="0" xfId="0" applyFont="1" applyBorder="1" applyAlignment="1">
      <alignment horizontal="left"/>
    </xf>
    <xf numFmtId="41" fontId="1" fillId="0" borderId="0" xfId="0" applyFont="1" applyBorder="1" applyAlignment="1">
      <alignment/>
    </xf>
    <xf numFmtId="41" fontId="1" fillId="0" borderId="0" xfId="0" applyFont="1" applyBorder="1" applyAlignment="1">
      <alignment horizontal="right"/>
    </xf>
    <xf numFmtId="41" fontId="1" fillId="0" borderId="0" xfId="0" applyFont="1" applyAlignment="1">
      <alignment/>
    </xf>
    <xf numFmtId="41" fontId="2" fillId="0" borderId="0" xfId="0" applyFont="1" applyAlignment="1">
      <alignment/>
    </xf>
    <xf numFmtId="41" fontId="1" fillId="0" borderId="0" xfId="0" applyFont="1" applyAlignment="1">
      <alignment horizontal="right"/>
    </xf>
    <xf numFmtId="41" fontId="3" fillId="0" borderId="0" xfId="0" applyFont="1" applyAlignment="1">
      <alignment/>
    </xf>
    <xf numFmtId="41" fontId="2" fillId="0" borderId="0" xfId="0" applyFont="1" applyAlignment="1">
      <alignment horizontal="right"/>
    </xf>
    <xf numFmtId="41" fontId="2" fillId="0" borderId="1" xfId="0" applyFont="1" applyBorder="1" applyAlignment="1">
      <alignment/>
    </xf>
    <xf numFmtId="41" fontId="2" fillId="0" borderId="2" xfId="0" applyFont="1" applyBorder="1" applyAlignment="1">
      <alignment/>
    </xf>
    <xf numFmtId="41" fontId="2" fillId="0" borderId="3" xfId="0" applyFont="1" applyBorder="1" applyAlignment="1">
      <alignment/>
    </xf>
    <xf numFmtId="41" fontId="2" fillId="0" borderId="0" xfId="0" applyFont="1" applyAlignment="1" quotePrefix="1">
      <alignment/>
    </xf>
    <xf numFmtId="41" fontId="2" fillId="0" borderId="0" xfId="0" applyFont="1" applyAlignment="1">
      <alignment horizontal="center"/>
    </xf>
    <xf numFmtId="41" fontId="2" fillId="0" borderId="0" xfId="0" applyFont="1" applyAlignment="1">
      <alignment horizontal="left"/>
    </xf>
    <xf numFmtId="41" fontId="1" fillId="0" borderId="0" xfId="0" applyFont="1" applyAlignment="1">
      <alignment horizontal="left"/>
    </xf>
    <xf numFmtId="41" fontId="1" fillId="0" borderId="0" xfId="0" applyFont="1" applyAlignment="1">
      <alignment horizontal="center"/>
    </xf>
    <xf numFmtId="41" fontId="1" fillId="0" borderId="0" xfId="0" applyFont="1" applyAlignment="1" quotePrefix="1">
      <alignment horizontal="left"/>
    </xf>
    <xf numFmtId="41" fontId="2" fillId="0" borderId="0" xfId="0" applyFont="1" applyBorder="1" applyAlignment="1">
      <alignment horizontal="right"/>
    </xf>
    <xf numFmtId="41" fontId="2" fillId="0" borderId="4" xfId="0" applyFont="1" applyBorder="1" applyAlignment="1">
      <alignment horizontal="center"/>
    </xf>
    <xf numFmtId="41" fontId="2" fillId="0" borderId="2" xfId="0" applyFont="1" applyBorder="1" applyAlignment="1">
      <alignment horizontal="center"/>
    </xf>
    <xf numFmtId="41" fontId="2" fillId="0" borderId="5" xfId="0" applyFont="1" applyBorder="1" applyAlignment="1">
      <alignment/>
    </xf>
    <xf numFmtId="41" fontId="2" fillId="0" borderId="6" xfId="0" applyFont="1" applyBorder="1" applyAlignment="1">
      <alignment/>
    </xf>
    <xf numFmtId="41" fontId="1" fillId="0" borderId="2" xfId="0" applyFont="1" applyBorder="1" applyAlignment="1">
      <alignment/>
    </xf>
    <xf numFmtId="41" fontId="2" fillId="0" borderId="0" xfId="0" applyFont="1" applyFill="1" applyAlignment="1">
      <alignment/>
    </xf>
    <xf numFmtId="41" fontId="1" fillId="0" borderId="0" xfId="0" applyFont="1" applyFill="1" applyAlignment="1">
      <alignment/>
    </xf>
    <xf numFmtId="41" fontId="4" fillId="0" borderId="0" xfId="0" applyFont="1" applyFill="1" applyAlignment="1">
      <alignment horizontal="center"/>
    </xf>
    <xf numFmtId="41" fontId="2" fillId="0" borderId="7" xfId="0" applyFont="1" applyBorder="1" applyAlignment="1">
      <alignment horizontal="right"/>
    </xf>
    <xf numFmtId="41" fontId="2" fillId="0" borderId="5" xfId="0" applyFont="1" applyBorder="1" applyAlignment="1">
      <alignment horizontal="right"/>
    </xf>
    <xf numFmtId="41" fontId="2" fillId="0" borderId="3" xfId="0" applyFont="1" applyBorder="1" applyAlignment="1">
      <alignment horizontal="right"/>
    </xf>
    <xf numFmtId="41" fontId="2" fillId="0" borderId="6" xfId="0" applyFont="1" applyBorder="1" applyAlignment="1">
      <alignment horizontal="right"/>
    </xf>
    <xf numFmtId="41" fontId="2" fillId="0" borderId="8" xfId="0" applyFont="1" applyBorder="1" applyAlignment="1">
      <alignment horizontal="right"/>
    </xf>
    <xf numFmtId="41" fontId="2" fillId="0" borderId="1" xfId="0" applyFont="1" applyBorder="1" applyAlignment="1">
      <alignment horizontal="center"/>
    </xf>
    <xf numFmtId="41" fontId="2" fillId="0" borderId="8" xfId="0" applyFont="1" applyBorder="1" applyAlignment="1">
      <alignment/>
    </xf>
    <xf numFmtId="41" fontId="2" fillId="0" borderId="9" xfId="0" applyFont="1" applyBorder="1" applyAlignment="1">
      <alignment horizontal="right"/>
    </xf>
    <xf numFmtId="41" fontId="1" fillId="0" borderId="10" xfId="0" applyFont="1" applyBorder="1" applyAlignment="1">
      <alignment/>
    </xf>
    <xf numFmtId="41" fontId="1" fillId="0" borderId="11" xfId="0" applyFont="1" applyBorder="1" applyAlignment="1">
      <alignment/>
    </xf>
    <xf numFmtId="41" fontId="1" fillId="0" borderId="0" xfId="0" applyFont="1" applyFill="1" applyAlignment="1">
      <alignment horizontal="center"/>
    </xf>
    <xf numFmtId="41" fontId="2" fillId="0" borderId="0" xfId="0" applyFont="1" applyBorder="1" applyAlignment="1" quotePrefix="1">
      <alignment/>
    </xf>
    <xf numFmtId="41" fontId="1" fillId="0" borderId="0" xfId="0" applyFont="1" applyAlignment="1">
      <alignment horizontal="centerContinuous"/>
    </xf>
    <xf numFmtId="41" fontId="2" fillId="0" borderId="8" xfId="0" applyFont="1" applyBorder="1" applyAlignment="1">
      <alignment horizontal="centerContinuous"/>
    </xf>
    <xf numFmtId="41" fontId="2" fillId="0" borderId="12" xfId="0" applyFont="1" applyBorder="1" applyAlignment="1">
      <alignment horizontal="centerContinuous"/>
    </xf>
    <xf numFmtId="41" fontId="1" fillId="0" borderId="0" xfId="0" applyFont="1" applyFill="1" applyAlignment="1">
      <alignment horizontal="centerContinuous"/>
    </xf>
    <xf numFmtId="41" fontId="2" fillId="0" borderId="0" xfId="0" applyFont="1" applyFill="1" applyAlignment="1" quotePrefix="1">
      <alignment/>
    </xf>
    <xf numFmtId="41" fontId="2" fillId="0" borderId="2" xfId="0" applyFont="1" applyFill="1" applyBorder="1" applyAlignment="1">
      <alignment horizontal="center"/>
    </xf>
    <xf numFmtId="41" fontId="2" fillId="0" borderId="2" xfId="0" applyFont="1" applyFill="1" applyBorder="1" applyAlignment="1">
      <alignment/>
    </xf>
    <xf numFmtId="41" fontId="2" fillId="0" borderId="3" xfId="0" applyFont="1" applyFill="1" applyBorder="1" applyAlignment="1">
      <alignment/>
    </xf>
    <xf numFmtId="180" fontId="2" fillId="0" borderId="9" xfId="0" applyNumberFormat="1" applyFont="1" applyFill="1" applyBorder="1" applyAlignment="1">
      <alignment/>
    </xf>
    <xf numFmtId="41" fontId="2" fillId="0" borderId="8" xfId="0" applyFont="1" applyFill="1" applyBorder="1" applyAlignment="1">
      <alignment horizontal="center"/>
    </xf>
    <xf numFmtId="41" fontId="2" fillId="0" borderId="8" xfId="0" applyFont="1" applyFill="1" applyBorder="1" applyAlignment="1">
      <alignment/>
    </xf>
    <xf numFmtId="41" fontId="2" fillId="0" borderId="1" xfId="0" applyFont="1" applyFill="1" applyBorder="1" applyAlignment="1">
      <alignment/>
    </xf>
    <xf numFmtId="180" fontId="2" fillId="0" borderId="3" xfId="0" applyNumberFormat="1" applyFont="1" applyFill="1" applyBorder="1" applyAlignment="1">
      <alignment/>
    </xf>
    <xf numFmtId="41" fontId="1" fillId="0" borderId="0" xfId="0" applyFont="1" applyFill="1" applyAlignment="1" quotePrefix="1">
      <alignment horizontal="left"/>
    </xf>
    <xf numFmtId="41" fontId="2" fillId="0" borderId="13" xfId="0" applyFont="1" applyFill="1" applyBorder="1" applyAlignment="1">
      <alignment/>
    </xf>
    <xf numFmtId="41" fontId="5" fillId="0" borderId="0" xfId="0" applyFont="1" applyFill="1" applyAlignment="1">
      <alignment/>
    </xf>
    <xf numFmtId="41" fontId="2" fillId="0" borderId="7" xfId="0" applyFont="1" applyFill="1" applyBorder="1" applyAlignment="1">
      <alignment/>
    </xf>
    <xf numFmtId="41" fontId="2" fillId="0" borderId="6" xfId="0" applyFont="1" applyFill="1" applyBorder="1" applyAlignment="1">
      <alignment/>
    </xf>
    <xf numFmtId="41" fontId="2" fillId="0" borderId="0" xfId="0" applyFont="1" applyFill="1" applyBorder="1" applyAlignment="1">
      <alignment/>
    </xf>
    <xf numFmtId="41" fontId="2" fillId="0" borderId="0" xfId="0" applyFont="1" applyFill="1" applyAlignment="1">
      <alignment horizontal="center"/>
    </xf>
    <xf numFmtId="41" fontId="2" fillId="0" borderId="8" xfId="0" applyFont="1" applyBorder="1" applyAlignment="1">
      <alignment horizontal="center"/>
    </xf>
    <xf numFmtId="41" fontId="2" fillId="0" borderId="14" xfId="0" applyFont="1" applyBorder="1" applyAlignment="1">
      <alignment/>
    </xf>
    <xf numFmtId="41" fontId="2" fillId="0" borderId="15" xfId="0" applyFont="1" applyBorder="1" applyAlignment="1">
      <alignment horizontal="center"/>
    </xf>
    <xf numFmtId="41" fontId="2" fillId="0" borderId="15" xfId="0" applyFont="1" applyBorder="1" applyAlignment="1">
      <alignment horizontal="right"/>
    </xf>
    <xf numFmtId="41" fontId="2" fillId="0" borderId="2" xfId="0" applyFont="1" applyBorder="1" applyAlignment="1">
      <alignment horizontal="right"/>
    </xf>
    <xf numFmtId="41" fontId="2" fillId="0" borderId="4" xfId="0" applyFont="1" applyFill="1" applyBorder="1" applyAlignment="1">
      <alignment/>
    </xf>
    <xf numFmtId="41" fontId="2" fillId="0" borderId="16" xfId="0" applyFont="1" applyFill="1" applyBorder="1" applyAlignment="1">
      <alignment/>
    </xf>
    <xf numFmtId="41" fontId="2" fillId="0" borderId="17" xfId="0" applyFont="1" applyFill="1" applyBorder="1" applyAlignment="1">
      <alignment/>
    </xf>
    <xf numFmtId="41" fontId="2" fillId="0" borderId="15" xfId="0" applyFont="1" applyFill="1" applyBorder="1" applyAlignment="1">
      <alignment/>
    </xf>
    <xf numFmtId="41" fontId="2" fillId="0" borderId="12" xfId="0" applyFont="1" applyBorder="1" applyAlignment="1">
      <alignment/>
    </xf>
    <xf numFmtId="41" fontId="2" fillId="0" borderId="3" xfId="0" applyFont="1" applyFill="1" applyBorder="1" applyAlignment="1">
      <alignment/>
    </xf>
    <xf numFmtId="41" fontId="2" fillId="0" borderId="9" xfId="0" applyFont="1" applyFill="1" applyBorder="1" applyAlignment="1">
      <alignment/>
    </xf>
    <xf numFmtId="41" fontId="2" fillId="0" borderId="18" xfId="0" applyFont="1" applyFill="1" applyBorder="1" applyAlignment="1">
      <alignment/>
    </xf>
    <xf numFmtId="41" fontId="2" fillId="0" borderId="5" xfId="0" applyFont="1" applyFill="1" applyBorder="1" applyAlignment="1">
      <alignment/>
    </xf>
    <xf numFmtId="41" fontId="2" fillId="0" borderId="12" xfId="0" applyFont="1" applyBorder="1" applyAlignment="1" quotePrefix="1">
      <alignment horizontal="right"/>
    </xf>
    <xf numFmtId="41" fontId="2" fillId="0" borderId="4" xfId="0" applyFont="1" applyBorder="1" applyAlignment="1">
      <alignment/>
    </xf>
    <xf numFmtId="41" fontId="2" fillId="0" borderId="4" xfId="0" applyFont="1" applyBorder="1" applyAlignment="1">
      <alignment horizontal="right"/>
    </xf>
    <xf numFmtId="41" fontId="2" fillId="0" borderId="9" xfId="0" applyFont="1" applyBorder="1" applyAlignment="1">
      <alignment/>
    </xf>
    <xf numFmtId="41" fontId="1" fillId="0" borderId="0" xfId="0" applyFont="1" applyBorder="1" applyAlignment="1">
      <alignment horizontal="left"/>
    </xf>
    <xf numFmtId="41" fontId="5" fillId="0" borderId="0" xfId="0" applyFont="1" applyBorder="1" applyAlignment="1">
      <alignment/>
    </xf>
    <xf numFmtId="41" fontId="2" fillId="0" borderId="19" xfId="0" applyFont="1" applyFill="1" applyBorder="1" applyAlignment="1">
      <alignment/>
    </xf>
    <xf numFmtId="41" fontId="2" fillId="0" borderId="20" xfId="0" applyFont="1" applyFill="1" applyBorder="1" applyAlignment="1">
      <alignment/>
    </xf>
    <xf numFmtId="41" fontId="2" fillId="0" borderId="0" xfId="0" applyFont="1" applyFill="1" applyAlignment="1">
      <alignment horizontal="left"/>
    </xf>
    <xf numFmtId="15" fontId="1" fillId="0" borderId="0" xfId="0" applyNumberFormat="1" applyFont="1" applyFill="1" applyAlignment="1" quotePrefix="1">
      <alignment horizontal="left"/>
    </xf>
    <xf numFmtId="41" fontId="2" fillId="0" borderId="3" xfId="0" applyFont="1" applyFill="1" applyBorder="1" applyAlignment="1" quotePrefix="1">
      <alignment horizontal="center"/>
    </xf>
    <xf numFmtId="41" fontId="2" fillId="0" borderId="3" xfId="0" applyFont="1" applyFill="1" applyBorder="1" applyAlignment="1">
      <alignment horizontal="center"/>
    </xf>
    <xf numFmtId="41" fontId="2" fillId="0" borderId="17" xfId="0"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12</xdr:row>
      <xdr:rowOff>19050</xdr:rowOff>
    </xdr:from>
    <xdr:to>
      <xdr:col>9</xdr:col>
      <xdr:colOff>838200</xdr:colOff>
      <xdr:row>15</xdr:row>
      <xdr:rowOff>95250</xdr:rowOff>
    </xdr:to>
    <xdr:sp>
      <xdr:nvSpPr>
        <xdr:cNvPr id="1" name="Text 1"/>
        <xdr:cNvSpPr txBox="1">
          <a:spLocks noChangeArrowheads="1"/>
        </xdr:cNvSpPr>
      </xdr:nvSpPr>
      <xdr:spPr>
        <a:xfrm>
          <a:off x="466725" y="2419350"/>
          <a:ext cx="5895975" cy="676275"/>
        </a:xfrm>
        <a:prstGeom prst="rect">
          <a:avLst/>
        </a:prstGeom>
        <a:solidFill>
          <a:srgbClr val="FFFFFF"/>
        </a:solidFill>
        <a:ln w="9525" cmpd="sng">
          <a:noFill/>
        </a:ln>
      </xdr:spPr>
      <xdr:txBody>
        <a:bodyPr vertOverflow="clip" wrap="square"/>
        <a:p>
          <a:pPr algn="just">
            <a:defRPr/>
          </a:pPr>
          <a:r>
            <a:rPr lang="en-US" cap="none" sz="1200" b="0" i="0" u="none" baseline="0"/>
            <a:t>There have been no significant changes in the accounting policies and methods of computation for the current quarter result as compared with the policies adopted for financial year ended 31st December 2000.</a:t>
          </a:r>
        </a:p>
      </xdr:txBody>
    </xdr:sp>
    <xdr:clientData/>
  </xdr:twoCellAnchor>
  <xdr:twoCellAnchor>
    <xdr:from>
      <xdr:col>1</xdr:col>
      <xdr:colOff>28575</xdr:colOff>
      <xdr:row>17</xdr:row>
      <xdr:rowOff>38100</xdr:rowOff>
    </xdr:from>
    <xdr:to>
      <xdr:col>9</xdr:col>
      <xdr:colOff>876300</xdr:colOff>
      <xdr:row>18</xdr:row>
      <xdr:rowOff>123825</xdr:rowOff>
    </xdr:to>
    <xdr:sp>
      <xdr:nvSpPr>
        <xdr:cNvPr id="2" name="Text 5"/>
        <xdr:cNvSpPr txBox="1">
          <a:spLocks noChangeArrowheads="1"/>
        </xdr:cNvSpPr>
      </xdr:nvSpPr>
      <xdr:spPr>
        <a:xfrm>
          <a:off x="466725" y="3438525"/>
          <a:ext cx="5934075" cy="285750"/>
        </a:xfrm>
        <a:prstGeom prst="rect">
          <a:avLst/>
        </a:prstGeom>
        <a:solidFill>
          <a:srgbClr val="FFFFFF"/>
        </a:solidFill>
        <a:ln w="9525" cmpd="sng">
          <a:noFill/>
        </a:ln>
      </xdr:spPr>
      <xdr:txBody>
        <a:bodyPr vertOverflow="clip" wrap="square"/>
        <a:p>
          <a:pPr algn="just">
            <a:defRPr/>
          </a:pPr>
          <a:r>
            <a:rPr lang="en-US" cap="none" sz="1200" b="0" i="0" u="none" baseline="0"/>
            <a:t>There is no material exceptional item for the period under review.</a:t>
          </a:r>
        </a:p>
      </xdr:txBody>
    </xdr:sp>
    <xdr:clientData/>
  </xdr:twoCellAnchor>
  <xdr:twoCellAnchor>
    <xdr:from>
      <xdr:col>1</xdr:col>
      <xdr:colOff>28575</xdr:colOff>
      <xdr:row>20</xdr:row>
      <xdr:rowOff>0</xdr:rowOff>
    </xdr:from>
    <xdr:to>
      <xdr:col>9</xdr:col>
      <xdr:colOff>790575</xdr:colOff>
      <xdr:row>22</xdr:row>
      <xdr:rowOff>0</xdr:rowOff>
    </xdr:to>
    <xdr:sp>
      <xdr:nvSpPr>
        <xdr:cNvPr id="3" name="Text 6"/>
        <xdr:cNvSpPr txBox="1">
          <a:spLocks noChangeArrowheads="1"/>
        </xdr:cNvSpPr>
      </xdr:nvSpPr>
      <xdr:spPr>
        <a:xfrm>
          <a:off x="466725" y="4000500"/>
          <a:ext cx="5848350" cy="400050"/>
        </a:xfrm>
        <a:prstGeom prst="rect">
          <a:avLst/>
        </a:prstGeom>
        <a:solidFill>
          <a:srgbClr val="FFFFFF"/>
        </a:solidFill>
        <a:ln w="9525" cmpd="sng">
          <a:noFill/>
        </a:ln>
      </xdr:spPr>
      <xdr:txBody>
        <a:bodyPr vertOverflow="clip" wrap="square"/>
        <a:p>
          <a:pPr algn="l">
            <a:defRPr/>
          </a:pPr>
          <a:r>
            <a:rPr lang="en-US" cap="none" sz="1200" b="0" i="0" u="none" baseline="0"/>
            <a:t>There were no extraordinary item for the period under review.</a:t>
          </a:r>
        </a:p>
      </xdr:txBody>
    </xdr:sp>
    <xdr:clientData/>
  </xdr:twoCellAnchor>
  <xdr:twoCellAnchor>
    <xdr:from>
      <xdr:col>1</xdr:col>
      <xdr:colOff>28575</xdr:colOff>
      <xdr:row>34</xdr:row>
      <xdr:rowOff>0</xdr:rowOff>
    </xdr:from>
    <xdr:to>
      <xdr:col>9</xdr:col>
      <xdr:colOff>666750</xdr:colOff>
      <xdr:row>34</xdr:row>
      <xdr:rowOff>0</xdr:rowOff>
    </xdr:to>
    <xdr:sp>
      <xdr:nvSpPr>
        <xdr:cNvPr id="4" name="Text 7"/>
        <xdr:cNvSpPr txBox="1">
          <a:spLocks noChangeArrowheads="1"/>
        </xdr:cNvSpPr>
      </xdr:nvSpPr>
      <xdr:spPr>
        <a:xfrm>
          <a:off x="466725" y="6800850"/>
          <a:ext cx="5724525" cy="0"/>
        </a:xfrm>
        <a:prstGeom prst="rect">
          <a:avLst/>
        </a:prstGeom>
        <a:solidFill>
          <a:srgbClr val="FFFFFF"/>
        </a:solidFill>
        <a:ln w="9525" cmpd="sng">
          <a:noFill/>
        </a:ln>
      </xdr:spPr>
      <xdr:txBody>
        <a:bodyPr vertOverflow="clip" wrap="square"/>
        <a:p>
          <a:pPr algn="just">
            <a:defRPr/>
          </a:pPr>
          <a:r>
            <a:rPr lang="en-US" cap="none" sz="1200" b="0" i="0" u="none" baseline="0"/>
            <a:t>There is no significant changes in the pre-acquisition profit for the quarter under review .</a:t>
          </a:r>
        </a:p>
      </xdr:txBody>
    </xdr:sp>
    <xdr:clientData/>
  </xdr:twoCellAnchor>
  <xdr:twoCellAnchor>
    <xdr:from>
      <xdr:col>1</xdr:col>
      <xdr:colOff>28575</xdr:colOff>
      <xdr:row>62</xdr:row>
      <xdr:rowOff>47625</xdr:rowOff>
    </xdr:from>
    <xdr:to>
      <xdr:col>9</xdr:col>
      <xdr:colOff>838200</xdr:colOff>
      <xdr:row>78</xdr:row>
      <xdr:rowOff>85725</xdr:rowOff>
    </xdr:to>
    <xdr:sp>
      <xdr:nvSpPr>
        <xdr:cNvPr id="5" name="Text 10"/>
        <xdr:cNvSpPr txBox="1">
          <a:spLocks noChangeArrowheads="1"/>
        </xdr:cNvSpPr>
      </xdr:nvSpPr>
      <xdr:spPr>
        <a:xfrm>
          <a:off x="466725" y="12449175"/>
          <a:ext cx="5895975" cy="3238500"/>
        </a:xfrm>
        <a:prstGeom prst="rect">
          <a:avLst/>
        </a:prstGeom>
        <a:solidFill>
          <a:srgbClr val="FFFFFF"/>
        </a:solidFill>
        <a:ln w="9525" cmpd="sng">
          <a:noFill/>
        </a:ln>
      </xdr:spPr>
      <xdr:txBody>
        <a:bodyPr vertOverflow="clip" wrap="square"/>
        <a:p>
          <a:pPr algn="just">
            <a:defRPr/>
          </a:pPr>
          <a:r>
            <a:rPr lang="en-US" cap="none" sz="1200" b="0" i="0" u="none" baseline="0"/>
            <a:t>On 30 May 2001, the Group has acquired 2 dormant companies, Muhibbah-LTAT JV Sdn.Bhd. ("M-LTAT") and Konsortium Muhibbah Eng-LTAT Sdn.Bhd. ("KME-LTAT"). These companies have a 2 ordinary shares of RM1.00 each.  Muhibbah's interest in these 2 subsidiaries is at 51% each. The investment in the 2 new subsidiaries is a result of the collaboration with Lembaga Tabung Angkatan Tentera.  M-LTAT and KME-LTAT will undertake the construction works at Sapangar Bay and Mersing Camp respectively.
On 2 May 2001, the Group's interest in one of its subsidiary, Solid Reserves Sdn.Bhd. has increased from 84.2% to a 100% owned subsidiary at no cost.
Following the disposal of its land and factory, an overseas subsidiary principally engaged in blasting and coating of steel has ceased its operation during the 2nd quarter of the year. The company is currently dormant.
During the quarter, the Group's interest in Favello Favco (USA) Inc. has increased from 90% to 100% for a consideration of RM1.1 million.</a:t>
          </a:r>
        </a:p>
      </xdr:txBody>
    </xdr:sp>
    <xdr:clientData/>
  </xdr:twoCellAnchor>
  <xdr:twoCellAnchor>
    <xdr:from>
      <xdr:col>1</xdr:col>
      <xdr:colOff>9525</xdr:colOff>
      <xdr:row>81</xdr:row>
      <xdr:rowOff>9525</xdr:rowOff>
    </xdr:from>
    <xdr:to>
      <xdr:col>9</xdr:col>
      <xdr:colOff>742950</xdr:colOff>
      <xdr:row>82</xdr:row>
      <xdr:rowOff>66675</xdr:rowOff>
    </xdr:to>
    <xdr:sp>
      <xdr:nvSpPr>
        <xdr:cNvPr id="6" name="Text 11"/>
        <xdr:cNvSpPr txBox="1">
          <a:spLocks noChangeArrowheads="1"/>
        </xdr:cNvSpPr>
      </xdr:nvSpPr>
      <xdr:spPr>
        <a:xfrm>
          <a:off x="447675" y="16211550"/>
          <a:ext cx="5819775" cy="257175"/>
        </a:xfrm>
        <a:prstGeom prst="rect">
          <a:avLst/>
        </a:prstGeom>
        <a:solidFill>
          <a:srgbClr val="FFFFFF"/>
        </a:solidFill>
        <a:ln w="9525" cmpd="sng">
          <a:noFill/>
        </a:ln>
      </xdr:spPr>
      <xdr:txBody>
        <a:bodyPr vertOverflow="clip" wrap="square"/>
        <a:p>
          <a:pPr algn="just">
            <a:defRPr/>
          </a:pPr>
          <a:r>
            <a:rPr lang="en-US" cap="none" sz="1200" b="0" i="0" u="none" baseline="0"/>
            <a:t>There is no corporate proposal announced but not yet completed as at the reporting date.</a:t>
          </a:r>
        </a:p>
      </xdr:txBody>
    </xdr:sp>
    <xdr:clientData/>
  </xdr:twoCellAnchor>
  <xdr:twoCellAnchor>
    <xdr:from>
      <xdr:col>1</xdr:col>
      <xdr:colOff>9525</xdr:colOff>
      <xdr:row>84</xdr:row>
      <xdr:rowOff>0</xdr:rowOff>
    </xdr:from>
    <xdr:to>
      <xdr:col>9</xdr:col>
      <xdr:colOff>857250</xdr:colOff>
      <xdr:row>84</xdr:row>
      <xdr:rowOff>0</xdr:rowOff>
    </xdr:to>
    <xdr:sp>
      <xdr:nvSpPr>
        <xdr:cNvPr id="7" name="Text 12"/>
        <xdr:cNvSpPr txBox="1">
          <a:spLocks noChangeArrowheads="1"/>
        </xdr:cNvSpPr>
      </xdr:nvSpPr>
      <xdr:spPr>
        <a:xfrm>
          <a:off x="447675" y="16802100"/>
          <a:ext cx="5934075" cy="0"/>
        </a:xfrm>
        <a:prstGeom prst="rect">
          <a:avLst/>
        </a:prstGeom>
        <a:solidFill>
          <a:srgbClr val="FFFFFF"/>
        </a:solidFill>
        <a:ln w="9525" cmpd="sng">
          <a:noFill/>
        </a:ln>
      </xdr:spPr>
      <xdr:txBody>
        <a:bodyPr vertOverflow="clip" wrap="square"/>
        <a:p>
          <a:pPr algn="just">
            <a:defRPr/>
          </a:pPr>
          <a:r>
            <a:rPr lang="en-US" cap="none" sz="1200" b="0" i="0" u="none" baseline="0"/>
            <a:t>The Group's result is not subject to seasonal fluctuation.</a:t>
          </a:r>
        </a:p>
      </xdr:txBody>
    </xdr:sp>
    <xdr:clientData/>
  </xdr:twoCellAnchor>
  <xdr:twoCellAnchor>
    <xdr:from>
      <xdr:col>1</xdr:col>
      <xdr:colOff>47625</xdr:colOff>
      <xdr:row>138</xdr:row>
      <xdr:rowOff>123825</xdr:rowOff>
    </xdr:from>
    <xdr:to>
      <xdr:col>9</xdr:col>
      <xdr:colOff>800100</xdr:colOff>
      <xdr:row>140</xdr:row>
      <xdr:rowOff>114300</xdr:rowOff>
    </xdr:to>
    <xdr:sp>
      <xdr:nvSpPr>
        <xdr:cNvPr id="8" name="Text 15"/>
        <xdr:cNvSpPr txBox="1">
          <a:spLocks noChangeArrowheads="1"/>
        </xdr:cNvSpPr>
      </xdr:nvSpPr>
      <xdr:spPr>
        <a:xfrm>
          <a:off x="485775" y="27727275"/>
          <a:ext cx="5838825" cy="390525"/>
        </a:xfrm>
        <a:prstGeom prst="rect">
          <a:avLst/>
        </a:prstGeom>
        <a:solidFill>
          <a:srgbClr val="FFFFFF"/>
        </a:solidFill>
        <a:ln w="9525" cmpd="sng">
          <a:noFill/>
        </a:ln>
      </xdr:spPr>
      <xdr:txBody>
        <a:bodyPr vertOverflow="clip" wrap="square"/>
        <a:p>
          <a:pPr algn="just">
            <a:defRPr/>
          </a:pPr>
          <a:r>
            <a:rPr lang="en-US" cap="none" sz="1200" b="0" i="0" u="none" baseline="0"/>
            <a:t>The Group does not have any financial instruments with off balance sheet risk as at the announcement date.</a:t>
          </a:r>
        </a:p>
      </xdr:txBody>
    </xdr:sp>
    <xdr:clientData/>
  </xdr:twoCellAnchor>
  <xdr:twoCellAnchor>
    <xdr:from>
      <xdr:col>1</xdr:col>
      <xdr:colOff>28575</xdr:colOff>
      <xdr:row>210</xdr:row>
      <xdr:rowOff>171450</xdr:rowOff>
    </xdr:from>
    <xdr:to>
      <xdr:col>9</xdr:col>
      <xdr:colOff>885825</xdr:colOff>
      <xdr:row>213</xdr:row>
      <xdr:rowOff>180975</xdr:rowOff>
    </xdr:to>
    <xdr:sp>
      <xdr:nvSpPr>
        <xdr:cNvPr id="9" name="Text 16"/>
        <xdr:cNvSpPr txBox="1">
          <a:spLocks noChangeArrowheads="1"/>
        </xdr:cNvSpPr>
      </xdr:nvSpPr>
      <xdr:spPr>
        <a:xfrm>
          <a:off x="466725" y="42129075"/>
          <a:ext cx="5943600" cy="609600"/>
        </a:xfrm>
        <a:prstGeom prst="rect">
          <a:avLst/>
        </a:prstGeom>
        <a:solidFill>
          <a:srgbClr val="FFFFFF"/>
        </a:solidFill>
        <a:ln w="9525" cmpd="sng">
          <a:noFill/>
        </a:ln>
      </xdr:spPr>
      <xdr:txBody>
        <a:bodyPr vertOverflow="clip" wrap="square"/>
        <a:p>
          <a:pPr algn="just">
            <a:defRPr/>
          </a:pPr>
          <a:r>
            <a:rPr lang="en-US" cap="none" sz="1200" b="0" i="0" u="none" baseline="0"/>
            <a:t>The Group recorded a loss before tax of RM1.3 million for this quarter compared to a profit before tax of RM1.0million in the preceding quarter. The loss in current quarter is mainly derived from its overseas crane division.</a:t>
          </a:r>
        </a:p>
      </xdr:txBody>
    </xdr:sp>
    <xdr:clientData/>
  </xdr:twoCellAnchor>
  <xdr:twoCellAnchor>
    <xdr:from>
      <xdr:col>1</xdr:col>
      <xdr:colOff>9525</xdr:colOff>
      <xdr:row>231</xdr:row>
      <xdr:rowOff>76200</xdr:rowOff>
    </xdr:from>
    <xdr:to>
      <xdr:col>9</xdr:col>
      <xdr:colOff>847725</xdr:colOff>
      <xdr:row>239</xdr:row>
      <xdr:rowOff>0</xdr:rowOff>
    </xdr:to>
    <xdr:sp>
      <xdr:nvSpPr>
        <xdr:cNvPr id="10" name="Text 18"/>
        <xdr:cNvSpPr txBox="1">
          <a:spLocks noChangeArrowheads="1"/>
        </xdr:cNvSpPr>
      </xdr:nvSpPr>
      <xdr:spPr>
        <a:xfrm>
          <a:off x="447675" y="46205775"/>
          <a:ext cx="5924550" cy="1524000"/>
        </a:xfrm>
        <a:prstGeom prst="rect">
          <a:avLst/>
        </a:prstGeom>
        <a:solidFill>
          <a:srgbClr val="FFFFFF"/>
        </a:solidFill>
        <a:ln w="9525" cmpd="sng">
          <a:noFill/>
        </a:ln>
      </xdr:spPr>
      <xdr:txBody>
        <a:bodyPr vertOverflow="clip" wrap="square"/>
        <a:p>
          <a:pPr algn="just">
            <a:defRPr/>
          </a:pPr>
          <a:r>
            <a:rPr lang="en-US" cap="none" sz="1200" b="0" i="0" u="none" baseline="0"/>
            <a:t>As at 30 September 2001,  the  outstanding order book for construction division stands at RM875 million.  The construction sector including our interest in the Pochentong Airport in Cambodia and the privatisation of federal road maintenance will continue to be the main contributor for the Group's performance.  
As for the crane division,  the performance is subject to global economy climate and oil industry outlook.  </a:t>
          </a:r>
        </a:p>
      </xdr:txBody>
    </xdr:sp>
    <xdr:clientData/>
  </xdr:twoCellAnchor>
  <xdr:twoCellAnchor>
    <xdr:from>
      <xdr:col>1</xdr:col>
      <xdr:colOff>19050</xdr:colOff>
      <xdr:row>85</xdr:row>
      <xdr:rowOff>123825</xdr:rowOff>
    </xdr:from>
    <xdr:to>
      <xdr:col>9</xdr:col>
      <xdr:colOff>800100</xdr:colOff>
      <xdr:row>87</xdr:row>
      <xdr:rowOff>104775</xdr:rowOff>
    </xdr:to>
    <xdr:sp>
      <xdr:nvSpPr>
        <xdr:cNvPr id="11" name="Text 20"/>
        <xdr:cNvSpPr txBox="1">
          <a:spLocks noChangeArrowheads="1"/>
        </xdr:cNvSpPr>
      </xdr:nvSpPr>
      <xdr:spPr>
        <a:xfrm>
          <a:off x="457200" y="17125950"/>
          <a:ext cx="5867400" cy="381000"/>
        </a:xfrm>
        <a:prstGeom prst="rect">
          <a:avLst/>
        </a:prstGeom>
        <a:solidFill>
          <a:srgbClr val="FFFFFF"/>
        </a:solidFill>
        <a:ln w="9525" cmpd="sng">
          <a:noFill/>
        </a:ln>
      </xdr:spPr>
      <xdr:txBody>
        <a:bodyPr vertOverflow="clip" wrap="square"/>
        <a:p>
          <a:pPr algn="just">
            <a:defRPr/>
          </a:pPr>
          <a:r>
            <a:rPr lang="en-US" cap="none" sz="1200" b="0" i="0" u="none" baseline="0"/>
            <a:t>There  is no issuance and repayment of debt and equity securities for the period under review.</a:t>
          </a:r>
        </a:p>
      </xdr:txBody>
    </xdr:sp>
    <xdr:clientData/>
  </xdr:twoCellAnchor>
  <xdr:twoCellAnchor>
    <xdr:from>
      <xdr:col>2</xdr:col>
      <xdr:colOff>28575</xdr:colOff>
      <xdr:row>88</xdr:row>
      <xdr:rowOff>0</xdr:rowOff>
    </xdr:from>
    <xdr:to>
      <xdr:col>10</xdr:col>
      <xdr:colOff>0</xdr:colOff>
      <xdr:row>88</xdr:row>
      <xdr:rowOff>0</xdr:rowOff>
    </xdr:to>
    <xdr:sp>
      <xdr:nvSpPr>
        <xdr:cNvPr id="12" name="Text 21"/>
        <xdr:cNvSpPr txBox="1">
          <a:spLocks noChangeArrowheads="1"/>
        </xdr:cNvSpPr>
      </xdr:nvSpPr>
      <xdr:spPr>
        <a:xfrm>
          <a:off x="752475" y="17602200"/>
          <a:ext cx="5667375" cy="0"/>
        </a:xfrm>
        <a:prstGeom prst="rect">
          <a:avLst/>
        </a:prstGeom>
        <a:solidFill>
          <a:srgbClr val="FFFFFF"/>
        </a:solidFill>
        <a:ln w="9525" cmpd="sng">
          <a:noFill/>
        </a:ln>
      </xdr:spPr>
      <xdr:txBody>
        <a:bodyPr vertOverflow="clip" wrap="square"/>
        <a:p>
          <a:pPr algn="just">
            <a:defRPr/>
          </a:pPr>
          <a:r>
            <a:rPr lang="en-US" cap="none" sz="1200" b="0" i="0" u="none" baseline="0"/>
            <a:t>Rights Issue of 70,860,960 ordinary shares of RM1.00 each at an issue price of RM1.00 per ordinary share on the basis of three new ordinary shares for every two existing ordinary shares held.
</a:t>
          </a:r>
        </a:p>
      </xdr:txBody>
    </xdr:sp>
    <xdr:clientData/>
  </xdr:twoCellAnchor>
  <xdr:twoCellAnchor>
    <xdr:from>
      <xdr:col>2</xdr:col>
      <xdr:colOff>28575</xdr:colOff>
      <xdr:row>88</xdr:row>
      <xdr:rowOff>0</xdr:rowOff>
    </xdr:from>
    <xdr:to>
      <xdr:col>10</xdr:col>
      <xdr:colOff>9525</xdr:colOff>
      <xdr:row>88</xdr:row>
      <xdr:rowOff>0</xdr:rowOff>
    </xdr:to>
    <xdr:sp>
      <xdr:nvSpPr>
        <xdr:cNvPr id="13" name="Text 22"/>
        <xdr:cNvSpPr txBox="1">
          <a:spLocks noChangeArrowheads="1"/>
        </xdr:cNvSpPr>
      </xdr:nvSpPr>
      <xdr:spPr>
        <a:xfrm>
          <a:off x="752475" y="17602200"/>
          <a:ext cx="5676900" cy="0"/>
        </a:xfrm>
        <a:prstGeom prst="rect">
          <a:avLst/>
        </a:prstGeom>
        <a:solidFill>
          <a:srgbClr val="FFFFFF"/>
        </a:solidFill>
        <a:ln w="9525" cmpd="sng">
          <a:noFill/>
        </a:ln>
      </xdr:spPr>
      <xdr:txBody>
        <a:bodyPr vertOverflow="clip" wrap="square"/>
        <a:p>
          <a:pPr algn="just">
            <a:defRPr/>
          </a:pPr>
          <a:r>
            <a:rPr lang="en-US" cap="none" sz="1200" b="0" i="0" u="none" baseline="0"/>
            <a:t>Special Issue of 20,842,000 ordinary shares of RM1.00 each at an issue price of RM1.00 per ordinary share to approved Bumiputra investors.</a:t>
          </a:r>
        </a:p>
      </xdr:txBody>
    </xdr:sp>
    <xdr:clientData/>
  </xdr:twoCellAnchor>
  <xdr:twoCellAnchor>
    <xdr:from>
      <xdr:col>2</xdr:col>
      <xdr:colOff>28575</xdr:colOff>
      <xdr:row>88</xdr:row>
      <xdr:rowOff>0</xdr:rowOff>
    </xdr:from>
    <xdr:to>
      <xdr:col>9</xdr:col>
      <xdr:colOff>857250</xdr:colOff>
      <xdr:row>88</xdr:row>
      <xdr:rowOff>0</xdr:rowOff>
    </xdr:to>
    <xdr:sp>
      <xdr:nvSpPr>
        <xdr:cNvPr id="14" name="Text 23"/>
        <xdr:cNvSpPr txBox="1">
          <a:spLocks noChangeArrowheads="1"/>
        </xdr:cNvSpPr>
      </xdr:nvSpPr>
      <xdr:spPr>
        <a:xfrm>
          <a:off x="752475" y="17602200"/>
          <a:ext cx="5629275" cy="0"/>
        </a:xfrm>
        <a:prstGeom prst="rect">
          <a:avLst/>
        </a:prstGeom>
        <a:solidFill>
          <a:srgbClr val="FFFFFF"/>
        </a:solidFill>
        <a:ln w="9525" cmpd="sng">
          <a:noFill/>
        </a:ln>
      </xdr:spPr>
      <xdr:txBody>
        <a:bodyPr vertOverflow="clip" wrap="square"/>
        <a:p>
          <a:pPr algn="just">
            <a:defRPr/>
          </a:pPr>
          <a:r>
            <a:rPr lang="en-US" cap="none" sz="1200" b="0" i="0" u="none" baseline="0"/>
            <a:t>Exercise of Employees Share Option Scheme of 1,298,000 ordinary shares of RM1.00 each at an exercise price of RM1.28.</a:t>
          </a:r>
        </a:p>
      </xdr:txBody>
    </xdr:sp>
    <xdr:clientData/>
  </xdr:twoCellAnchor>
  <xdr:twoCellAnchor>
    <xdr:from>
      <xdr:col>1</xdr:col>
      <xdr:colOff>19050</xdr:colOff>
      <xdr:row>241</xdr:row>
      <xdr:rowOff>28575</xdr:rowOff>
    </xdr:from>
    <xdr:to>
      <xdr:col>9</xdr:col>
      <xdr:colOff>885825</xdr:colOff>
      <xdr:row>243</xdr:row>
      <xdr:rowOff>95250</xdr:rowOff>
    </xdr:to>
    <xdr:sp>
      <xdr:nvSpPr>
        <xdr:cNvPr id="15" name="Text 25"/>
        <xdr:cNvSpPr txBox="1">
          <a:spLocks noChangeArrowheads="1"/>
        </xdr:cNvSpPr>
      </xdr:nvSpPr>
      <xdr:spPr>
        <a:xfrm>
          <a:off x="457200" y="48148875"/>
          <a:ext cx="5953125" cy="466725"/>
        </a:xfrm>
        <a:prstGeom prst="rect">
          <a:avLst/>
        </a:prstGeom>
        <a:noFill/>
        <a:ln w="9525" cmpd="sng">
          <a:noFill/>
        </a:ln>
      </xdr:spPr>
      <xdr:txBody>
        <a:bodyPr vertOverflow="clip" wrap="square"/>
        <a:p>
          <a:pPr algn="just">
            <a:defRPr/>
          </a:pPr>
          <a:r>
            <a:rPr lang="en-US" cap="none" sz="1200" b="0" i="0" u="none" baseline="0"/>
            <a:t>The Group has not provided any profit forecast to the relevant authority and is not subject to any profit guarantee .</a:t>
          </a:r>
        </a:p>
      </xdr:txBody>
    </xdr:sp>
    <xdr:clientData/>
  </xdr:twoCellAnchor>
  <xdr:twoCellAnchor>
    <xdr:from>
      <xdr:col>1</xdr:col>
      <xdr:colOff>19050</xdr:colOff>
      <xdr:row>59</xdr:row>
      <xdr:rowOff>0</xdr:rowOff>
    </xdr:from>
    <xdr:to>
      <xdr:col>6</xdr:col>
      <xdr:colOff>476250</xdr:colOff>
      <xdr:row>60</xdr:row>
      <xdr:rowOff>0</xdr:rowOff>
    </xdr:to>
    <xdr:sp>
      <xdr:nvSpPr>
        <xdr:cNvPr id="16" name="Text 27"/>
        <xdr:cNvSpPr txBox="1">
          <a:spLocks noChangeArrowheads="1"/>
        </xdr:cNvSpPr>
      </xdr:nvSpPr>
      <xdr:spPr>
        <a:xfrm>
          <a:off x="457200" y="11801475"/>
          <a:ext cx="3067050" cy="200025"/>
        </a:xfrm>
        <a:prstGeom prst="rect">
          <a:avLst/>
        </a:prstGeom>
        <a:solidFill>
          <a:srgbClr val="FFFFFF"/>
        </a:solidFill>
        <a:ln w="9525" cmpd="sng">
          <a:noFill/>
        </a:ln>
      </xdr:spPr>
      <xdr:txBody>
        <a:bodyPr vertOverflow="clip" wrap="square"/>
        <a:p>
          <a:pPr algn="l">
            <a:defRPr/>
          </a:pPr>
          <a:r>
            <a:rPr lang="en-US" cap="none" sz="1200" b="0" i="0" u="none" baseline="0"/>
            <a:t>Market value of quoted shares</a:t>
          </a:r>
        </a:p>
      </xdr:txBody>
    </xdr:sp>
    <xdr:clientData/>
  </xdr:twoCellAnchor>
  <xdr:twoCellAnchor>
    <xdr:from>
      <xdr:col>1</xdr:col>
      <xdr:colOff>28575</xdr:colOff>
      <xdr:row>144</xdr:row>
      <xdr:rowOff>19050</xdr:rowOff>
    </xdr:from>
    <xdr:to>
      <xdr:col>9</xdr:col>
      <xdr:colOff>800100</xdr:colOff>
      <xdr:row>148</xdr:row>
      <xdr:rowOff>123825</xdr:rowOff>
    </xdr:to>
    <xdr:sp>
      <xdr:nvSpPr>
        <xdr:cNvPr id="17" name="TextBox 35"/>
        <xdr:cNvSpPr txBox="1">
          <a:spLocks noChangeArrowheads="1"/>
        </xdr:cNvSpPr>
      </xdr:nvSpPr>
      <xdr:spPr>
        <a:xfrm>
          <a:off x="466725" y="28822650"/>
          <a:ext cx="5857875" cy="904875"/>
        </a:xfrm>
        <a:prstGeom prst="rect">
          <a:avLst/>
        </a:prstGeom>
        <a:solidFill>
          <a:srgbClr val="FFFFFF"/>
        </a:solidFill>
        <a:ln w="9525" cmpd="sng">
          <a:noFill/>
        </a:ln>
      </xdr:spPr>
      <xdr:txBody>
        <a:bodyPr vertOverflow="clip" wrap="square"/>
        <a:p>
          <a:pPr algn="just">
            <a:defRPr/>
          </a:pPr>
          <a:r>
            <a:rPr lang="en-US" cap="none" sz="1200" b="0" i="0" u="none" baseline="0"/>
            <a:t>A subsidiary of the Group is in the process of commencing arbitration proceeding against its debtor for breach under a charter party agreement for a sum of approximately DM1.8million.  The matter is now pending arbitration proceeding. The same subsidiary also has litigation with another customer for contract dispute of USD3.7 million.</a:t>
          </a:r>
        </a:p>
      </xdr:txBody>
    </xdr:sp>
    <xdr:clientData/>
  </xdr:twoCellAnchor>
  <xdr:twoCellAnchor>
    <xdr:from>
      <xdr:col>1</xdr:col>
      <xdr:colOff>66675</xdr:colOff>
      <xdr:row>216</xdr:row>
      <xdr:rowOff>123825</xdr:rowOff>
    </xdr:from>
    <xdr:to>
      <xdr:col>9</xdr:col>
      <xdr:colOff>876300</xdr:colOff>
      <xdr:row>220</xdr:row>
      <xdr:rowOff>0</xdr:rowOff>
    </xdr:to>
    <xdr:sp>
      <xdr:nvSpPr>
        <xdr:cNvPr id="18" name="TextBox 36"/>
        <xdr:cNvSpPr txBox="1">
          <a:spLocks noChangeArrowheads="1"/>
        </xdr:cNvSpPr>
      </xdr:nvSpPr>
      <xdr:spPr>
        <a:xfrm>
          <a:off x="504825" y="43281600"/>
          <a:ext cx="5895975" cy="676275"/>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RM0.9 million for the period under review.  The profit are derived from its construction division and share of result of associated companies as well as contribution from the 2 joint ventures.</a:t>
          </a:r>
        </a:p>
      </xdr:txBody>
    </xdr:sp>
    <xdr:clientData/>
  </xdr:twoCellAnchor>
  <xdr:twoCellAnchor>
    <xdr:from>
      <xdr:col>1</xdr:col>
      <xdr:colOff>0</xdr:colOff>
      <xdr:row>245</xdr:row>
      <xdr:rowOff>19050</xdr:rowOff>
    </xdr:from>
    <xdr:to>
      <xdr:col>9</xdr:col>
      <xdr:colOff>857250</xdr:colOff>
      <xdr:row>247</xdr:row>
      <xdr:rowOff>66675</xdr:rowOff>
    </xdr:to>
    <xdr:sp>
      <xdr:nvSpPr>
        <xdr:cNvPr id="19" name="TextBox 50"/>
        <xdr:cNvSpPr txBox="1">
          <a:spLocks noChangeArrowheads="1"/>
        </xdr:cNvSpPr>
      </xdr:nvSpPr>
      <xdr:spPr>
        <a:xfrm>
          <a:off x="438150" y="48939450"/>
          <a:ext cx="5943600" cy="447675"/>
        </a:xfrm>
        <a:prstGeom prst="rect">
          <a:avLst/>
        </a:prstGeom>
        <a:solidFill>
          <a:srgbClr val="FFFFFF"/>
        </a:solidFill>
        <a:ln w="9525" cmpd="sng">
          <a:noFill/>
        </a:ln>
      </xdr:spPr>
      <xdr:txBody>
        <a:bodyPr vertOverflow="clip" wrap="square"/>
        <a:p>
          <a:pPr algn="l">
            <a:defRPr/>
          </a:pPr>
          <a:r>
            <a:rPr lang="en-US" cap="none" sz="1200" b="0" i="0" u="none" baseline="0"/>
            <a:t>The Directors do not recommend any interim dividend for the financial quarter under review.</a:t>
          </a:r>
        </a:p>
      </xdr:txBody>
    </xdr:sp>
    <xdr:clientData/>
  </xdr:twoCellAnchor>
  <xdr:twoCellAnchor>
    <xdr:from>
      <xdr:col>1</xdr:col>
      <xdr:colOff>66675</xdr:colOff>
      <xdr:row>247</xdr:row>
      <xdr:rowOff>0</xdr:rowOff>
    </xdr:from>
    <xdr:to>
      <xdr:col>10</xdr:col>
      <xdr:colOff>0</xdr:colOff>
      <xdr:row>247</xdr:row>
      <xdr:rowOff>0</xdr:rowOff>
    </xdr:to>
    <xdr:sp>
      <xdr:nvSpPr>
        <xdr:cNvPr id="20" name="TextBox 53"/>
        <xdr:cNvSpPr txBox="1">
          <a:spLocks noChangeArrowheads="1"/>
        </xdr:cNvSpPr>
      </xdr:nvSpPr>
      <xdr:spPr>
        <a:xfrm>
          <a:off x="504825" y="49320450"/>
          <a:ext cx="5915025" cy="0"/>
        </a:xfrm>
        <a:prstGeom prst="rect">
          <a:avLst/>
        </a:prstGeom>
        <a:solidFill>
          <a:srgbClr val="FFFFFF"/>
        </a:solidFill>
        <a:ln w="9525" cmpd="sng">
          <a:noFill/>
        </a:ln>
      </xdr:spPr>
      <xdr:txBody>
        <a:bodyPr vertOverflow="clip" wrap="square"/>
        <a:p>
          <a:pPr algn="l">
            <a:defRPr/>
          </a:pPr>
          <a:r>
            <a:rPr lang="en-US" cap="none" sz="1200" b="0" i="0" u="none" baseline="0"/>
            <a:t>The e-construction portal, Online Construction Sdn.Bhd. ("OCSB") has commenced income generating operation since 1st April 2001.</a:t>
          </a:r>
        </a:p>
      </xdr:txBody>
    </xdr:sp>
    <xdr:clientData/>
  </xdr:twoCellAnchor>
  <xdr:twoCellAnchor>
    <xdr:from>
      <xdr:col>1</xdr:col>
      <xdr:colOff>19050</xdr:colOff>
      <xdr:row>32</xdr:row>
      <xdr:rowOff>0</xdr:rowOff>
    </xdr:from>
    <xdr:to>
      <xdr:col>9</xdr:col>
      <xdr:colOff>876300</xdr:colOff>
      <xdr:row>34</xdr:row>
      <xdr:rowOff>47625</xdr:rowOff>
    </xdr:to>
    <xdr:sp>
      <xdr:nvSpPr>
        <xdr:cNvPr id="21" name="TextBox 54"/>
        <xdr:cNvSpPr txBox="1">
          <a:spLocks noChangeArrowheads="1"/>
        </xdr:cNvSpPr>
      </xdr:nvSpPr>
      <xdr:spPr>
        <a:xfrm>
          <a:off x="457200" y="6400800"/>
          <a:ext cx="5943600" cy="447675"/>
        </a:xfrm>
        <a:prstGeom prst="rect">
          <a:avLst/>
        </a:prstGeom>
        <a:solidFill>
          <a:srgbClr val="FFFFFF"/>
        </a:solidFill>
        <a:ln w="9525" cmpd="sng">
          <a:noFill/>
        </a:ln>
      </xdr:spPr>
      <xdr:txBody>
        <a:bodyPr vertOverflow="clip" wrap="square"/>
        <a:p>
          <a:pPr algn="just">
            <a:defRPr/>
          </a:pPr>
          <a:r>
            <a:rPr lang="en-US" cap="none" sz="1200" b="0" i="0" u="none" baseline="0"/>
            <a:t>The higher taxation charge as at 30 September 2001 compare to the profit before tax is due to non availability of group tax relief for certain loss making subsidiaries.</a:t>
          </a:r>
        </a:p>
      </xdr:txBody>
    </xdr:sp>
    <xdr:clientData/>
  </xdr:twoCellAnchor>
  <xdr:twoCellAnchor>
    <xdr:from>
      <xdr:col>1</xdr:col>
      <xdr:colOff>95250</xdr:colOff>
      <xdr:row>48</xdr:row>
      <xdr:rowOff>76200</xdr:rowOff>
    </xdr:from>
    <xdr:to>
      <xdr:col>10</xdr:col>
      <xdr:colOff>0</xdr:colOff>
      <xdr:row>51</xdr:row>
      <xdr:rowOff>161925</xdr:rowOff>
    </xdr:to>
    <xdr:sp>
      <xdr:nvSpPr>
        <xdr:cNvPr id="22" name="TextBox 55"/>
        <xdr:cNvSpPr txBox="1">
          <a:spLocks noChangeArrowheads="1"/>
        </xdr:cNvSpPr>
      </xdr:nvSpPr>
      <xdr:spPr>
        <a:xfrm>
          <a:off x="533400" y="9677400"/>
          <a:ext cx="5886450" cy="685800"/>
        </a:xfrm>
        <a:prstGeom prst="rect">
          <a:avLst/>
        </a:prstGeom>
        <a:solidFill>
          <a:srgbClr val="FFFFFF"/>
        </a:solidFill>
        <a:ln w="9525" cmpd="sng">
          <a:noFill/>
        </a:ln>
      </xdr:spPr>
      <xdr:txBody>
        <a:bodyPr vertOverflow="clip" wrap="square"/>
        <a:p>
          <a:pPr algn="just">
            <a:defRPr/>
          </a:pPr>
          <a:r>
            <a:rPr lang="en-US" cap="none" sz="1200" b="0" i="0" u="none" baseline="0"/>
            <a:t>There is no acquisition or disposal of quoted securites during the period under review. The details of the Group investment in quoted securities acquired before 1 January 2001 is as below:</a:t>
          </a:r>
        </a:p>
      </xdr:txBody>
    </xdr:sp>
    <xdr:clientData/>
  </xdr:twoCellAnchor>
  <xdr:twoCellAnchor>
    <xdr:from>
      <xdr:col>1</xdr:col>
      <xdr:colOff>19050</xdr:colOff>
      <xdr:row>222</xdr:row>
      <xdr:rowOff>66675</xdr:rowOff>
    </xdr:from>
    <xdr:to>
      <xdr:col>9</xdr:col>
      <xdr:colOff>838200</xdr:colOff>
      <xdr:row>225</xdr:row>
      <xdr:rowOff>0</xdr:rowOff>
    </xdr:to>
    <xdr:sp>
      <xdr:nvSpPr>
        <xdr:cNvPr id="23" name="TextBox 56"/>
        <xdr:cNvSpPr txBox="1">
          <a:spLocks noChangeArrowheads="1"/>
        </xdr:cNvSpPr>
      </xdr:nvSpPr>
      <xdr:spPr>
        <a:xfrm>
          <a:off x="457200" y="44424600"/>
          <a:ext cx="5905500" cy="533400"/>
        </a:xfrm>
        <a:prstGeom prst="rect">
          <a:avLst/>
        </a:prstGeom>
        <a:solidFill>
          <a:srgbClr val="FFFFFF"/>
        </a:solidFill>
        <a:ln w="9525" cmpd="sng">
          <a:noFill/>
        </a:ln>
      </xdr:spPr>
      <xdr:txBody>
        <a:bodyPr vertOverflow="clip" wrap="square"/>
        <a:p>
          <a:pPr algn="just">
            <a:defRPr/>
          </a:pPr>
          <a:r>
            <a:rPr lang="en-US" cap="none" sz="1200" b="0" i="0" u="none" baseline="0"/>
            <a:t>Other than those disclosed, there is no material subsequent event from the end of the quarter to 22 November 2001.</a:t>
          </a:r>
        </a:p>
      </xdr:txBody>
    </xdr:sp>
    <xdr:clientData/>
  </xdr:twoCellAnchor>
  <xdr:twoCellAnchor>
    <xdr:from>
      <xdr:col>1</xdr:col>
      <xdr:colOff>38100</xdr:colOff>
      <xdr:row>227</xdr:row>
      <xdr:rowOff>76200</xdr:rowOff>
    </xdr:from>
    <xdr:to>
      <xdr:col>9</xdr:col>
      <xdr:colOff>838200</xdr:colOff>
      <xdr:row>228</xdr:row>
      <xdr:rowOff>161925</xdr:rowOff>
    </xdr:to>
    <xdr:sp>
      <xdr:nvSpPr>
        <xdr:cNvPr id="24" name="TextBox 57"/>
        <xdr:cNvSpPr txBox="1">
          <a:spLocks noChangeArrowheads="1"/>
        </xdr:cNvSpPr>
      </xdr:nvSpPr>
      <xdr:spPr>
        <a:xfrm>
          <a:off x="476250" y="45434250"/>
          <a:ext cx="5886450" cy="285750"/>
        </a:xfrm>
        <a:prstGeom prst="rect">
          <a:avLst/>
        </a:prstGeom>
        <a:solidFill>
          <a:srgbClr val="FFFFFF"/>
        </a:solidFill>
        <a:ln w="9525" cmpd="sng">
          <a:noFill/>
        </a:ln>
      </xdr:spPr>
      <xdr:txBody>
        <a:bodyPr vertOverflow="clip" wrap="square"/>
        <a:p>
          <a:pPr algn="l">
            <a:defRPr/>
          </a:pPr>
          <a:r>
            <a:rPr lang="en-US" cap="none" sz="1200" b="0" i="0" u="none" baseline="0"/>
            <a:t>The Group's operation  is not subject to seasonal or cyclical fluctuation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59"/>
  <sheetViews>
    <sheetView tabSelected="1" zoomScale="75" zoomScaleNormal="75" workbookViewId="0" topLeftCell="A181">
      <selection activeCell="B205" sqref="B205"/>
    </sheetView>
  </sheetViews>
  <sheetFormatPr defaultColWidth="9.140625" defaultRowHeight="15.75" customHeight="1"/>
  <cols>
    <col min="1" max="1" width="6.57421875" style="15" customWidth="1"/>
    <col min="2" max="2" width="4.28125" style="15" customWidth="1"/>
    <col min="3" max="3" width="3.57421875" style="7" customWidth="1"/>
    <col min="4" max="4" width="12.140625" style="7" customWidth="1"/>
    <col min="5" max="5" width="7.8515625" style="7" customWidth="1"/>
    <col min="6" max="6" width="11.28125" style="7" customWidth="1"/>
    <col min="7" max="7" width="11.7109375" style="7" customWidth="1"/>
    <col min="8" max="8" width="12.421875" style="7" customWidth="1"/>
    <col min="9" max="9" width="13.00390625" style="7" customWidth="1"/>
    <col min="10" max="10" width="13.421875" style="7" customWidth="1"/>
    <col min="11" max="11" width="16.00390625" style="26" customWidth="1"/>
    <col min="12" max="14" width="7.8515625" style="26" customWidth="1"/>
    <col min="15" max="15" width="9.57421875" style="26" customWidth="1"/>
    <col min="16" max="16" width="12.57421875" style="26" customWidth="1"/>
    <col min="17" max="25" width="7.8515625" style="26" customWidth="1"/>
    <col min="26" max="16384" width="7.8515625" style="7" customWidth="1"/>
  </cols>
  <sheetData>
    <row r="1" spans="1:10" ht="15.75" customHeight="1">
      <c r="A1" s="41" t="s">
        <v>0</v>
      </c>
      <c r="B1" s="41"/>
      <c r="C1" s="41"/>
      <c r="D1" s="41"/>
      <c r="E1" s="41"/>
      <c r="F1" s="41"/>
      <c r="G1" s="41"/>
      <c r="H1" s="41"/>
      <c r="I1" s="41"/>
      <c r="J1" s="41"/>
    </row>
    <row r="2" spans="1:10" ht="15.75" customHeight="1">
      <c r="A2" s="41" t="s">
        <v>1</v>
      </c>
      <c r="B2" s="41"/>
      <c r="C2" s="41"/>
      <c r="D2" s="41"/>
      <c r="E2" s="41"/>
      <c r="F2" s="41"/>
      <c r="G2" s="41"/>
      <c r="H2" s="41"/>
      <c r="I2" s="41"/>
      <c r="J2" s="41"/>
    </row>
    <row r="3" spans="1:10" ht="15.75" customHeight="1">
      <c r="A3" s="41" t="s">
        <v>2</v>
      </c>
      <c r="B3" s="41"/>
      <c r="C3" s="41"/>
      <c r="D3" s="41"/>
      <c r="E3" s="41"/>
      <c r="F3" s="41"/>
      <c r="G3" s="41"/>
      <c r="H3" s="41"/>
      <c r="I3" s="41"/>
      <c r="J3" s="41"/>
    </row>
    <row r="4" spans="1:10" ht="15.75" customHeight="1">
      <c r="A4" s="18"/>
      <c r="B4" s="18"/>
      <c r="C4" s="18"/>
      <c r="D4" s="18"/>
      <c r="E4" s="18"/>
      <c r="F4" s="18"/>
      <c r="G4" s="18"/>
      <c r="H4" s="18"/>
      <c r="I4" s="18"/>
      <c r="J4" s="18"/>
    </row>
    <row r="5" spans="1:10" ht="15.75" customHeight="1">
      <c r="A5" s="41" t="s">
        <v>3</v>
      </c>
      <c r="B5" s="41"/>
      <c r="C5" s="41"/>
      <c r="D5" s="41"/>
      <c r="E5" s="41"/>
      <c r="F5" s="41"/>
      <c r="G5" s="41"/>
      <c r="H5" s="41"/>
      <c r="I5" s="41"/>
      <c r="J5" s="41"/>
    </row>
    <row r="6" spans="1:10" ht="15.75" customHeight="1">
      <c r="A6" s="41" t="s">
        <v>113</v>
      </c>
      <c r="B6" s="41"/>
      <c r="C6" s="41"/>
      <c r="D6" s="41"/>
      <c r="E6" s="41"/>
      <c r="F6" s="41"/>
      <c r="G6" s="41"/>
      <c r="H6" s="41"/>
      <c r="I6" s="41"/>
      <c r="J6" s="41"/>
    </row>
    <row r="7" spans="1:10" ht="15.75" customHeight="1">
      <c r="A7" s="18"/>
      <c r="B7" s="18"/>
      <c r="C7" s="18"/>
      <c r="D7" s="18"/>
      <c r="E7" s="18"/>
      <c r="F7" s="18"/>
      <c r="G7" s="18"/>
      <c r="H7" s="18"/>
      <c r="I7" s="18"/>
      <c r="J7" s="18"/>
    </row>
    <row r="8" spans="1:10" ht="15.75" customHeight="1">
      <c r="A8" s="44" t="s">
        <v>24</v>
      </c>
      <c r="B8" s="44"/>
      <c r="C8" s="44"/>
      <c r="D8" s="44"/>
      <c r="E8" s="44"/>
      <c r="F8" s="44"/>
      <c r="G8" s="44"/>
      <c r="H8" s="44"/>
      <c r="I8" s="44"/>
      <c r="J8" s="44"/>
    </row>
    <row r="9" spans="1:10" ht="15.75" customHeight="1">
      <c r="A9" s="39"/>
      <c r="B9" s="39"/>
      <c r="C9" s="39"/>
      <c r="D9" s="39"/>
      <c r="E9" s="39"/>
      <c r="F9" s="39"/>
      <c r="G9" s="39"/>
      <c r="H9" s="39"/>
      <c r="I9" s="39"/>
      <c r="J9" s="39"/>
    </row>
    <row r="10" spans="1:10" ht="15.75" customHeight="1">
      <c r="A10" s="39"/>
      <c r="B10" s="39"/>
      <c r="C10" s="39"/>
      <c r="D10" s="39"/>
      <c r="E10" s="39"/>
      <c r="F10" s="39"/>
      <c r="G10" s="39"/>
      <c r="H10" s="39"/>
      <c r="I10" s="39"/>
      <c r="J10" s="39"/>
    </row>
    <row r="11" spans="1:10" ht="15.75" customHeight="1">
      <c r="A11" s="28"/>
      <c r="B11" s="28"/>
      <c r="C11" s="26"/>
      <c r="D11" s="26"/>
      <c r="E11" s="26"/>
      <c r="F11" s="26"/>
      <c r="G11" s="26"/>
      <c r="H11" s="26"/>
      <c r="I11" s="26"/>
      <c r="J11" s="26"/>
    </row>
    <row r="12" spans="1:2" ht="15.75" customHeight="1">
      <c r="A12" s="19" t="s">
        <v>12</v>
      </c>
      <c r="B12" s="17" t="s">
        <v>25</v>
      </c>
    </row>
    <row r="13" ht="15.75" customHeight="1">
      <c r="A13" s="17"/>
    </row>
    <row r="14" ht="15.75" customHeight="1">
      <c r="A14" s="17"/>
    </row>
    <row r="15" ht="15.75" customHeight="1">
      <c r="A15" s="17"/>
    </row>
    <row r="16" ht="15.75" customHeight="1">
      <c r="A16" s="17"/>
    </row>
    <row r="17" spans="1:2" ht="15.75" customHeight="1">
      <c r="A17" s="19" t="s">
        <v>13</v>
      </c>
      <c r="B17" s="17" t="s">
        <v>26</v>
      </c>
    </row>
    <row r="18" ht="15.75" customHeight="1">
      <c r="A18" s="17"/>
    </row>
    <row r="19" ht="15.75" customHeight="1">
      <c r="A19" s="17"/>
    </row>
    <row r="20" spans="1:2" ht="15.75" customHeight="1">
      <c r="A20" s="19" t="s">
        <v>14</v>
      </c>
      <c r="B20" s="17" t="s">
        <v>27</v>
      </c>
    </row>
    <row r="21" spans="1:3" ht="15.75" customHeight="1">
      <c r="A21" s="17"/>
      <c r="C21" s="6"/>
    </row>
    <row r="22" spans="1:3" ht="15.75" customHeight="1">
      <c r="A22" s="17"/>
      <c r="C22" s="6"/>
    </row>
    <row r="23" spans="1:2" ht="15.75" customHeight="1">
      <c r="A23" s="19" t="s">
        <v>15</v>
      </c>
      <c r="B23" s="17" t="s">
        <v>28</v>
      </c>
    </row>
    <row r="24" spans="1:10" ht="15.75" customHeight="1">
      <c r="A24" s="19"/>
      <c r="B24" s="17"/>
      <c r="I24" s="10" t="s">
        <v>29</v>
      </c>
      <c r="J24" s="10" t="s">
        <v>30</v>
      </c>
    </row>
    <row r="25" spans="1:10" ht="15.75" customHeight="1">
      <c r="A25" s="17"/>
      <c r="B25" s="16" t="s">
        <v>31</v>
      </c>
      <c r="I25" s="10" t="s">
        <v>4</v>
      </c>
      <c r="J25" s="10" t="s">
        <v>4</v>
      </c>
    </row>
    <row r="26" spans="1:10" ht="15.75" customHeight="1">
      <c r="A26" s="17"/>
      <c r="B26" s="16"/>
      <c r="C26" s="9"/>
      <c r="I26" s="10" t="s">
        <v>112</v>
      </c>
      <c r="J26" s="10" t="s">
        <v>112</v>
      </c>
    </row>
    <row r="27" spans="1:10" ht="15.75" customHeight="1">
      <c r="A27" s="17"/>
      <c r="B27" s="16"/>
      <c r="I27" s="10" t="str">
        <f>J27</f>
        <v>RM'000</v>
      </c>
      <c r="J27" s="10" t="s">
        <v>5</v>
      </c>
    </row>
    <row r="28" spans="1:7" ht="15.75" customHeight="1">
      <c r="A28" s="17"/>
      <c r="B28" s="16"/>
      <c r="G28" s="10"/>
    </row>
    <row r="29" spans="1:10" ht="15.75" customHeight="1">
      <c r="A29" s="17"/>
      <c r="B29" s="16" t="s">
        <v>32</v>
      </c>
      <c r="I29" s="7">
        <v>339</v>
      </c>
      <c r="J29" s="7">
        <v>2613</v>
      </c>
    </row>
    <row r="30" spans="1:10" ht="15.75" customHeight="1">
      <c r="A30" s="17"/>
      <c r="B30" s="16" t="s">
        <v>111</v>
      </c>
      <c r="I30" s="7">
        <v>-196</v>
      </c>
      <c r="J30" s="7">
        <f>-196-84</f>
        <v>-280</v>
      </c>
    </row>
    <row r="31" spans="1:10" ht="15.75" customHeight="1" thickBot="1">
      <c r="A31" s="17"/>
      <c r="I31" s="24">
        <f>SUM(I29:I30)</f>
        <v>143</v>
      </c>
      <c r="J31" s="24">
        <f>SUM(J29:J30)</f>
        <v>2333</v>
      </c>
    </row>
    <row r="32" spans="1:10" ht="15.75" customHeight="1">
      <c r="A32" s="17"/>
      <c r="I32" s="2"/>
      <c r="J32" s="2"/>
    </row>
    <row r="33" spans="1:10" ht="15.75" customHeight="1">
      <c r="A33" s="17"/>
      <c r="I33" s="2"/>
      <c r="J33" s="2"/>
    </row>
    <row r="34" spans="1:10" ht="15.75" customHeight="1">
      <c r="A34" s="17"/>
      <c r="I34" s="2"/>
      <c r="J34" s="2"/>
    </row>
    <row r="35" spans="1:10" ht="15.75" customHeight="1">
      <c r="A35" s="17"/>
      <c r="I35" s="2"/>
      <c r="J35" s="2"/>
    </row>
    <row r="36" spans="1:10" ht="15.75" customHeight="1">
      <c r="A36" s="17"/>
      <c r="I36" s="2"/>
      <c r="J36" s="2"/>
    </row>
    <row r="37" spans="1:2" ht="15.75" customHeight="1">
      <c r="A37" s="19" t="s">
        <v>16</v>
      </c>
      <c r="B37" s="17" t="s">
        <v>80</v>
      </c>
    </row>
    <row r="38" spans="1:10" ht="15.75" customHeight="1">
      <c r="A38" s="17"/>
      <c r="B38" s="1"/>
      <c r="C38" s="2"/>
      <c r="D38" s="2"/>
      <c r="E38" s="2"/>
      <c r="F38" s="2"/>
      <c r="G38" s="2"/>
      <c r="H38" s="5"/>
      <c r="I38" s="2"/>
      <c r="J38" s="5"/>
    </row>
    <row r="39" spans="1:10" ht="15.75" customHeight="1">
      <c r="A39" s="17"/>
      <c r="B39" s="1"/>
      <c r="C39" s="2"/>
      <c r="D39" s="2"/>
      <c r="E39" s="2"/>
      <c r="F39" s="2"/>
      <c r="G39" s="2"/>
      <c r="H39" s="5"/>
      <c r="I39" s="10" t="s">
        <v>120</v>
      </c>
      <c r="J39" s="10" t="s">
        <v>30</v>
      </c>
    </row>
    <row r="40" spans="1:10" ht="15.75" customHeight="1">
      <c r="A40" s="17"/>
      <c r="B40" s="1"/>
      <c r="C40" s="2"/>
      <c r="D40" s="2"/>
      <c r="E40" s="2"/>
      <c r="F40" s="2"/>
      <c r="G40" s="2"/>
      <c r="H40" s="5"/>
      <c r="I40" s="10" t="s">
        <v>4</v>
      </c>
      <c r="J40" s="10" t="s">
        <v>4</v>
      </c>
    </row>
    <row r="41" spans="1:10" ht="15.75" customHeight="1">
      <c r="A41" s="17"/>
      <c r="B41" s="1"/>
      <c r="C41" s="2"/>
      <c r="D41" s="2"/>
      <c r="E41" s="2"/>
      <c r="F41" s="2"/>
      <c r="G41" s="2"/>
      <c r="H41" s="5"/>
      <c r="I41" s="10" t="s">
        <v>112</v>
      </c>
      <c r="J41" s="10" t="s">
        <v>112</v>
      </c>
    </row>
    <row r="42" spans="1:10" ht="15.75" customHeight="1">
      <c r="A42" s="17"/>
      <c r="B42" s="7"/>
      <c r="C42" s="2"/>
      <c r="D42" s="2"/>
      <c r="E42" s="2"/>
      <c r="F42" s="2"/>
      <c r="G42" s="2"/>
      <c r="H42" s="5"/>
      <c r="I42" s="10" t="s">
        <v>5</v>
      </c>
      <c r="J42" s="10" t="s">
        <v>5</v>
      </c>
    </row>
    <row r="43" spans="1:10" ht="15.75" customHeight="1">
      <c r="A43" s="17"/>
      <c r="B43" s="7"/>
      <c r="C43" s="2"/>
      <c r="D43" s="2"/>
      <c r="E43" s="2"/>
      <c r="F43" s="2"/>
      <c r="G43" s="2"/>
      <c r="H43" s="5"/>
      <c r="I43" s="10"/>
      <c r="J43" s="10"/>
    </row>
    <row r="44" spans="1:10" ht="15.75" customHeight="1">
      <c r="A44" s="17"/>
      <c r="B44" s="3" t="s">
        <v>105</v>
      </c>
      <c r="C44" s="2"/>
      <c r="D44" s="2"/>
      <c r="E44" s="2"/>
      <c r="F44" s="2"/>
      <c r="G44" s="2"/>
      <c r="H44" s="5"/>
      <c r="I44" s="10">
        <v>0</v>
      </c>
      <c r="J44" s="10">
        <f>1148*1.852</f>
        <v>2126.096</v>
      </c>
    </row>
    <row r="45" spans="1:10" ht="15.75" customHeight="1" thickBot="1">
      <c r="A45" s="17"/>
      <c r="B45" s="3"/>
      <c r="C45" s="2"/>
      <c r="D45" s="2"/>
      <c r="E45" s="2"/>
      <c r="F45" s="2"/>
      <c r="G45" s="2"/>
      <c r="H45" s="5"/>
      <c r="I45" s="32">
        <v>0</v>
      </c>
      <c r="J45" s="32">
        <f>SUM(J44)</f>
        <v>2126.096</v>
      </c>
    </row>
    <row r="46" spans="1:10" ht="15.75" customHeight="1">
      <c r="A46" s="17"/>
      <c r="B46" s="3"/>
      <c r="C46" s="2"/>
      <c r="D46" s="2"/>
      <c r="E46" s="2"/>
      <c r="F46" s="2"/>
      <c r="G46" s="2"/>
      <c r="H46" s="5"/>
      <c r="I46" s="40"/>
      <c r="J46" s="59"/>
    </row>
    <row r="47" spans="1:10" ht="15.75" customHeight="1">
      <c r="A47" s="17"/>
      <c r="B47" s="3"/>
      <c r="C47" s="2"/>
      <c r="D47" s="2"/>
      <c r="E47" s="2"/>
      <c r="F47" s="2"/>
      <c r="G47" s="2"/>
      <c r="H47" s="5"/>
      <c r="I47" s="40"/>
      <c r="J47" s="59"/>
    </row>
    <row r="48" spans="1:10" ht="15.75" customHeight="1">
      <c r="A48" s="19" t="s">
        <v>17</v>
      </c>
      <c r="B48" s="79" t="s">
        <v>106</v>
      </c>
      <c r="C48" s="2"/>
      <c r="D48" s="2"/>
      <c r="E48" s="2"/>
      <c r="F48" s="2"/>
      <c r="G48" s="2"/>
      <c r="H48" s="5"/>
      <c r="I48" s="40"/>
      <c r="J48" s="59"/>
    </row>
    <row r="49" spans="1:10" ht="15.75" customHeight="1">
      <c r="A49" s="17"/>
      <c r="B49" s="3"/>
      <c r="C49" s="2"/>
      <c r="D49" s="2"/>
      <c r="E49" s="2"/>
      <c r="F49" s="2"/>
      <c r="G49" s="2"/>
      <c r="H49" s="5"/>
      <c r="I49" s="40"/>
      <c r="J49" s="59"/>
    </row>
    <row r="50" spans="1:10" ht="15.75" customHeight="1">
      <c r="A50" s="17"/>
      <c r="B50" s="3"/>
      <c r="C50" s="2"/>
      <c r="D50" s="2"/>
      <c r="E50" s="2"/>
      <c r="F50" s="2"/>
      <c r="G50" s="2"/>
      <c r="H50" s="5"/>
      <c r="I50" s="40"/>
      <c r="J50" s="59"/>
    </row>
    <row r="51" spans="1:10" ht="15.75" customHeight="1">
      <c r="A51" s="17"/>
      <c r="B51" s="3"/>
      <c r="C51" s="2"/>
      <c r="D51" s="2"/>
      <c r="E51" s="2"/>
      <c r="F51" s="2"/>
      <c r="G51" s="2"/>
      <c r="H51" s="5"/>
      <c r="I51" s="40"/>
      <c r="J51" s="59"/>
    </row>
    <row r="52" spans="1:10" ht="15.75" customHeight="1">
      <c r="A52" s="17"/>
      <c r="B52" s="3"/>
      <c r="C52" s="2"/>
      <c r="D52" s="2"/>
      <c r="E52" s="2"/>
      <c r="F52" s="2"/>
      <c r="G52" s="2"/>
      <c r="H52" s="5"/>
      <c r="I52" s="40"/>
      <c r="J52" s="59"/>
    </row>
    <row r="53" spans="1:6" ht="15.75" customHeight="1">
      <c r="A53" s="17"/>
      <c r="B53" s="80" t="s">
        <v>117</v>
      </c>
      <c r="C53" s="2"/>
      <c r="D53" s="2"/>
      <c r="E53" s="2"/>
      <c r="F53" s="2"/>
    </row>
    <row r="54" spans="1:10" ht="15.75" customHeight="1">
      <c r="A54" s="17"/>
      <c r="C54" s="15"/>
      <c r="J54" s="8" t="s">
        <v>5</v>
      </c>
    </row>
    <row r="55" spans="1:10" ht="15.75" customHeight="1">
      <c r="A55" s="17"/>
      <c r="C55" s="16"/>
      <c r="J55" s="26"/>
    </row>
    <row r="56" spans="1:10" ht="15.75" customHeight="1">
      <c r="A56" s="17"/>
      <c r="B56" s="16" t="s">
        <v>107</v>
      </c>
      <c r="J56" s="59">
        <f>510</f>
        <v>510</v>
      </c>
    </row>
    <row r="57" spans="1:10" ht="15.75" customHeight="1">
      <c r="A57" s="17"/>
      <c r="B57" s="16" t="s">
        <v>121</v>
      </c>
      <c r="J57" s="57">
        <v>-237</v>
      </c>
    </row>
    <row r="58" spans="1:10" ht="15.75" customHeight="1" thickBot="1">
      <c r="A58" s="17"/>
      <c r="B58" s="16" t="s">
        <v>108</v>
      </c>
      <c r="J58" s="81">
        <f>J57+J56</f>
        <v>273</v>
      </c>
    </row>
    <row r="59" spans="1:13" ht="15.75" customHeight="1" thickTop="1">
      <c r="A59" s="17"/>
      <c r="B59" s="7"/>
      <c r="J59" s="26"/>
      <c r="M59" s="7"/>
    </row>
    <row r="60" spans="1:10" ht="15.75" customHeight="1" thickBot="1">
      <c r="A60" s="17"/>
      <c r="B60" s="3"/>
      <c r="J60" s="82">
        <f>0.65*5685/1000+95*1.52</f>
        <v>148.09525</v>
      </c>
    </row>
    <row r="61" spans="1:10" ht="15.75" customHeight="1" thickTop="1">
      <c r="A61" s="17"/>
      <c r="C61" s="3"/>
      <c r="J61" s="59"/>
    </row>
    <row r="62" spans="1:2" ht="15.75" customHeight="1">
      <c r="A62" s="19" t="s">
        <v>18</v>
      </c>
      <c r="B62" s="27" t="s">
        <v>118</v>
      </c>
    </row>
    <row r="63" spans="1:3" ht="15.75" customHeight="1">
      <c r="A63" s="17"/>
      <c r="C63" s="6"/>
    </row>
    <row r="64" spans="1:3" ht="15.75" customHeight="1">
      <c r="A64" s="17"/>
      <c r="C64" s="6"/>
    </row>
    <row r="65" spans="1:3" ht="15.75" customHeight="1">
      <c r="A65" s="17"/>
      <c r="C65" s="6"/>
    </row>
    <row r="66" spans="1:3" ht="15.75" customHeight="1">
      <c r="A66" s="17"/>
      <c r="C66" s="6"/>
    </row>
    <row r="67" spans="1:3" ht="15.75" customHeight="1">
      <c r="A67" s="17"/>
      <c r="C67" s="6"/>
    </row>
    <row r="68" spans="1:3" ht="15.75" customHeight="1">
      <c r="A68" s="17"/>
      <c r="C68" s="6"/>
    </row>
    <row r="69" spans="1:3" ht="15.75" customHeight="1">
      <c r="A69" s="17"/>
      <c r="C69" s="6"/>
    </row>
    <row r="70" spans="1:3" ht="15.75" customHeight="1">
      <c r="A70" s="17"/>
      <c r="C70" s="6"/>
    </row>
    <row r="71" spans="1:3" ht="15.75" customHeight="1">
      <c r="A71" s="17"/>
      <c r="C71" s="6"/>
    </row>
    <row r="72" spans="1:3" ht="15.75" customHeight="1">
      <c r="A72" s="17"/>
      <c r="C72" s="6"/>
    </row>
    <row r="73" spans="1:3" ht="15.75" customHeight="1">
      <c r="A73" s="17"/>
      <c r="C73" s="6"/>
    </row>
    <row r="74" spans="1:3" ht="15.75" customHeight="1">
      <c r="A74" s="17"/>
      <c r="C74" s="6"/>
    </row>
    <row r="75" spans="1:3" ht="15.75" customHeight="1">
      <c r="A75" s="17"/>
      <c r="C75" s="6"/>
    </row>
    <row r="76" spans="1:3" ht="15.75" customHeight="1">
      <c r="A76" s="17"/>
      <c r="C76" s="6"/>
    </row>
    <row r="77" spans="1:3" ht="15.75" customHeight="1">
      <c r="A77" s="17"/>
      <c r="C77" s="6"/>
    </row>
    <row r="78" spans="1:3" ht="15.75" customHeight="1">
      <c r="A78" s="17"/>
      <c r="C78" s="6"/>
    </row>
    <row r="79" spans="1:3" ht="15.75" customHeight="1">
      <c r="A79" s="17"/>
      <c r="C79" s="6"/>
    </row>
    <row r="80" spans="1:3" ht="15.75" customHeight="1">
      <c r="A80" s="17"/>
      <c r="C80" s="6"/>
    </row>
    <row r="81" spans="1:2" ht="15.75" customHeight="1">
      <c r="A81" s="19" t="s">
        <v>19</v>
      </c>
      <c r="B81" s="6" t="s">
        <v>34</v>
      </c>
    </row>
    <row r="82" ht="15.75" customHeight="1">
      <c r="A82" s="17"/>
    </row>
    <row r="83" ht="15.75" customHeight="1">
      <c r="A83" s="17"/>
    </row>
    <row r="84" ht="15.75" customHeight="1">
      <c r="A84" s="17"/>
    </row>
    <row r="85" spans="1:2" ht="15.75" customHeight="1">
      <c r="A85" s="19" t="s">
        <v>20</v>
      </c>
      <c r="B85" s="6" t="s">
        <v>35</v>
      </c>
    </row>
    <row r="86" spans="1:3" ht="15.75" customHeight="1">
      <c r="A86" s="17"/>
      <c r="C86" s="6"/>
    </row>
    <row r="87" spans="1:3" ht="15.75" customHeight="1">
      <c r="A87" s="17"/>
      <c r="C87" s="6"/>
    </row>
    <row r="88" spans="1:3" ht="15.75" customHeight="1">
      <c r="A88" s="17"/>
      <c r="C88" s="6"/>
    </row>
    <row r="89" spans="1:3" ht="15.75" customHeight="1">
      <c r="A89" s="17"/>
      <c r="C89" s="6"/>
    </row>
    <row r="90" spans="1:3" ht="15.75" customHeight="1">
      <c r="A90" s="17"/>
      <c r="C90" s="6"/>
    </row>
    <row r="91" spans="1:3" ht="15.75" customHeight="1">
      <c r="A91" s="17"/>
      <c r="C91" s="6"/>
    </row>
    <row r="92" spans="1:3" ht="15.75" customHeight="1">
      <c r="A92" s="17"/>
      <c r="C92" s="6"/>
    </row>
    <row r="93" spans="1:3" ht="15.75" customHeight="1">
      <c r="A93" s="17"/>
      <c r="C93" s="6"/>
    </row>
    <row r="94" spans="1:3" ht="15.75" customHeight="1">
      <c r="A94" s="17"/>
      <c r="C94" s="6"/>
    </row>
    <row r="95" spans="1:3" ht="15.75" customHeight="1">
      <c r="A95" s="17"/>
      <c r="C95" s="6"/>
    </row>
    <row r="96" spans="1:2" ht="15.75" customHeight="1">
      <c r="A96" s="19" t="s">
        <v>21</v>
      </c>
      <c r="B96" s="6" t="s">
        <v>114</v>
      </c>
    </row>
    <row r="97" spans="1:10" ht="15.75" customHeight="1">
      <c r="A97" s="17"/>
      <c r="H97" s="42" t="s">
        <v>36</v>
      </c>
      <c r="I97" s="43"/>
      <c r="J97" s="23"/>
    </row>
    <row r="98" spans="1:10" ht="15.75" customHeight="1">
      <c r="A98" s="17"/>
      <c r="H98" s="21" t="s">
        <v>37</v>
      </c>
      <c r="I98" s="33" t="s">
        <v>38</v>
      </c>
      <c r="J98" s="36" t="s">
        <v>5</v>
      </c>
    </row>
    <row r="99" spans="1:10" ht="15.75" customHeight="1">
      <c r="A99" s="17"/>
      <c r="B99" s="15" t="s">
        <v>6</v>
      </c>
      <c r="C99" s="7" t="s">
        <v>39</v>
      </c>
      <c r="E99" s="14"/>
      <c r="F99" s="14"/>
      <c r="H99" s="22"/>
      <c r="I99" s="12"/>
      <c r="J99" s="13"/>
    </row>
    <row r="100" spans="1:10" ht="15.75" customHeight="1">
      <c r="A100" s="17"/>
      <c r="B100" s="7"/>
      <c r="C100" s="7" t="s">
        <v>33</v>
      </c>
      <c r="D100" s="7" t="s">
        <v>40</v>
      </c>
      <c r="E100" s="14"/>
      <c r="F100" s="14"/>
      <c r="H100" s="22" t="s">
        <v>41</v>
      </c>
      <c r="I100" s="12">
        <f>1565+3001</f>
        <v>4566</v>
      </c>
      <c r="J100" s="48">
        <f>I100</f>
        <v>4566</v>
      </c>
    </row>
    <row r="101" spans="1:10" ht="15.75" customHeight="1">
      <c r="A101" s="17"/>
      <c r="B101" s="7"/>
      <c r="E101" s="14"/>
      <c r="F101" s="14"/>
      <c r="H101" s="22" t="s">
        <v>42</v>
      </c>
      <c r="I101" s="12">
        <f>590*4+548</f>
        <v>2908</v>
      </c>
      <c r="J101" s="53">
        <f>I101*0.468</f>
        <v>1360.9440000000002</v>
      </c>
    </row>
    <row r="102" spans="1:10" ht="15.75" customHeight="1">
      <c r="A102" s="17"/>
      <c r="B102" s="7"/>
      <c r="E102" s="14"/>
      <c r="F102" s="14"/>
      <c r="H102" s="34" t="s">
        <v>43</v>
      </c>
      <c r="I102" s="35"/>
      <c r="J102" s="52">
        <f>SUM(J100:J101)</f>
        <v>5926.944</v>
      </c>
    </row>
    <row r="103" spans="1:10" ht="15.75" customHeight="1">
      <c r="A103" s="17"/>
      <c r="B103" s="7"/>
      <c r="E103" s="14"/>
      <c r="F103" s="14"/>
      <c r="H103" s="22"/>
      <c r="I103" s="13"/>
      <c r="J103" s="74"/>
    </row>
    <row r="104" spans="1:10" ht="15.75" customHeight="1">
      <c r="A104" s="17"/>
      <c r="B104" s="7"/>
      <c r="C104" s="7" t="s">
        <v>33</v>
      </c>
      <c r="D104" s="7" t="s">
        <v>44</v>
      </c>
      <c r="H104" s="22" t="s">
        <v>41</v>
      </c>
      <c r="I104" s="47">
        <f>107275+14737-1565+8531+2037+3808+1182+3638+463</f>
        <v>140106</v>
      </c>
      <c r="J104" s="48">
        <f>I104</f>
        <v>140106</v>
      </c>
    </row>
    <row r="105" spans="1:10" ht="15.75" customHeight="1">
      <c r="A105" s="17"/>
      <c r="B105" s="7"/>
      <c r="E105" s="14"/>
      <c r="F105" s="14"/>
      <c r="H105" s="22" t="s">
        <v>45</v>
      </c>
      <c r="I105" s="13">
        <v>3888</v>
      </c>
      <c r="J105" s="53">
        <v>8367</v>
      </c>
    </row>
    <row r="106" spans="1:20" ht="15.75" customHeight="1">
      <c r="A106" s="17"/>
      <c r="B106" s="7"/>
      <c r="E106" s="14"/>
      <c r="F106" s="14"/>
      <c r="H106" s="22" t="s">
        <v>46</v>
      </c>
      <c r="I106" s="13">
        <v>3900</v>
      </c>
      <c r="J106" s="48">
        <v>7223</v>
      </c>
      <c r="T106" s="7"/>
    </row>
    <row r="107" spans="1:10" ht="15.75" customHeight="1">
      <c r="A107" s="17"/>
      <c r="B107" s="7"/>
      <c r="E107" s="14"/>
      <c r="F107" s="14"/>
      <c r="H107" s="22" t="s">
        <v>42</v>
      </c>
      <c r="I107" s="13">
        <f>208*4</f>
        <v>832</v>
      </c>
      <c r="J107" s="53">
        <v>389</v>
      </c>
    </row>
    <row r="108" spans="1:10" ht="15.75" customHeight="1">
      <c r="A108" s="17"/>
      <c r="B108" s="7"/>
      <c r="E108" s="14"/>
      <c r="F108" s="14"/>
      <c r="H108" s="22" t="s">
        <v>47</v>
      </c>
      <c r="I108" s="13">
        <f>894+704</f>
        <v>1598</v>
      </c>
      <c r="J108" s="53">
        <f>1592+1253</f>
        <v>2845</v>
      </c>
    </row>
    <row r="109" spans="1:10" ht="15.75" customHeight="1">
      <c r="A109" s="17"/>
      <c r="B109" s="7"/>
      <c r="E109" s="14"/>
      <c r="F109" s="14"/>
      <c r="H109" s="22" t="s">
        <v>48</v>
      </c>
      <c r="I109" s="13">
        <f>118+5000</f>
        <v>5118</v>
      </c>
      <c r="J109" s="53">
        <f>448+19000</f>
        <v>19448</v>
      </c>
    </row>
    <row r="110" spans="1:10" ht="15.75" customHeight="1">
      <c r="A110" s="17"/>
      <c r="B110" s="7"/>
      <c r="E110" s="14"/>
      <c r="F110" s="14"/>
      <c r="H110" s="34" t="s">
        <v>43</v>
      </c>
      <c r="I110" s="11"/>
      <c r="J110" s="11">
        <f>SUM(J104:J109)</f>
        <v>178378</v>
      </c>
    </row>
    <row r="111" spans="1:10" ht="15.75" customHeight="1">
      <c r="A111" s="17"/>
      <c r="B111" s="7"/>
      <c r="E111" s="14"/>
      <c r="F111" s="14"/>
      <c r="H111" s="22"/>
      <c r="I111" s="12"/>
      <c r="J111" s="23"/>
    </row>
    <row r="112" spans="1:10" ht="15.75" customHeight="1">
      <c r="A112" s="17"/>
      <c r="B112" s="7" t="s">
        <v>8</v>
      </c>
      <c r="C112" s="7" t="s">
        <v>104</v>
      </c>
      <c r="E112" s="14"/>
      <c r="F112" s="14"/>
      <c r="H112" s="22" t="s">
        <v>41</v>
      </c>
      <c r="I112" s="13">
        <f>1824+10</f>
        <v>1834</v>
      </c>
      <c r="J112" s="62">
        <f>I112</f>
        <v>1834</v>
      </c>
    </row>
    <row r="113" spans="1:10" ht="15.75" customHeight="1">
      <c r="A113" s="17"/>
      <c r="B113" s="7"/>
      <c r="E113" s="14"/>
      <c r="F113" s="14"/>
      <c r="H113" s="22" t="s">
        <v>48</v>
      </c>
      <c r="I113" s="12">
        <v>59</v>
      </c>
      <c r="J113" s="13">
        <v>224</v>
      </c>
    </row>
    <row r="114" spans="1:10" ht="15.75" customHeight="1">
      <c r="A114" s="17"/>
      <c r="B114" s="7"/>
      <c r="E114" s="14"/>
      <c r="F114" s="14"/>
      <c r="H114" s="22" t="s">
        <v>46</v>
      </c>
      <c r="I114" s="12">
        <v>23</v>
      </c>
      <c r="J114" s="13">
        <v>43</v>
      </c>
    </row>
    <row r="115" spans="1:10" ht="15.75" customHeight="1">
      <c r="A115" s="17"/>
      <c r="B115" s="7"/>
      <c r="E115" s="14"/>
      <c r="F115" s="14"/>
      <c r="H115" s="61" t="s">
        <v>43</v>
      </c>
      <c r="I115" s="35"/>
      <c r="J115" s="11">
        <f>SUM(J112:J114)</f>
        <v>2101</v>
      </c>
    </row>
    <row r="116" spans="1:25" s="6" customFormat="1" ht="15.75" customHeight="1" thickBot="1">
      <c r="A116" s="17"/>
      <c r="B116" s="6" t="s">
        <v>49</v>
      </c>
      <c r="H116" s="25"/>
      <c r="I116" s="25"/>
      <c r="J116" s="37">
        <f>J110+J102+J115</f>
        <v>186405.944</v>
      </c>
      <c r="K116" s="27"/>
      <c r="L116" s="27"/>
      <c r="M116" s="27"/>
      <c r="N116" s="27"/>
      <c r="O116" s="27"/>
      <c r="P116" s="27"/>
      <c r="Q116" s="27"/>
      <c r="R116" s="27"/>
      <c r="S116" s="27"/>
      <c r="T116" s="27"/>
      <c r="U116" s="27"/>
      <c r="V116" s="27"/>
      <c r="W116" s="27"/>
      <c r="X116" s="27"/>
      <c r="Y116" s="27"/>
    </row>
    <row r="117" spans="1:10" ht="15.75" customHeight="1" thickTop="1">
      <c r="A117" s="17"/>
      <c r="H117" s="12"/>
      <c r="I117" s="12"/>
      <c r="J117" s="13"/>
    </row>
    <row r="118" spans="1:10" ht="15.75" customHeight="1">
      <c r="A118" s="17"/>
      <c r="B118" s="15" t="s">
        <v>9</v>
      </c>
      <c r="C118" s="26" t="s">
        <v>50</v>
      </c>
      <c r="D118" s="26"/>
      <c r="E118" s="45"/>
      <c r="F118" s="45"/>
      <c r="G118" s="26"/>
      <c r="H118" s="46"/>
      <c r="I118" s="47"/>
      <c r="J118" s="48"/>
    </row>
    <row r="119" spans="1:10" ht="15.75" customHeight="1">
      <c r="A119" s="17"/>
      <c r="C119" s="26" t="s">
        <v>33</v>
      </c>
      <c r="D119" s="26" t="s">
        <v>40</v>
      </c>
      <c r="E119" s="26"/>
      <c r="F119" s="26"/>
      <c r="G119" s="26"/>
      <c r="H119" s="46" t="s">
        <v>41</v>
      </c>
      <c r="I119" s="47">
        <f>2241+19759</f>
        <v>22000</v>
      </c>
      <c r="J119" s="48">
        <f>I119</f>
        <v>22000</v>
      </c>
    </row>
    <row r="120" spans="1:10" ht="15.75" customHeight="1">
      <c r="A120" s="17"/>
      <c r="C120" s="26"/>
      <c r="D120" s="26"/>
      <c r="E120" s="26"/>
      <c r="F120" s="26"/>
      <c r="G120" s="26"/>
      <c r="H120" s="46" t="s">
        <v>42</v>
      </c>
      <c r="I120" s="47">
        <f>11544-590*4+2770-548</f>
        <v>11406</v>
      </c>
      <c r="J120" s="49">
        <f>I120*0.468</f>
        <v>5338.008000000001</v>
      </c>
    </row>
    <row r="121" spans="1:10" ht="15.75" customHeight="1">
      <c r="A121" s="17"/>
      <c r="C121" s="26"/>
      <c r="D121" s="26"/>
      <c r="E121" s="45"/>
      <c r="F121" s="45"/>
      <c r="G121" s="26"/>
      <c r="H121" s="50" t="s">
        <v>43</v>
      </c>
      <c r="I121" s="51"/>
      <c r="J121" s="52">
        <f>SUM(J119:J120)</f>
        <v>27338.008</v>
      </c>
    </row>
    <row r="122" spans="1:10" ht="15.75" customHeight="1">
      <c r="A122" s="17"/>
      <c r="C122" s="26"/>
      <c r="D122" s="26"/>
      <c r="E122" s="45"/>
      <c r="F122" s="45"/>
      <c r="G122" s="26"/>
      <c r="H122" s="46"/>
      <c r="I122" s="47"/>
      <c r="J122" s="48"/>
    </row>
    <row r="123" spans="1:10" ht="15.75" customHeight="1">
      <c r="A123" s="17"/>
      <c r="C123" s="26" t="s">
        <v>33</v>
      </c>
      <c r="D123" s="26" t="s">
        <v>44</v>
      </c>
      <c r="E123" s="45"/>
      <c r="F123" s="45"/>
      <c r="G123" s="26"/>
      <c r="H123" s="46" t="s">
        <v>42</v>
      </c>
      <c r="I123" s="47">
        <f>5428-208*4</f>
        <v>4596</v>
      </c>
      <c r="J123" s="53">
        <v>2150</v>
      </c>
    </row>
    <row r="124" spans="1:10" ht="15.75" customHeight="1">
      <c r="A124" s="17"/>
      <c r="C124" s="26"/>
      <c r="D124" s="26"/>
      <c r="E124" s="45"/>
      <c r="F124" s="45"/>
      <c r="G124" s="26"/>
      <c r="H124" s="46" t="s">
        <v>48</v>
      </c>
      <c r="I124" s="47">
        <v>642</v>
      </c>
      <c r="J124" s="53">
        <v>2440</v>
      </c>
    </row>
    <row r="125" spans="1:10" ht="15.75" customHeight="1">
      <c r="A125" s="17"/>
      <c r="H125" s="34" t="s">
        <v>43</v>
      </c>
      <c r="I125" s="11"/>
      <c r="J125" s="11">
        <f>SUM(J123:J124)</f>
        <v>4590</v>
      </c>
    </row>
    <row r="126" spans="1:10" ht="15.75" customHeight="1">
      <c r="A126" s="17"/>
      <c r="H126" s="63"/>
      <c r="I126" s="23"/>
      <c r="J126" s="23"/>
    </row>
    <row r="127" spans="1:10" ht="15.75" customHeight="1">
      <c r="A127" s="17"/>
      <c r="B127" s="15" t="s">
        <v>10</v>
      </c>
      <c r="C127" s="7" t="str">
        <f>C112</f>
        <v>Hire purchase and finance lease</v>
      </c>
      <c r="H127" s="22" t="s">
        <v>41</v>
      </c>
      <c r="I127" s="13">
        <f>3439+52</f>
        <v>3491</v>
      </c>
      <c r="J127" s="13">
        <f>I127</f>
        <v>3491</v>
      </c>
    </row>
    <row r="128" spans="1:10" ht="15.75" customHeight="1">
      <c r="A128" s="17"/>
      <c r="H128" s="22" t="s">
        <v>46</v>
      </c>
      <c r="I128" s="13">
        <v>161</v>
      </c>
      <c r="J128" s="13">
        <v>298</v>
      </c>
    </row>
    <row r="129" spans="1:10" ht="15.75" customHeight="1">
      <c r="A129" s="17"/>
      <c r="H129" s="61" t="s">
        <v>43</v>
      </c>
      <c r="I129" s="11"/>
      <c r="J129" s="11">
        <f>SUM(J127:J128)</f>
        <v>3789</v>
      </c>
    </row>
    <row r="130" spans="1:25" s="6" customFormat="1" ht="15.75" customHeight="1" thickBot="1">
      <c r="A130" s="17"/>
      <c r="B130" s="6" t="s">
        <v>51</v>
      </c>
      <c r="H130" s="4"/>
      <c r="I130" s="4"/>
      <c r="J130" s="37">
        <f>J125+J121+J129</f>
        <v>35717.008</v>
      </c>
      <c r="K130" s="27"/>
      <c r="L130" s="27"/>
      <c r="M130" s="27"/>
      <c r="N130" s="27"/>
      <c r="O130" s="27"/>
      <c r="P130" s="27"/>
      <c r="Q130" s="27"/>
      <c r="R130" s="27"/>
      <c r="S130" s="27"/>
      <c r="T130" s="27"/>
      <c r="U130" s="27"/>
      <c r="V130" s="27"/>
      <c r="W130" s="27"/>
      <c r="X130" s="27"/>
      <c r="Y130" s="27"/>
    </row>
    <row r="131" spans="1:10" ht="15.75" customHeight="1" thickTop="1">
      <c r="A131" s="17"/>
      <c r="J131" s="13"/>
    </row>
    <row r="132" spans="1:25" s="6" customFormat="1" ht="15.75" customHeight="1" thickBot="1">
      <c r="A132" s="17"/>
      <c r="B132" s="6" t="s">
        <v>52</v>
      </c>
      <c r="J132" s="38">
        <f>J130+J116</f>
        <v>222122.952</v>
      </c>
      <c r="K132" s="27"/>
      <c r="L132" s="27"/>
      <c r="M132" s="27"/>
      <c r="N132" s="27"/>
      <c r="O132" s="27"/>
      <c r="P132" s="27"/>
      <c r="Q132" s="27"/>
      <c r="R132" s="27"/>
      <c r="S132" s="27"/>
      <c r="T132" s="27"/>
      <c r="U132" s="27"/>
      <c r="V132" s="27"/>
      <c r="W132" s="27"/>
      <c r="X132" s="27"/>
      <c r="Y132" s="27"/>
    </row>
    <row r="133" ht="15.75" customHeight="1" thickTop="1">
      <c r="A133" s="17"/>
    </row>
    <row r="134" spans="1:2" ht="15.75" customHeight="1">
      <c r="A134" s="19" t="s">
        <v>22</v>
      </c>
      <c r="B134" s="6" t="s">
        <v>115</v>
      </c>
    </row>
    <row r="135" spans="1:10" ht="15.75" customHeight="1">
      <c r="A135" s="19"/>
      <c r="B135" s="6"/>
      <c r="J135" s="8" t="s">
        <v>5</v>
      </c>
    </row>
    <row r="136" spans="1:12" ht="15.75" customHeight="1" thickBot="1">
      <c r="A136" s="17"/>
      <c r="B136" s="16" t="s">
        <v>54</v>
      </c>
      <c r="C136" s="6"/>
      <c r="J136" s="55">
        <f>124314-(0.468*8198)</f>
        <v>120477.336</v>
      </c>
      <c r="K136" s="26">
        <v>124116</v>
      </c>
      <c r="L136" s="26">
        <f>K136-J136</f>
        <v>3638.6640000000043</v>
      </c>
    </row>
    <row r="137" spans="1:3" ht="15.75" customHeight="1">
      <c r="A137" s="17"/>
      <c r="B137" s="16"/>
      <c r="C137" s="6"/>
    </row>
    <row r="138" spans="1:2" ht="15.75" customHeight="1">
      <c r="A138" s="19" t="s">
        <v>23</v>
      </c>
      <c r="B138" s="6" t="s">
        <v>56</v>
      </c>
    </row>
    <row r="139" spans="1:3" ht="15.75" customHeight="1">
      <c r="A139" s="17"/>
      <c r="C139" s="6"/>
    </row>
    <row r="140" spans="1:3" ht="15.75" customHeight="1">
      <c r="A140" s="17"/>
      <c r="C140" s="6"/>
    </row>
    <row r="141" spans="1:3" ht="15.75" customHeight="1">
      <c r="A141" s="17"/>
      <c r="C141" s="6"/>
    </row>
    <row r="142" spans="1:3" ht="15.75" customHeight="1">
      <c r="A142" s="17"/>
      <c r="C142" s="6"/>
    </row>
    <row r="143" spans="1:10" ht="15.75" customHeight="1">
      <c r="A143" s="54" t="s">
        <v>53</v>
      </c>
      <c r="B143" s="27" t="s">
        <v>58</v>
      </c>
      <c r="C143" s="26"/>
      <c r="D143" s="26"/>
      <c r="E143" s="26"/>
      <c r="F143" s="26"/>
      <c r="G143" s="26"/>
      <c r="H143" s="26"/>
      <c r="I143" s="26"/>
      <c r="J143" s="26"/>
    </row>
    <row r="144" spans="2:10" ht="15.75" customHeight="1">
      <c r="B144" s="60"/>
      <c r="C144" s="26"/>
      <c r="D144" s="26"/>
      <c r="E144" s="26"/>
      <c r="F144" s="26"/>
      <c r="G144" s="26"/>
      <c r="H144" s="26"/>
      <c r="I144" s="26"/>
      <c r="J144" s="26"/>
    </row>
    <row r="145" spans="1:10" ht="15.75" customHeight="1">
      <c r="A145" s="17"/>
      <c r="B145" s="60"/>
      <c r="C145" s="26"/>
      <c r="D145" s="26"/>
      <c r="E145" s="26"/>
      <c r="F145" s="26"/>
      <c r="G145" s="26"/>
      <c r="H145" s="26"/>
      <c r="I145" s="26"/>
      <c r="J145" s="26"/>
    </row>
    <row r="146" spans="1:10" ht="15.75" customHeight="1">
      <c r="A146" s="17"/>
      <c r="B146" s="60"/>
      <c r="C146" s="26"/>
      <c r="D146" s="26"/>
      <c r="E146" s="26"/>
      <c r="F146" s="26"/>
      <c r="G146" s="26"/>
      <c r="H146" s="26"/>
      <c r="I146" s="26"/>
      <c r="J146" s="26"/>
    </row>
    <row r="147" spans="1:10" ht="15.75" customHeight="1">
      <c r="A147" s="17"/>
      <c r="B147" s="60"/>
      <c r="C147" s="26"/>
      <c r="D147" s="26"/>
      <c r="E147" s="26"/>
      <c r="F147" s="26"/>
      <c r="G147" s="26"/>
      <c r="H147" s="26"/>
      <c r="I147" s="26"/>
      <c r="J147" s="26"/>
    </row>
    <row r="148" spans="1:10" ht="15.75" customHeight="1">
      <c r="A148" s="17"/>
      <c r="B148" s="60"/>
      <c r="C148" s="26"/>
      <c r="D148" s="26"/>
      <c r="E148" s="26"/>
      <c r="F148" s="26"/>
      <c r="G148" s="26"/>
      <c r="H148" s="26"/>
      <c r="I148" s="26"/>
      <c r="J148" s="26"/>
    </row>
    <row r="149" spans="1:10" ht="12" customHeight="1">
      <c r="A149" s="17"/>
      <c r="B149" s="60"/>
      <c r="C149" s="26"/>
      <c r="D149" s="26"/>
      <c r="E149" s="26"/>
      <c r="F149" s="26"/>
      <c r="G149" s="26"/>
      <c r="H149" s="26"/>
      <c r="I149" s="26"/>
      <c r="J149" s="26"/>
    </row>
    <row r="150" spans="1:10" ht="15.75" customHeight="1">
      <c r="A150" s="17"/>
      <c r="B150" s="83"/>
      <c r="C150" s="26"/>
      <c r="D150" s="26"/>
      <c r="E150" s="26"/>
      <c r="F150" s="26"/>
      <c r="G150" s="26"/>
      <c r="H150" s="26"/>
      <c r="I150" s="26"/>
      <c r="J150" s="26"/>
    </row>
    <row r="151" spans="1:2" ht="15.75" customHeight="1">
      <c r="A151" s="19" t="s">
        <v>55</v>
      </c>
      <c r="B151" s="6" t="s">
        <v>60</v>
      </c>
    </row>
    <row r="152" spans="1:10" ht="15.75" customHeight="1">
      <c r="A152" s="17"/>
      <c r="B152" s="7"/>
      <c r="I152" s="10"/>
      <c r="J152" s="10"/>
    </row>
    <row r="153" spans="1:10" ht="15.75" customHeight="1">
      <c r="A153" s="17"/>
      <c r="B153" s="7"/>
      <c r="F153" s="7" t="s">
        <v>116</v>
      </c>
      <c r="H153" s="15"/>
      <c r="I153" s="10"/>
      <c r="J153" s="10"/>
    </row>
    <row r="154" spans="1:10" ht="15.75" customHeight="1">
      <c r="A154" s="17"/>
      <c r="B154" s="7"/>
      <c r="F154" s="35" t="s">
        <v>94</v>
      </c>
      <c r="G154" s="70" t="s">
        <v>7</v>
      </c>
      <c r="H154" s="75" t="s">
        <v>95</v>
      </c>
      <c r="I154" s="64" t="s">
        <v>90</v>
      </c>
      <c r="J154" s="30" t="s">
        <v>93</v>
      </c>
    </row>
    <row r="155" spans="1:10" ht="15.75" customHeight="1">
      <c r="A155" s="17"/>
      <c r="B155" s="7"/>
      <c r="F155" s="65" t="s">
        <v>85</v>
      </c>
      <c r="G155" s="30" t="s">
        <v>86</v>
      </c>
      <c r="H155" s="20" t="s">
        <v>66</v>
      </c>
      <c r="I155" s="65" t="s">
        <v>61</v>
      </c>
      <c r="J155" s="31" t="s">
        <v>62</v>
      </c>
    </row>
    <row r="156" spans="1:10" ht="15.75" customHeight="1">
      <c r="A156" s="17"/>
      <c r="B156" s="7"/>
      <c r="F156" s="77" t="s">
        <v>5</v>
      </c>
      <c r="G156" s="36" t="s">
        <v>5</v>
      </c>
      <c r="H156" s="29" t="s">
        <v>5</v>
      </c>
      <c r="I156" s="77" t="str">
        <f>H156</f>
        <v>RM'000</v>
      </c>
      <c r="J156" s="36" t="str">
        <f>I156</f>
        <v>RM'000</v>
      </c>
    </row>
    <row r="157" spans="1:10" ht="15.75" customHeight="1">
      <c r="A157" s="17"/>
      <c r="B157" s="56" t="s">
        <v>97</v>
      </c>
      <c r="C157" s="26"/>
      <c r="D157" s="26"/>
      <c r="E157" s="26"/>
      <c r="F157" s="47"/>
      <c r="G157" s="48"/>
      <c r="H157" s="59"/>
      <c r="I157" s="12"/>
      <c r="J157" s="13"/>
    </row>
    <row r="158" spans="1:10" ht="15.75" customHeight="1">
      <c r="A158" s="17"/>
      <c r="B158" s="56"/>
      <c r="C158" s="26"/>
      <c r="D158" s="26"/>
      <c r="E158" s="26"/>
      <c r="F158" s="47"/>
      <c r="G158" s="48"/>
      <c r="H158" s="59"/>
      <c r="I158" s="12"/>
      <c r="J158" s="13"/>
    </row>
    <row r="159" spans="1:10" ht="15.75" customHeight="1">
      <c r="A159" s="17"/>
      <c r="B159" s="26" t="s">
        <v>63</v>
      </c>
      <c r="C159" s="26"/>
      <c r="D159" s="26"/>
      <c r="E159" s="26"/>
      <c r="F159" s="47">
        <v>52963</v>
      </c>
      <c r="G159" s="71">
        <f>229390</f>
        <v>229390</v>
      </c>
      <c r="H159" s="59">
        <f>SUM(F159:G159)</f>
        <v>282353</v>
      </c>
      <c r="I159" s="12">
        <v>4220</v>
      </c>
      <c r="J159" s="13">
        <v>386638</v>
      </c>
    </row>
    <row r="160" spans="1:10" ht="15.75" customHeight="1">
      <c r="A160" s="17"/>
      <c r="B160" s="26" t="s">
        <v>64</v>
      </c>
      <c r="C160" s="26"/>
      <c r="D160" s="26"/>
      <c r="E160" s="26"/>
      <c r="F160" s="47">
        <v>26589</v>
      </c>
      <c r="G160" s="71">
        <v>115075</v>
      </c>
      <c r="H160" s="59">
        <f>SUM(F160:G160)</f>
        <v>141664</v>
      </c>
      <c r="I160" s="12">
        <v>-5118</v>
      </c>
      <c r="J160" s="13">
        <v>252883</v>
      </c>
    </row>
    <row r="161" spans="1:10" ht="15.75" customHeight="1">
      <c r="A161" s="17"/>
      <c r="B161" s="26" t="s">
        <v>87</v>
      </c>
      <c r="C161" s="26"/>
      <c r="D161" s="26"/>
      <c r="E161" s="26"/>
      <c r="F161" s="47">
        <v>8730</v>
      </c>
      <c r="G161" s="71">
        <v>6875</v>
      </c>
      <c r="H161" s="59">
        <f>SUM(F161:G161)</f>
        <v>15605</v>
      </c>
      <c r="I161" s="12">
        <v>111</v>
      </c>
      <c r="J161" s="13">
        <v>102520</v>
      </c>
    </row>
    <row r="162" spans="1:10" ht="15.75" customHeight="1">
      <c r="A162" s="17"/>
      <c r="C162" s="26" t="s">
        <v>101</v>
      </c>
      <c r="D162" s="26"/>
      <c r="E162" s="26"/>
      <c r="F162" s="12"/>
      <c r="G162" s="13"/>
      <c r="H162" s="2"/>
      <c r="I162" s="12"/>
      <c r="J162" s="13"/>
    </row>
    <row r="163" spans="1:10" ht="15.75" customHeight="1">
      <c r="A163" s="17"/>
      <c r="B163" s="26" t="s">
        <v>99</v>
      </c>
      <c r="C163" s="26"/>
      <c r="D163" s="26"/>
      <c r="E163" s="26"/>
      <c r="F163" s="12"/>
      <c r="G163" s="13"/>
      <c r="H163" s="2"/>
      <c r="I163" s="12"/>
      <c r="J163" s="13"/>
    </row>
    <row r="164" spans="1:10" ht="15.75" customHeight="1">
      <c r="A164" s="17"/>
      <c r="B164" s="26" t="s">
        <v>100</v>
      </c>
      <c r="C164" s="26" t="s">
        <v>123</v>
      </c>
      <c r="D164" s="26"/>
      <c r="E164" s="26"/>
      <c r="F164" s="66">
        <v>28485</v>
      </c>
      <c r="G164" s="72">
        <v>38515</v>
      </c>
      <c r="H164" s="57">
        <f>SUM(F164:G164)</f>
        <v>67000</v>
      </c>
      <c r="I164" s="76">
        <v>-1694</v>
      </c>
      <c r="J164" s="78">
        <v>86165</v>
      </c>
    </row>
    <row r="165" spans="1:10" ht="15.75" customHeight="1">
      <c r="A165" s="17"/>
      <c r="B165" s="26" t="s">
        <v>66</v>
      </c>
      <c r="C165" s="26"/>
      <c r="D165" s="26"/>
      <c r="E165" s="26"/>
      <c r="F165" s="47">
        <f>SUM(F159:F164)</f>
        <v>116767</v>
      </c>
      <c r="G165" s="48">
        <f>SUM(G159:G164)</f>
        <v>389855</v>
      </c>
      <c r="H165" s="59">
        <f>SUM(H159:H164)</f>
        <v>506622</v>
      </c>
      <c r="I165" s="47">
        <f>SUM(I159:I164)</f>
        <v>-2481</v>
      </c>
      <c r="J165" s="48">
        <f>SUM(J159:J164)</f>
        <v>828206</v>
      </c>
    </row>
    <row r="166" spans="1:10" ht="15.75" customHeight="1">
      <c r="A166" s="17"/>
      <c r="B166" s="26" t="s">
        <v>88</v>
      </c>
      <c r="C166" s="26"/>
      <c r="D166" s="26"/>
      <c r="E166" s="26"/>
      <c r="F166" s="47">
        <f>-F165</f>
        <v>-116767</v>
      </c>
      <c r="G166" s="85" t="s">
        <v>33</v>
      </c>
      <c r="H166" s="59">
        <f>SUM(F166:G166)</f>
        <v>-116767</v>
      </c>
      <c r="I166" s="12">
        <v>-293</v>
      </c>
      <c r="J166" s="13">
        <v>-62479</v>
      </c>
    </row>
    <row r="167" spans="1:10" ht="15.75" customHeight="1" thickBot="1">
      <c r="A167" s="17"/>
      <c r="B167" s="26" t="s">
        <v>89</v>
      </c>
      <c r="C167" s="26"/>
      <c r="D167" s="26"/>
      <c r="E167" s="26"/>
      <c r="F167" s="68">
        <f>SUM(F165:F166)</f>
        <v>0</v>
      </c>
      <c r="G167" s="73">
        <f>SUM(G165:G166)</f>
        <v>389855</v>
      </c>
      <c r="H167" s="58">
        <f>SUM(H165:H166)</f>
        <v>389855</v>
      </c>
      <c r="I167" s="69">
        <f>SUM(I165:I166)</f>
        <v>-2774</v>
      </c>
      <c r="J167" s="74">
        <f>SUM(J165:J166)</f>
        <v>765727</v>
      </c>
    </row>
    <row r="168" spans="1:10" ht="15.75" customHeight="1">
      <c r="A168" s="17"/>
      <c r="B168" s="26"/>
      <c r="C168" s="26"/>
      <c r="D168" s="26"/>
      <c r="E168" s="26"/>
      <c r="F168" s="59"/>
      <c r="G168" s="59"/>
      <c r="H168" s="59"/>
      <c r="I168" s="47"/>
      <c r="J168" s="48"/>
    </row>
    <row r="169" spans="1:10" ht="15.75" customHeight="1">
      <c r="A169" s="17"/>
      <c r="B169" s="26" t="s">
        <v>91</v>
      </c>
      <c r="C169" s="26"/>
      <c r="E169" s="26"/>
      <c r="F169" s="26"/>
      <c r="G169" s="26"/>
      <c r="H169" s="26"/>
      <c r="I169" s="47">
        <v>-11700</v>
      </c>
      <c r="J169" s="86"/>
    </row>
    <row r="170" spans="1:10" ht="15.75" customHeight="1">
      <c r="A170" s="17"/>
      <c r="B170" s="26" t="s">
        <v>92</v>
      </c>
      <c r="C170" s="26"/>
      <c r="E170" s="26"/>
      <c r="F170" s="26"/>
      <c r="G170" s="26"/>
      <c r="H170" s="26"/>
      <c r="I170" s="47">
        <v>2436</v>
      </c>
      <c r="J170" s="48"/>
    </row>
    <row r="171" spans="1:10" ht="15.75" customHeight="1">
      <c r="A171" s="17"/>
      <c r="B171" s="56" t="s">
        <v>65</v>
      </c>
      <c r="C171" s="26"/>
      <c r="E171" s="26"/>
      <c r="F171" s="26"/>
      <c r="G171" s="26"/>
      <c r="H171" s="26"/>
      <c r="I171" s="47"/>
      <c r="J171" s="13"/>
    </row>
    <row r="172" spans="1:10" ht="15.75" customHeight="1">
      <c r="A172" s="17"/>
      <c r="B172" s="26" t="s">
        <v>11</v>
      </c>
      <c r="C172" s="26" t="s">
        <v>102</v>
      </c>
      <c r="E172" s="26"/>
      <c r="F172" s="26"/>
      <c r="G172" s="26"/>
      <c r="H172" s="26"/>
      <c r="I172" s="47">
        <v>10006</v>
      </c>
      <c r="J172" s="48"/>
    </row>
    <row r="173" spans="1:10" ht="15.75" customHeight="1">
      <c r="A173" s="17"/>
      <c r="B173" s="26" t="s">
        <v>84</v>
      </c>
      <c r="C173" s="26" t="s">
        <v>103</v>
      </c>
      <c r="E173" s="26"/>
      <c r="F173" s="26"/>
      <c r="G173" s="26"/>
      <c r="H173" s="26"/>
      <c r="I173" s="47"/>
      <c r="J173" s="48">
        <v>61271</v>
      </c>
    </row>
    <row r="174" spans="1:10" ht="15.75" customHeight="1">
      <c r="A174" s="17"/>
      <c r="B174" s="56" t="s">
        <v>124</v>
      </c>
      <c r="C174" s="26"/>
      <c r="E174" s="26"/>
      <c r="F174" s="26"/>
      <c r="G174" s="26"/>
      <c r="H174" s="26"/>
      <c r="I174" s="47"/>
      <c r="J174" s="48"/>
    </row>
    <row r="175" spans="1:10" ht="15.75" customHeight="1">
      <c r="A175" s="17"/>
      <c r="B175" s="26" t="s">
        <v>11</v>
      </c>
      <c r="C175" s="26" t="s">
        <v>102</v>
      </c>
      <c r="E175" s="26"/>
      <c r="F175" s="26"/>
      <c r="G175" s="26"/>
      <c r="H175" s="26"/>
      <c r="I175" s="47">
        <v>2927</v>
      </c>
      <c r="J175" s="48"/>
    </row>
    <row r="176" spans="1:10" ht="15.75" customHeight="1">
      <c r="A176" s="17"/>
      <c r="B176" s="26" t="s">
        <v>84</v>
      </c>
      <c r="C176" s="26" t="s">
        <v>103</v>
      </c>
      <c r="E176" s="26"/>
      <c r="F176" s="26"/>
      <c r="G176" s="26"/>
      <c r="H176" s="26"/>
      <c r="I176" s="47"/>
      <c r="J176" s="48">
        <v>5267</v>
      </c>
    </row>
    <row r="177" spans="1:10" ht="15.75" customHeight="1">
      <c r="A177" s="17"/>
      <c r="B177" s="26"/>
      <c r="C177" s="26"/>
      <c r="E177" s="26"/>
      <c r="F177" s="26"/>
      <c r="G177" s="26"/>
      <c r="H177" s="26"/>
      <c r="I177" s="12"/>
      <c r="J177" s="13"/>
    </row>
    <row r="178" spans="1:10" ht="15.75" customHeight="1" thickBot="1">
      <c r="A178" s="17"/>
      <c r="B178" s="26" t="s">
        <v>66</v>
      </c>
      <c r="C178" s="26"/>
      <c r="E178" s="26"/>
      <c r="F178" s="26"/>
      <c r="G178" s="26"/>
      <c r="H178" s="26"/>
      <c r="I178" s="68">
        <v>895</v>
      </c>
      <c r="J178" s="73">
        <v>832265</v>
      </c>
    </row>
    <row r="179" spans="1:10" ht="15.75" customHeight="1">
      <c r="A179" s="17"/>
      <c r="B179" s="26"/>
      <c r="C179" s="26"/>
      <c r="D179" s="26"/>
      <c r="E179" s="26"/>
      <c r="F179" s="26"/>
      <c r="G179" s="26"/>
      <c r="H179" s="26"/>
      <c r="I179" s="66"/>
      <c r="J179" s="67"/>
    </row>
    <row r="180" spans="1:10" ht="15.75" customHeight="1">
      <c r="A180" s="17"/>
      <c r="B180" s="26"/>
      <c r="C180" s="26"/>
      <c r="D180" s="26"/>
      <c r="E180" s="26"/>
      <c r="F180" s="26"/>
      <c r="G180" s="26"/>
      <c r="H180" s="26"/>
      <c r="I180" s="26"/>
      <c r="J180" s="26"/>
    </row>
    <row r="181" spans="1:10" ht="15.75" customHeight="1">
      <c r="A181" s="17"/>
      <c r="B181" s="26"/>
      <c r="C181" s="26"/>
      <c r="D181" s="26"/>
      <c r="E181" s="26"/>
      <c r="F181" s="26"/>
      <c r="G181" s="26"/>
      <c r="H181" s="26"/>
      <c r="I181" s="26"/>
      <c r="J181" s="26"/>
    </row>
    <row r="182" spans="1:10" ht="15.75" customHeight="1">
      <c r="A182" s="17"/>
      <c r="B182" s="26"/>
      <c r="C182" s="26"/>
      <c r="D182" s="26"/>
      <c r="E182" s="26"/>
      <c r="F182" s="26"/>
      <c r="G182" s="26"/>
      <c r="H182" s="26"/>
      <c r="I182" s="26"/>
      <c r="J182" s="26"/>
    </row>
    <row r="183" spans="1:10" ht="15.75" customHeight="1">
      <c r="A183" s="17"/>
      <c r="B183" s="26"/>
      <c r="C183" s="26"/>
      <c r="D183" s="26"/>
      <c r="E183" s="26"/>
      <c r="F183" s="26"/>
      <c r="G183" s="26"/>
      <c r="H183" s="26"/>
      <c r="I183" s="26"/>
      <c r="J183" s="26"/>
    </row>
    <row r="184" spans="1:10" ht="15.75" customHeight="1">
      <c r="A184" s="19" t="s">
        <v>55</v>
      </c>
      <c r="B184" s="6" t="s">
        <v>119</v>
      </c>
      <c r="C184" s="26"/>
      <c r="D184" s="26"/>
      <c r="E184" s="26"/>
      <c r="F184" s="26"/>
      <c r="G184" s="26"/>
      <c r="H184" s="26"/>
      <c r="I184" s="26"/>
      <c r="J184" s="26"/>
    </row>
    <row r="185" spans="1:10" ht="15.75" customHeight="1">
      <c r="A185" s="17"/>
      <c r="B185" s="26"/>
      <c r="C185" s="26"/>
      <c r="D185" s="26"/>
      <c r="E185" s="26"/>
      <c r="F185" s="26"/>
      <c r="G185" s="26"/>
      <c r="H185" s="26"/>
      <c r="I185" s="26"/>
      <c r="J185" s="26"/>
    </row>
    <row r="186" spans="1:10" ht="15.75" customHeight="1">
      <c r="A186" s="17"/>
      <c r="B186" s="26"/>
      <c r="C186" s="26"/>
      <c r="D186" s="26"/>
      <c r="E186" s="26"/>
      <c r="F186" s="7" t="str">
        <f>F153</f>
        <v>&lt;----------------Y-T-D 30 SEPTEMBER 2001----------------------&gt;</v>
      </c>
      <c r="H186" s="15"/>
      <c r="I186" s="10"/>
      <c r="J186" s="10"/>
    </row>
    <row r="187" spans="1:10" ht="15.75" customHeight="1">
      <c r="A187" s="17"/>
      <c r="B187" s="26"/>
      <c r="C187" s="26"/>
      <c r="D187" s="26"/>
      <c r="E187" s="26"/>
      <c r="F187" s="35" t="s">
        <v>94</v>
      </c>
      <c r="G187" s="70" t="s">
        <v>7</v>
      </c>
      <c r="H187" s="75" t="s">
        <v>95</v>
      </c>
      <c r="I187" s="64" t="s">
        <v>90</v>
      </c>
      <c r="J187" s="30" t="s">
        <v>93</v>
      </c>
    </row>
    <row r="188" spans="1:10" ht="15.75" customHeight="1">
      <c r="A188" s="17"/>
      <c r="B188" s="26"/>
      <c r="C188" s="26"/>
      <c r="D188" s="26"/>
      <c r="E188" s="26"/>
      <c r="F188" s="65" t="s">
        <v>85</v>
      </c>
      <c r="G188" s="30" t="s">
        <v>86</v>
      </c>
      <c r="H188" s="20" t="s">
        <v>66</v>
      </c>
      <c r="I188" s="65" t="s">
        <v>61</v>
      </c>
      <c r="J188" s="31" t="s">
        <v>62</v>
      </c>
    </row>
    <row r="189" spans="1:10" ht="15.75" customHeight="1">
      <c r="A189" s="17"/>
      <c r="B189" s="7"/>
      <c r="C189" s="26"/>
      <c r="D189" s="26"/>
      <c r="E189" s="26"/>
      <c r="F189" s="77" t="s">
        <v>5</v>
      </c>
      <c r="G189" s="36" t="s">
        <v>5</v>
      </c>
      <c r="H189" s="29" t="s">
        <v>5</v>
      </c>
      <c r="I189" s="77" t="str">
        <f>H189</f>
        <v>RM'000</v>
      </c>
      <c r="J189" s="36" t="str">
        <f>I189</f>
        <v>RM'000</v>
      </c>
    </row>
    <row r="190" spans="1:10" ht="15.75" customHeight="1">
      <c r="A190" s="17"/>
      <c r="B190" s="56"/>
      <c r="C190" s="26"/>
      <c r="D190" s="26"/>
      <c r="E190" s="26"/>
      <c r="F190" s="47"/>
      <c r="G190" s="48"/>
      <c r="H190" s="59"/>
      <c r="I190" s="12"/>
      <c r="J190" s="13"/>
    </row>
    <row r="191" spans="1:10" ht="15.75" customHeight="1">
      <c r="A191" s="17"/>
      <c r="B191" s="56" t="s">
        <v>96</v>
      </c>
      <c r="C191" s="26"/>
      <c r="D191" s="26"/>
      <c r="E191" s="26"/>
      <c r="F191" s="47"/>
      <c r="G191" s="48"/>
      <c r="H191" s="59"/>
      <c r="I191" s="12"/>
      <c r="J191" s="13"/>
    </row>
    <row r="192" spans="1:10" ht="15.75" customHeight="1">
      <c r="A192" s="17"/>
      <c r="B192" s="56"/>
      <c r="C192" s="26"/>
      <c r="D192" s="26"/>
      <c r="E192" s="26"/>
      <c r="F192" s="47"/>
      <c r="G192" s="48"/>
      <c r="H192" s="59"/>
      <c r="I192" s="12"/>
      <c r="J192" s="13"/>
    </row>
    <row r="193" spans="1:10" ht="15.75" customHeight="1">
      <c r="A193" s="17"/>
      <c r="B193" s="26" t="s">
        <v>98</v>
      </c>
      <c r="C193" s="26"/>
      <c r="D193" s="26"/>
      <c r="E193" s="26"/>
      <c r="F193" s="47">
        <v>100021</v>
      </c>
      <c r="G193" s="71">
        <v>308566</v>
      </c>
      <c r="H193" s="59">
        <f>SUM(F193:G193)</f>
        <v>408587</v>
      </c>
      <c r="I193" s="12">
        <v>3444</v>
      </c>
      <c r="J193" s="13">
        <v>611482</v>
      </c>
    </row>
    <row r="194" spans="1:10" ht="15.75" customHeight="1">
      <c r="A194" s="17"/>
      <c r="B194" s="26" t="s">
        <v>67</v>
      </c>
      <c r="C194" s="26"/>
      <c r="D194" s="26"/>
      <c r="E194" s="26"/>
      <c r="F194" s="66">
        <v>16746</v>
      </c>
      <c r="G194" s="72">
        <v>81289</v>
      </c>
      <c r="H194" s="57">
        <f>SUM(F194:G194)</f>
        <v>98035</v>
      </c>
      <c r="I194" s="76">
        <v>-5925</v>
      </c>
      <c r="J194" s="78">
        <v>216724</v>
      </c>
    </row>
    <row r="195" spans="1:10" ht="15.75" customHeight="1">
      <c r="A195" s="17"/>
      <c r="B195" s="26" t="s">
        <v>66</v>
      </c>
      <c r="C195" s="26"/>
      <c r="D195" s="26"/>
      <c r="E195" s="26"/>
      <c r="F195" s="47">
        <f>SUM(F193:F194)</f>
        <v>116767</v>
      </c>
      <c r="G195" s="48">
        <f>SUM(G193:G194)</f>
        <v>389855</v>
      </c>
      <c r="H195" s="59">
        <f>SUM(H193:H194)</f>
        <v>506622</v>
      </c>
      <c r="I195" s="47">
        <f>SUM(I193:I194)</f>
        <v>-2481</v>
      </c>
      <c r="J195" s="48">
        <f>SUM(J193:J194)</f>
        <v>828206</v>
      </c>
    </row>
    <row r="196" spans="1:10" ht="15.75" customHeight="1">
      <c r="A196" s="17"/>
      <c r="B196" s="26" t="s">
        <v>88</v>
      </c>
      <c r="C196" s="26"/>
      <c r="D196" s="26"/>
      <c r="E196" s="26"/>
      <c r="F196" s="47">
        <f>-F195</f>
        <v>-116767</v>
      </c>
      <c r="G196" s="85" t="s">
        <v>33</v>
      </c>
      <c r="H196" s="59">
        <f>SUM(F196:G196)</f>
        <v>-116767</v>
      </c>
      <c r="I196" s="12">
        <f>I166</f>
        <v>-293</v>
      </c>
      <c r="J196" s="13">
        <f>J166</f>
        <v>-62479</v>
      </c>
    </row>
    <row r="197" spans="1:10" ht="15.75" customHeight="1" thickBot="1">
      <c r="A197" s="17"/>
      <c r="B197" s="26" t="s">
        <v>89</v>
      </c>
      <c r="C197" s="26"/>
      <c r="D197" s="26"/>
      <c r="E197" s="26"/>
      <c r="F197" s="87" t="s">
        <v>33</v>
      </c>
      <c r="G197" s="73">
        <f>SUM(G195:G196)</f>
        <v>389855</v>
      </c>
      <c r="H197" s="58">
        <f>SUM(H195:H196)</f>
        <v>389855</v>
      </c>
      <c r="I197" s="69">
        <f>SUM(I195:I196)</f>
        <v>-2774</v>
      </c>
      <c r="J197" s="74">
        <f>SUM(J195:J196)</f>
        <v>765727</v>
      </c>
    </row>
    <row r="198" spans="1:10" ht="15.75" customHeight="1">
      <c r="A198" s="17"/>
      <c r="B198" s="26"/>
      <c r="C198" s="26"/>
      <c r="D198" s="26"/>
      <c r="E198" s="26"/>
      <c r="F198" s="59"/>
      <c r="G198" s="59"/>
      <c r="H198" s="59"/>
      <c r="I198" s="47"/>
      <c r="J198" s="48"/>
    </row>
    <row r="199" spans="1:10" ht="15.75" customHeight="1">
      <c r="A199" s="17"/>
      <c r="B199" s="26" t="s">
        <v>91</v>
      </c>
      <c r="D199" s="26"/>
      <c r="E199" s="26"/>
      <c r="F199" s="59"/>
      <c r="G199" s="59"/>
      <c r="H199" s="59"/>
      <c r="I199" s="47">
        <v>-11700</v>
      </c>
      <c r="J199" s="48"/>
    </row>
    <row r="200" spans="1:10" ht="15.75" customHeight="1">
      <c r="A200" s="17"/>
      <c r="B200" s="26" t="s">
        <v>92</v>
      </c>
      <c r="D200" s="26"/>
      <c r="E200" s="26"/>
      <c r="F200" s="26"/>
      <c r="G200" s="26"/>
      <c r="H200" s="26"/>
      <c r="I200" s="47">
        <f>I170</f>
        <v>2436</v>
      </c>
      <c r="J200" s="48"/>
    </row>
    <row r="201" spans="1:10" ht="15.75" customHeight="1">
      <c r="A201" s="17"/>
      <c r="B201" s="56" t="s">
        <v>65</v>
      </c>
      <c r="D201" s="26"/>
      <c r="E201" s="26"/>
      <c r="F201" s="26"/>
      <c r="G201" s="26"/>
      <c r="H201" s="26"/>
      <c r="I201" s="47"/>
      <c r="J201" s="48"/>
    </row>
    <row r="202" spans="1:10" ht="15.75" customHeight="1">
      <c r="A202" s="17"/>
      <c r="B202" s="26" t="s">
        <v>11</v>
      </c>
      <c r="C202" s="26" t="s">
        <v>102</v>
      </c>
      <c r="E202" s="26"/>
      <c r="F202" s="26"/>
      <c r="G202" s="26"/>
      <c r="H202" s="26"/>
      <c r="I202" s="47">
        <f>I172</f>
        <v>10006</v>
      </c>
      <c r="J202" s="48"/>
    </row>
    <row r="203" spans="1:10" ht="15.75" customHeight="1">
      <c r="A203" s="17"/>
      <c r="B203" s="26" t="s">
        <v>84</v>
      </c>
      <c r="C203" s="26" t="s">
        <v>103</v>
      </c>
      <c r="E203" s="26"/>
      <c r="F203" s="26"/>
      <c r="G203" s="26"/>
      <c r="H203" s="26"/>
      <c r="I203" s="47"/>
      <c r="J203" s="48">
        <f>J173</f>
        <v>61271</v>
      </c>
    </row>
    <row r="204" spans="1:10" ht="15.75" customHeight="1">
      <c r="A204" s="17"/>
      <c r="B204" s="56" t="s">
        <v>124</v>
      </c>
      <c r="D204" s="26"/>
      <c r="E204" s="26"/>
      <c r="F204" s="26"/>
      <c r="G204" s="26"/>
      <c r="H204" s="26"/>
      <c r="I204" s="47"/>
      <c r="J204" s="48"/>
    </row>
    <row r="205" spans="1:10" ht="15.75" customHeight="1">
      <c r="A205" s="17"/>
      <c r="B205" s="26" t="s">
        <v>11</v>
      </c>
      <c r="C205" s="26" t="s">
        <v>102</v>
      </c>
      <c r="E205" s="26"/>
      <c r="F205" s="26"/>
      <c r="G205" s="26"/>
      <c r="H205" s="26"/>
      <c r="I205" s="47">
        <v>2927</v>
      </c>
      <c r="J205" s="48"/>
    </row>
    <row r="206" spans="1:10" ht="15.75" customHeight="1">
      <c r="A206" s="17"/>
      <c r="B206" s="26" t="s">
        <v>84</v>
      </c>
      <c r="C206" s="26" t="s">
        <v>103</v>
      </c>
      <c r="E206" s="26"/>
      <c r="F206" s="26"/>
      <c r="G206" s="26"/>
      <c r="H206" s="26"/>
      <c r="I206" s="12"/>
      <c r="J206" s="13">
        <f>J176</f>
        <v>5267</v>
      </c>
    </row>
    <row r="207" spans="1:10" ht="15.75" customHeight="1">
      <c r="A207" s="17"/>
      <c r="B207" s="26"/>
      <c r="C207" s="26"/>
      <c r="E207" s="26"/>
      <c r="F207" s="26"/>
      <c r="G207" s="26"/>
      <c r="H207" s="26"/>
      <c r="I207" s="12"/>
      <c r="J207" s="13"/>
    </row>
    <row r="208" spans="1:10" ht="15.75" customHeight="1">
      <c r="A208" s="17"/>
      <c r="B208" s="26" t="s">
        <v>66</v>
      </c>
      <c r="D208" s="26"/>
      <c r="E208" s="26"/>
      <c r="F208" s="26"/>
      <c r="G208" s="26"/>
      <c r="H208" s="26"/>
      <c r="I208" s="51">
        <v>895</v>
      </c>
      <c r="J208" s="52">
        <v>832265</v>
      </c>
    </row>
    <row r="209" spans="1:10" ht="15.75" customHeight="1">
      <c r="A209" s="17"/>
      <c r="B209" s="26"/>
      <c r="D209" s="26"/>
      <c r="E209" s="26"/>
      <c r="F209" s="26"/>
      <c r="G209" s="26"/>
      <c r="H209" s="26"/>
      <c r="I209" s="59"/>
      <c r="J209" s="59"/>
    </row>
    <row r="210" spans="1:2" ht="15.75" customHeight="1">
      <c r="A210" s="19" t="s">
        <v>57</v>
      </c>
      <c r="B210" s="6" t="s">
        <v>69</v>
      </c>
    </row>
    <row r="211" spans="1:3" ht="15.75" customHeight="1">
      <c r="A211" s="17"/>
      <c r="C211" s="6"/>
    </row>
    <row r="212" spans="1:3" ht="15.75" customHeight="1">
      <c r="A212" s="17"/>
      <c r="C212" s="6"/>
    </row>
    <row r="213" spans="1:3" ht="15.75" customHeight="1">
      <c r="A213" s="17"/>
      <c r="C213" s="6"/>
    </row>
    <row r="214" spans="1:3" ht="15.75" customHeight="1">
      <c r="A214" s="17"/>
      <c r="C214" s="6"/>
    </row>
    <row r="215" spans="1:3" ht="15.75" customHeight="1">
      <c r="A215" s="17"/>
      <c r="C215" s="6"/>
    </row>
    <row r="216" spans="1:2" ht="15.75" customHeight="1">
      <c r="A216" s="19" t="s">
        <v>59</v>
      </c>
      <c r="B216" s="6" t="s">
        <v>71</v>
      </c>
    </row>
    <row r="217" ht="15.75" customHeight="1">
      <c r="A217" s="17"/>
    </row>
    <row r="218" ht="15.75" customHeight="1">
      <c r="A218" s="17"/>
    </row>
    <row r="219" ht="15.75" customHeight="1">
      <c r="A219" s="17"/>
    </row>
    <row r="220" ht="15.75" customHeight="1">
      <c r="A220" s="17"/>
    </row>
    <row r="221" ht="15.75" customHeight="1">
      <c r="A221" s="17"/>
    </row>
    <row r="222" spans="1:2" ht="15.75" customHeight="1">
      <c r="A222" s="19" t="s">
        <v>68</v>
      </c>
      <c r="B222" s="17" t="s">
        <v>109</v>
      </c>
    </row>
    <row r="223" ht="15.75" customHeight="1">
      <c r="A223" s="17"/>
    </row>
    <row r="224" ht="15.75" customHeight="1">
      <c r="A224" s="17"/>
    </row>
    <row r="225" ht="15.75" customHeight="1">
      <c r="A225" s="17"/>
    </row>
    <row r="226" ht="15.75" customHeight="1">
      <c r="A226" s="17"/>
    </row>
    <row r="227" spans="1:2" ht="15.75" customHeight="1">
      <c r="A227" s="19" t="s">
        <v>70</v>
      </c>
      <c r="B227" s="17" t="s">
        <v>110</v>
      </c>
    </row>
    <row r="228" ht="15.75" customHeight="1">
      <c r="A228" s="17"/>
    </row>
    <row r="229" ht="15.75" customHeight="1">
      <c r="A229" s="17"/>
    </row>
    <row r="230" ht="15" customHeight="1">
      <c r="A230" s="17"/>
    </row>
    <row r="231" spans="1:2" ht="14.25" customHeight="1">
      <c r="A231" s="19" t="s">
        <v>72</v>
      </c>
      <c r="B231" s="6" t="s">
        <v>83</v>
      </c>
    </row>
    <row r="232" spans="1:3" ht="15.75" customHeight="1">
      <c r="A232" s="17"/>
      <c r="C232" s="6"/>
    </row>
    <row r="233" spans="1:3" ht="15.75" customHeight="1">
      <c r="A233" s="17"/>
      <c r="C233" s="6"/>
    </row>
    <row r="234" spans="1:3" ht="15.75" customHeight="1">
      <c r="A234" s="17"/>
      <c r="C234" s="6"/>
    </row>
    <row r="235" spans="1:3" ht="15.75" customHeight="1">
      <c r="A235" s="17"/>
      <c r="C235" s="6"/>
    </row>
    <row r="236" spans="1:3" ht="15.75" customHeight="1">
      <c r="A236" s="17"/>
      <c r="C236" s="6"/>
    </row>
    <row r="237" spans="1:3" ht="15.75" customHeight="1">
      <c r="A237" s="17"/>
      <c r="C237" s="6"/>
    </row>
    <row r="238" spans="1:3" ht="15.75" customHeight="1">
      <c r="A238" s="17"/>
      <c r="C238" s="6"/>
    </row>
    <row r="239" spans="1:3" ht="15.75" customHeight="1">
      <c r="A239" s="17"/>
      <c r="C239" s="6"/>
    </row>
    <row r="240" spans="1:3" ht="15" customHeight="1">
      <c r="A240" s="17"/>
      <c r="C240" s="6"/>
    </row>
    <row r="241" spans="1:2" ht="15.75" customHeight="1">
      <c r="A241" s="19" t="s">
        <v>73</v>
      </c>
      <c r="B241" s="6" t="s">
        <v>74</v>
      </c>
    </row>
    <row r="242" spans="1:2" ht="15.75" customHeight="1">
      <c r="A242" s="19"/>
      <c r="B242" s="6"/>
    </row>
    <row r="243" spans="1:2" ht="15.75" customHeight="1">
      <c r="A243" s="17"/>
      <c r="B243" s="7"/>
    </row>
    <row r="244" spans="1:2" ht="15.75" customHeight="1">
      <c r="A244" s="17"/>
      <c r="B244" s="7"/>
    </row>
    <row r="245" spans="1:4" ht="15.75" customHeight="1">
      <c r="A245" s="54" t="s">
        <v>75</v>
      </c>
      <c r="B245" s="27" t="s">
        <v>76</v>
      </c>
      <c r="C245" s="26"/>
      <c r="D245" s="26"/>
    </row>
    <row r="246" spans="1:2" ht="15.75" customHeight="1">
      <c r="A246" s="19"/>
      <c r="B246" s="6"/>
    </row>
    <row r="247" spans="1:2" ht="15.75" customHeight="1">
      <c r="A247" s="17"/>
      <c r="B247" s="6"/>
    </row>
    <row r="248" spans="1:2" ht="15.75" customHeight="1">
      <c r="A248" s="17"/>
      <c r="B248" s="6"/>
    </row>
    <row r="249" spans="1:2" ht="15.75" customHeight="1">
      <c r="A249" s="17"/>
      <c r="B249" s="6"/>
    </row>
    <row r="250" ht="15.75" customHeight="1">
      <c r="A250" s="16"/>
    </row>
    <row r="251" spans="1:2" ht="15.75" customHeight="1">
      <c r="A251" s="16"/>
      <c r="B251" s="6" t="s">
        <v>77</v>
      </c>
    </row>
    <row r="252" spans="1:2" ht="15.75" customHeight="1">
      <c r="A252" s="16"/>
      <c r="B252" s="6"/>
    </row>
    <row r="253" spans="1:2" ht="15.75" customHeight="1">
      <c r="A253" s="16"/>
      <c r="B253" s="6"/>
    </row>
    <row r="254" spans="1:2" ht="15.75" customHeight="1">
      <c r="A254" s="16"/>
      <c r="B254" s="6" t="s">
        <v>78</v>
      </c>
    </row>
    <row r="255" spans="1:2" ht="15.75" customHeight="1">
      <c r="A255" s="16"/>
      <c r="B255" s="6"/>
    </row>
    <row r="256" spans="1:2" ht="15.75" customHeight="1">
      <c r="A256" s="16"/>
      <c r="B256" s="6" t="s">
        <v>81</v>
      </c>
    </row>
    <row r="257" spans="1:2" ht="15.75" customHeight="1">
      <c r="A257" s="16"/>
      <c r="B257" s="17" t="s">
        <v>82</v>
      </c>
    </row>
    <row r="258" spans="1:2" ht="15.75" customHeight="1">
      <c r="A258" s="16"/>
      <c r="B258" s="17" t="s">
        <v>79</v>
      </c>
    </row>
    <row r="259" spans="2:4" ht="15.75" customHeight="1">
      <c r="B259" s="84" t="s">
        <v>122</v>
      </c>
      <c r="C259" s="26"/>
      <c r="D259" s="26"/>
    </row>
  </sheetData>
  <printOptions/>
  <pageMargins left="0.5905511811023623" right="0.07874015748031496" top="0.7874015748031497" bottom="0.3937007874015748" header="0.1968503937007874" footer="0.1968503937007874"/>
  <pageSetup horizontalDpi="300" verticalDpi="300" orientation="portrait" paperSize="9" r:id="rId2"/>
  <headerFooter alignWithMargins="0">
    <oddFooter>&amp;C&amp;"Times New Roman,Italic"Page &amp;P of &amp;N</oddFooter>
  </headerFooter>
  <rowBreaks count="4" manualBreakCount="4">
    <brk id="47" max="255" man="1"/>
    <brk id="137" max="255" man="1"/>
    <brk id="215" max="255" man="1"/>
    <brk id="2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MUHIBBAH  ENGINEERING (M)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MUHIBBAH  ENGINEERING (M) BHD</dc:creator>
  <cp:keywords/>
  <dc:description/>
  <cp:lastModifiedBy>Ernst &amp; Young</cp:lastModifiedBy>
  <cp:lastPrinted>2001-11-29T08:42:30Z</cp:lastPrinted>
  <dcterms:created xsi:type="dcterms:W3CDTF">1999-06-30T09:07:43Z</dcterms:created>
  <dcterms:modified xsi:type="dcterms:W3CDTF">2001-11-29T08:42:40Z</dcterms:modified>
  <cp:category/>
  <cp:version/>
  <cp:contentType/>
  <cp:contentStatus/>
</cp:coreProperties>
</file>