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3735" activeTab="0"/>
  </bookViews>
  <sheets>
    <sheet name="BS" sheetId="1" r:id="rId1"/>
  </sheets>
  <definedNames>
    <definedName name="_xlnm.Print_Area" localSheetId="0">'BS'!$A$1:$I$61</definedName>
  </definedNames>
  <calcPr fullCalcOnLoad="1"/>
</workbook>
</file>

<file path=xl/sharedStrings.xml><?xml version="1.0" encoding="utf-8"?>
<sst xmlns="http://schemas.openxmlformats.org/spreadsheetml/2006/main" count="69" uniqueCount="68">
  <si>
    <t>MUHIBBAH ENGINEERING (M) BHD</t>
  </si>
  <si>
    <t>(Company No : 12737-K)</t>
  </si>
  <si>
    <t>(Incorporated in Malaysia)</t>
  </si>
  <si>
    <t xml:space="preserve">ANNOUNCEMENT OF THE UNAUDITED RESULT OF THE GROUP </t>
  </si>
  <si>
    <t>RM'000</t>
  </si>
  <si>
    <t>CONSOLIDATED BALANCE SHEET</t>
  </si>
  <si>
    <t>UNAUDITED</t>
  </si>
  <si>
    <t>AS AT</t>
  </si>
  <si>
    <t>1.</t>
  </si>
  <si>
    <t>2.</t>
  </si>
  <si>
    <t>Investment in Associated Companies</t>
  </si>
  <si>
    <t>3.</t>
  </si>
  <si>
    <t>Long Term Investments</t>
  </si>
  <si>
    <t>4.</t>
  </si>
  <si>
    <t>Intangible Assets</t>
  </si>
  <si>
    <t>Incl. FFC USA R&amp;D of USD5million</t>
  </si>
  <si>
    <t>5.</t>
  </si>
  <si>
    <t>Current Assets</t>
  </si>
  <si>
    <t>Cash</t>
  </si>
  <si>
    <t>RM12million is disposal of fixed assets to sun vibrant</t>
  </si>
  <si>
    <t>6.</t>
  </si>
  <si>
    <t>Current Liabilities</t>
  </si>
  <si>
    <t>Due to increase in bill payables</t>
  </si>
  <si>
    <t>7.</t>
  </si>
  <si>
    <t>Net Current Assets/(Liabilities)</t>
  </si>
  <si>
    <t>8.</t>
  </si>
  <si>
    <t>Shareholders' Funds</t>
  </si>
  <si>
    <t>Share Capital</t>
  </si>
  <si>
    <t>Reserves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</si>
  <si>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</si>
  <si>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</si>
  <si>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</si>
  <si>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</si>
  <si>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</si>
  <si>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</si>
  <si>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</si>
  <si>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Short term borrowings</t>
  </si>
  <si>
    <t>13.</t>
  </si>
  <si>
    <t>14.</t>
  </si>
  <si>
    <t>15.</t>
  </si>
  <si>
    <t>16.</t>
  </si>
  <si>
    <t>31-12-2000</t>
  </si>
  <si>
    <t>Amount due to contract customers</t>
  </si>
  <si>
    <t>Amount due from contract customers</t>
  </si>
  <si>
    <t>AUDITED</t>
  </si>
  <si>
    <t>Inventories</t>
  </si>
  <si>
    <t>Trade receivables</t>
  </si>
  <si>
    <t>Amount due from associated companies</t>
  </si>
  <si>
    <t>Other receivables, deposits and prepayments</t>
  </si>
  <si>
    <t>Other payables</t>
  </si>
  <si>
    <t>Amount due to associated companies</t>
  </si>
  <si>
    <t>Net Tangible Assets Per Share (RM)</t>
  </si>
  <si>
    <t>Trade creditors &amp; bills payable</t>
  </si>
  <si>
    <t>Provision for taxation</t>
  </si>
  <si>
    <t>Share premium</t>
  </si>
  <si>
    <t>Capital reserves</t>
  </si>
  <si>
    <t>Retained profit</t>
  </si>
  <si>
    <t>Deferred Taxation</t>
  </si>
  <si>
    <t>Goodwill on Consolidation</t>
  </si>
  <si>
    <t>Development Costs</t>
  </si>
  <si>
    <t>Amount due from joint ventures</t>
  </si>
  <si>
    <t>Tax recoverable</t>
  </si>
  <si>
    <t>Translation reserves</t>
  </si>
  <si>
    <t>Revaluation reserves</t>
  </si>
  <si>
    <t>FOR THE QUARTER ENDED 30 SEPTEMBER 2001 (3RD QUARTER)</t>
  </si>
  <si>
    <t>30-9-2001</t>
  </si>
  <si>
    <t>Property, Plant and Equipment</t>
  </si>
  <si>
    <t>Investment in Joint Ventures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</si>
</sst>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_ * #,##0_ ;_ * \(#,##0\)_ ;_ * &quot;-&quot;_ ;_ @_ "/>
    <numFmt numFmtId="173" formatCode="0.0%"/>
    <numFmt numFmtId="174" formatCode="_(* #,##0.000_);_(* \(#,##0.000\);_(* &quot;-&quot;_);_(@_)"/>
    <numFmt numFmtId="175" formatCode="_ * #,##0.0_ ;_ * \(#,##0.0\)_ ;_ * &quot;-&quot;_ ;_ @_ "/>
    <numFmt numFmtId="176" formatCode="_ * #,##0.00_ ;_ * \(#,##0.00\)_ ;_ * &quot;-&quot;_ ;_ @_ "/>
    <numFmt numFmtId="177" formatCode="0.000"/>
    <numFmt numFmtId="178" formatCode="d/mmm/yy"/>
    <numFmt numFmtId="179" formatCode="_(* #,##0.0_);_(* \(#,##0.0\);_(* &quot;-&quot;??_);_(@_)"/>
    <numFmt numFmtId="180" formatCode="_(* #,##0_);_(* \(#,##0\);_(* &quot;-&quot;??_);_(@_)"/>
    <numFmt numFmtId="181" formatCode="_ * #,##0.000_ ;_ * \(#,##0.000\)_ ;_ * &quot;-&quot;_ ;_ @_ "/>
    <numFmt numFmtId="182" formatCode="_ * #,##0.0000_ ;_ * \(#,##0.0000\)_ ;_ * &quot;-&quot;_ ;_ @_ "/>
    <numFmt numFmtId="183" formatCode="_(* #,##0.0_);_(* \(#,##0.0\);_(* &quot;-&quot;_);_(@_)"/>
    <numFmt numFmtId="184" formatCode="_(* #,##0.00_);_(* \(#,##0.00\);_(* &quot;-&quot;_);_(@_)"/>
    <numFmt numFmtId="185" formatCode="_(* #,##0.0000_);_(* \(#,##0.0000\);_(* &quot;-&quot;????_);_(@_)"/>
    <numFmt numFmtId="186" formatCode="_(* #,##0.00000_);_(* \(#,##0.00000\);_(* &quot;-&quot;?????_);_(@_)"/>
    <numFmt numFmtId="187" formatCode="_(* #,##0.000_);_(* \(#,##0.000\);_(* &quot;-&quot;???_);_(@_)"/>
  </numFmts>
  <fonts count="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41" fontId="0" fillId="0" borderId="0" xfId="0" applyAlignment="1">
      <alignment/>
    </xf>
    <xf numFmtId="41" fontId="2" fillId="0" borderId="0" xfId="0" applyFont="1" applyFill="1" applyAlignment="1">
      <alignment/>
    </xf>
    <xf numFmtId="41" fontId="1" fillId="0" borderId="0" xfId="0" applyFont="1" applyFill="1" applyAlignment="1">
      <alignment/>
    </xf>
    <xf numFmtId="41" fontId="1" fillId="0" borderId="0" xfId="0" applyFont="1" applyFill="1" applyAlignment="1">
      <alignment horizontal="center"/>
    </xf>
    <xf numFmtId="41" fontId="1" fillId="0" borderId="0" xfId="0" applyFont="1" applyFill="1" applyAlignment="1">
      <alignment horizontal="centerContinuous"/>
    </xf>
    <xf numFmtId="41" fontId="2" fillId="0" borderId="0" xfId="0" applyFont="1" applyFill="1" applyAlignment="1" quotePrefix="1">
      <alignment/>
    </xf>
    <xf numFmtId="41" fontId="2" fillId="0" borderId="0" xfId="0" applyFont="1" applyFill="1" applyBorder="1" applyAlignment="1">
      <alignment/>
    </xf>
    <xf numFmtId="41" fontId="2" fillId="0" borderId="1" xfId="0" applyFont="1" applyFill="1" applyBorder="1" applyAlignment="1">
      <alignment horizontal="right"/>
    </xf>
    <xf numFmtId="41" fontId="2" fillId="0" borderId="0" xfId="0" applyFont="1" applyFill="1" applyAlignment="1">
      <alignment horizontal="left"/>
    </xf>
    <xf numFmtId="41" fontId="1" fillId="0" borderId="0" xfId="0" applyFont="1" applyFill="1" applyAlignment="1">
      <alignment horizontal="right"/>
    </xf>
    <xf numFmtId="41" fontId="1" fillId="0" borderId="0" xfId="0" applyFont="1" applyFill="1" applyBorder="1" applyAlignment="1">
      <alignment/>
    </xf>
    <xf numFmtId="41" fontId="1" fillId="0" borderId="0" xfId="0" applyFont="1" applyFill="1" applyBorder="1" applyAlignment="1">
      <alignment horizontal="center"/>
    </xf>
    <xf numFmtId="41" fontId="2" fillId="0" borderId="0" xfId="0" applyFont="1" applyFill="1" applyAlignment="1">
      <alignment horizontal="right"/>
    </xf>
    <xf numFmtId="41" fontId="2" fillId="0" borderId="0" xfId="0" applyFont="1" applyFill="1" applyBorder="1" applyAlignment="1">
      <alignment horizontal="right"/>
    </xf>
    <xf numFmtId="15" fontId="2" fillId="0" borderId="0" xfId="0" applyNumberFormat="1" applyFont="1" applyFill="1" applyAlignment="1" quotePrefix="1">
      <alignment horizontal="right"/>
    </xf>
    <xf numFmtId="15" fontId="2" fillId="0" borderId="0" xfId="0" applyNumberFormat="1" applyFont="1" applyFill="1" applyBorder="1" applyAlignment="1" quotePrefix="1">
      <alignment horizontal="right"/>
    </xf>
    <xf numFmtId="41" fontId="2" fillId="0" borderId="0" xfId="0" applyFont="1" applyFill="1" applyAlignment="1" quotePrefix="1">
      <alignment horizontal="right"/>
    </xf>
    <xf numFmtId="15" fontId="2" fillId="0" borderId="0" xfId="0" applyNumberFormat="1" applyFont="1" applyFill="1" applyAlignment="1">
      <alignment horizontal="right"/>
    </xf>
    <xf numFmtId="15" fontId="2" fillId="0" borderId="0" xfId="0" applyNumberFormat="1" applyFont="1" applyFill="1" applyBorder="1" applyAlignment="1">
      <alignment horizontal="right"/>
    </xf>
    <xf numFmtId="15" fontId="1" fillId="0" borderId="0" xfId="0" applyNumberFormat="1" applyFont="1" applyFill="1" applyAlignment="1" quotePrefix="1">
      <alignment horizontal="right"/>
    </xf>
    <xf numFmtId="15" fontId="1" fillId="0" borderId="0" xfId="0" applyNumberFormat="1" applyFont="1" applyFill="1" applyBorder="1" applyAlignment="1" quotePrefix="1">
      <alignment/>
    </xf>
    <xf numFmtId="41" fontId="2" fillId="0" borderId="0" xfId="0" applyFont="1" applyFill="1" applyAlignment="1" quotePrefix="1">
      <alignment horizontal="left"/>
    </xf>
    <xf numFmtId="41" fontId="2" fillId="0" borderId="2" xfId="0" applyFont="1" applyFill="1" applyBorder="1" applyAlignment="1">
      <alignment horizontal="right"/>
    </xf>
    <xf numFmtId="41" fontId="2" fillId="0" borderId="3" xfId="0" applyFont="1" applyFill="1" applyBorder="1" applyAlignment="1">
      <alignment horizontal="right"/>
    </xf>
    <xf numFmtId="41" fontId="2" fillId="0" borderId="4" xfId="0" applyFont="1" applyFill="1" applyBorder="1" applyAlignment="1">
      <alignment horizontal="right"/>
    </xf>
    <xf numFmtId="41" fontId="2" fillId="0" borderId="5" xfId="0" applyFont="1" applyFill="1" applyBorder="1" applyAlignment="1">
      <alignment horizontal="right"/>
    </xf>
    <xf numFmtId="41" fontId="2" fillId="0" borderId="6" xfId="0" applyFont="1" applyFill="1" applyBorder="1" applyAlignment="1">
      <alignment horizontal="right"/>
    </xf>
    <xf numFmtId="43" fontId="2" fillId="0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85" zoomScaleNormal="85" workbookViewId="0" topLeftCell="A1">
      <selection activeCell="G23" sqref="G23"/>
    </sheetView>
  </sheetViews>
  <sheetFormatPr defaultColWidth="9.140625" defaultRowHeight="12.75"/>
  <cols>
    <col min="1" max="1" width="4.7109375" style="8" customWidth="1"/>
    <col min="2" max="2" width="2.57421875" style="1" customWidth="1"/>
    <col min="3" max="3" width="20.7109375" style="1" customWidth="1"/>
    <col min="4" max="4" width="7.8515625" style="1" customWidth="1"/>
    <col min="5" max="5" width="3.421875" style="1" customWidth="1"/>
    <col min="6" max="6" width="14.421875" style="1" customWidth="1"/>
    <col min="7" max="7" width="15.8515625" style="12" customWidth="1"/>
    <col min="8" max="8" width="3.421875" style="6" customWidth="1"/>
    <col min="9" max="9" width="13.7109375" style="12" customWidth="1"/>
    <col min="10" max="13" width="0" style="1" hidden="1" customWidth="1"/>
    <col min="14" max="14" width="14.421875" style="1" customWidth="1"/>
    <col min="15" max="15" width="11.8515625" style="1" customWidth="1"/>
    <col min="16" max="16384" width="7.8515625" style="1" customWidth="1"/>
  </cols>
  <sheetData>
    <row r="1" spans="1:9" s="2" customFormat="1" ht="15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15.7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2" customFormat="1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7:9" s="2" customFormat="1" ht="6.75" customHeight="1">
      <c r="G4" s="9"/>
      <c r="H4" s="10"/>
      <c r="I4" s="9"/>
    </row>
    <row r="5" spans="1:9" s="2" customFormat="1" ht="15.75" customHeight="1">
      <c r="A5" s="4" t="s">
        <v>3</v>
      </c>
      <c r="B5" s="4"/>
      <c r="C5" s="4"/>
      <c r="D5" s="4"/>
      <c r="E5" s="4"/>
      <c r="F5" s="4"/>
      <c r="G5" s="4"/>
      <c r="H5" s="4"/>
      <c r="I5" s="4"/>
    </row>
    <row r="6" spans="1:9" s="2" customFormat="1" ht="15.75" customHeight="1">
      <c r="A6" s="4" t="s">
        <v>64</v>
      </c>
      <c r="B6" s="4"/>
      <c r="C6" s="4"/>
      <c r="D6" s="4"/>
      <c r="E6" s="4"/>
      <c r="F6" s="4"/>
      <c r="G6" s="4"/>
      <c r="H6" s="4"/>
      <c r="I6" s="4"/>
    </row>
    <row r="7" spans="7:9" s="2" customFormat="1" ht="6.75" customHeight="1">
      <c r="G7" s="9"/>
      <c r="H7" s="10"/>
      <c r="I7" s="9"/>
    </row>
    <row r="8" spans="1:9" s="2" customFormat="1" ht="15.75" customHeight="1">
      <c r="A8" s="4" t="s">
        <v>5</v>
      </c>
      <c r="B8" s="4"/>
      <c r="C8" s="4"/>
      <c r="D8" s="4"/>
      <c r="E8" s="4"/>
      <c r="F8" s="4"/>
      <c r="G8" s="4"/>
      <c r="H8" s="4"/>
      <c r="I8" s="4"/>
    </row>
    <row r="9" spans="1:11" ht="6.75" customHeight="1">
      <c r="A9" s="3"/>
      <c r="B9" s="3"/>
      <c r="C9" s="3"/>
      <c r="D9" s="3"/>
      <c r="E9" s="3"/>
      <c r="F9" s="3"/>
      <c r="G9" s="9"/>
      <c r="H9" s="11"/>
      <c r="I9" s="9"/>
      <c r="J9" s="3"/>
      <c r="K9" s="3"/>
    </row>
    <row r="10" spans="7:9" ht="15.75">
      <c r="G10" s="12" t="s">
        <v>6</v>
      </c>
      <c r="I10" s="12" t="s">
        <v>44</v>
      </c>
    </row>
    <row r="11" spans="7:9" ht="15.75">
      <c r="G11" s="12" t="s">
        <v>7</v>
      </c>
      <c r="H11" s="13"/>
      <c r="I11" s="12" t="s">
        <v>7</v>
      </c>
    </row>
    <row r="12" spans="7:9" ht="15.75">
      <c r="G12" s="14" t="s">
        <v>65</v>
      </c>
      <c r="H12" s="15"/>
      <c r="I12" s="16" t="s">
        <v>41</v>
      </c>
    </row>
    <row r="13" spans="7:9" ht="15.75">
      <c r="G13" s="17" t="s">
        <v>4</v>
      </c>
      <c r="H13" s="18"/>
      <c r="I13" s="17" t="str">
        <f>G13</f>
        <v>RM'000</v>
      </c>
    </row>
    <row r="14" spans="7:9" ht="6" customHeight="1">
      <c r="G14" s="19"/>
      <c r="H14" s="20"/>
      <c r="I14" s="9"/>
    </row>
    <row r="15" spans="1:9" ht="15.75">
      <c r="A15" s="21" t="s">
        <v>8</v>
      </c>
      <c r="B15" s="2" t="s">
        <v>66</v>
      </c>
      <c r="G15" s="12">
        <v>268714</v>
      </c>
      <c r="I15" s="12">
        <v>266754</v>
      </c>
    </row>
    <row r="16" spans="1:9" ht="15.75">
      <c r="A16" s="21" t="s">
        <v>9</v>
      </c>
      <c r="B16" s="2" t="s">
        <v>10</v>
      </c>
      <c r="G16" s="12">
        <v>61271</v>
      </c>
      <c r="I16" s="12">
        <v>52314</v>
      </c>
    </row>
    <row r="17" spans="1:9" ht="15.75">
      <c r="A17" s="21" t="s">
        <v>11</v>
      </c>
      <c r="B17" s="2" t="s">
        <v>67</v>
      </c>
      <c r="G17" s="12">
        <v>5267</v>
      </c>
      <c r="I17" s="12">
        <v>140</v>
      </c>
    </row>
    <row r="18" spans="1:9" ht="15.75">
      <c r="A18" s="21" t="s">
        <v>13</v>
      </c>
      <c r="B18" s="2" t="s">
        <v>12</v>
      </c>
      <c r="G18" s="12">
        <v>543</v>
      </c>
      <c r="I18" s="12">
        <f>392</f>
        <v>392</v>
      </c>
    </row>
    <row r="19" spans="1:9" ht="15.75">
      <c r="A19" s="21" t="s">
        <v>16</v>
      </c>
      <c r="B19" s="2" t="s">
        <v>58</v>
      </c>
      <c r="G19" s="12">
        <v>3681</v>
      </c>
      <c r="I19" s="12">
        <v>3665</v>
      </c>
    </row>
    <row r="20" spans="1:10" ht="15.75">
      <c r="A20" s="21" t="s">
        <v>20</v>
      </c>
      <c r="B20" s="2" t="s">
        <v>14</v>
      </c>
      <c r="G20" s="12">
        <f>1703+1854</f>
        <v>3557</v>
      </c>
      <c r="I20" s="12">
        <f>2043+1703</f>
        <v>3746</v>
      </c>
      <c r="J20" s="1" t="s">
        <v>15</v>
      </c>
    </row>
    <row r="21" spans="1:9" ht="16.5" customHeight="1">
      <c r="A21" s="5" t="s">
        <v>23</v>
      </c>
      <c r="B21" s="2" t="s">
        <v>59</v>
      </c>
      <c r="G21" s="12">
        <f>24481+27</f>
        <v>24508</v>
      </c>
      <c r="I21" s="12">
        <v>26414</v>
      </c>
    </row>
    <row r="22" spans="1:2" ht="7.5" customHeight="1">
      <c r="A22" s="1"/>
      <c r="B22" s="2"/>
    </row>
    <row r="23" spans="1:2" ht="15.75">
      <c r="A23" s="5" t="s">
        <v>25</v>
      </c>
      <c r="B23" s="2" t="s">
        <v>17</v>
      </c>
    </row>
    <row r="24" spans="2:9" ht="15.75">
      <c r="B24" s="2"/>
      <c r="C24" s="1" t="s">
        <v>45</v>
      </c>
      <c r="G24" s="22">
        <v>74498</v>
      </c>
      <c r="I24" s="22">
        <v>70072</v>
      </c>
    </row>
    <row r="25" spans="2:9" ht="15.75">
      <c r="B25" s="2"/>
      <c r="C25" s="1" t="s">
        <v>43</v>
      </c>
      <c r="G25" s="7">
        <v>84424</v>
      </c>
      <c r="I25" s="7">
        <v>75603</v>
      </c>
    </row>
    <row r="26" spans="2:9" ht="15.75">
      <c r="B26" s="2"/>
      <c r="C26" s="1" t="s">
        <v>46</v>
      </c>
      <c r="G26" s="7">
        <v>232213</v>
      </c>
      <c r="I26" s="7">
        <f>200660+52090</f>
        <v>252750</v>
      </c>
    </row>
    <row r="27" spans="2:9" ht="15.75">
      <c r="B27" s="2"/>
      <c r="C27" s="1" t="s">
        <v>18</v>
      </c>
      <c r="G27" s="7">
        <f>4527+16292</f>
        <v>20819</v>
      </c>
      <c r="I27" s="7">
        <v>19661</v>
      </c>
    </row>
    <row r="28" spans="2:9" ht="15.75">
      <c r="B28" s="2"/>
      <c r="C28" s="1" t="s">
        <v>47</v>
      </c>
      <c r="G28" s="7">
        <v>38898</v>
      </c>
      <c r="I28" s="7">
        <v>40751</v>
      </c>
    </row>
    <row r="29" spans="2:9" ht="15.75">
      <c r="B29" s="2"/>
      <c r="C29" s="1" t="s">
        <v>60</v>
      </c>
      <c r="G29" s="7">
        <v>3449</v>
      </c>
      <c r="I29" s="7">
        <v>2286</v>
      </c>
    </row>
    <row r="30" spans="2:9" ht="15.75">
      <c r="B30" s="2"/>
      <c r="C30" s="1" t="s">
        <v>48</v>
      </c>
      <c r="G30" s="7">
        <f>6737</f>
        <v>6737</v>
      </c>
      <c r="I30" s="7">
        <v>10180</v>
      </c>
    </row>
    <row r="31" spans="2:10" ht="15.75">
      <c r="B31" s="2"/>
      <c r="C31" s="1" t="s">
        <v>61</v>
      </c>
      <c r="G31" s="7">
        <v>3686</v>
      </c>
      <c r="I31" s="7">
        <v>2571</v>
      </c>
      <c r="J31" s="1" t="s">
        <v>19</v>
      </c>
    </row>
    <row r="32" spans="2:9" ht="15.75">
      <c r="B32" s="2"/>
      <c r="G32" s="23">
        <f>SUM(G24:G31)</f>
        <v>464724</v>
      </c>
      <c r="I32" s="23">
        <f>SUM(I24:I31)</f>
        <v>473874</v>
      </c>
    </row>
    <row r="33" spans="1:9" ht="15.75">
      <c r="A33" s="21" t="s">
        <v>29</v>
      </c>
      <c r="B33" s="2" t="s">
        <v>21</v>
      </c>
      <c r="G33" s="24"/>
      <c r="I33" s="24"/>
    </row>
    <row r="34" spans="1:9" ht="15.75">
      <c r="A34" s="21"/>
      <c r="B34" s="2"/>
      <c r="C34" s="1" t="s">
        <v>42</v>
      </c>
      <c r="G34" s="22">
        <v>69288</v>
      </c>
      <c r="I34" s="22">
        <v>73567</v>
      </c>
    </row>
    <row r="35" spans="1:9" ht="15.75">
      <c r="A35" s="21"/>
      <c r="B35" s="2"/>
      <c r="C35" s="1" t="s">
        <v>52</v>
      </c>
      <c r="G35" s="7">
        <f>68224+185282</f>
        <v>253506</v>
      </c>
      <c r="I35" s="7">
        <v>243286</v>
      </c>
    </row>
    <row r="36" spans="1:9" ht="15.75">
      <c r="A36" s="21"/>
      <c r="B36" s="2"/>
      <c r="C36" s="1" t="s">
        <v>49</v>
      </c>
      <c r="G36" s="7">
        <f>22489+1877+1</f>
        <v>24367</v>
      </c>
      <c r="I36" s="7">
        <f>17079+4575+1018</f>
        <v>22672</v>
      </c>
    </row>
    <row r="37" spans="2:10" ht="15.75">
      <c r="B37" s="2"/>
      <c r="C37" s="1" t="s">
        <v>36</v>
      </c>
      <c r="G37" s="7">
        <f>164368+19937+2101</f>
        <v>186406</v>
      </c>
      <c r="I37" s="7">
        <f>1526+155496+29904</f>
        <v>186926</v>
      </c>
      <c r="J37" s="1" t="s">
        <v>22</v>
      </c>
    </row>
    <row r="38" spans="2:9" ht="15.75">
      <c r="B38" s="2"/>
      <c r="C38" s="1" t="s">
        <v>53</v>
      </c>
      <c r="G38" s="7">
        <v>3228</v>
      </c>
      <c r="I38" s="7">
        <v>652</v>
      </c>
    </row>
    <row r="39" spans="2:9" ht="15.75">
      <c r="B39" s="2"/>
      <c r="C39" s="1" t="s">
        <v>50</v>
      </c>
      <c r="G39" s="7">
        <v>4229</v>
      </c>
      <c r="I39" s="7">
        <v>5072</v>
      </c>
    </row>
    <row r="40" spans="2:9" ht="15.75">
      <c r="B40" s="2"/>
      <c r="G40" s="23">
        <f>SUM(G34:G39)</f>
        <v>541024</v>
      </c>
      <c r="I40" s="23">
        <f>SUM(I34:I39)</f>
        <v>532175</v>
      </c>
    </row>
    <row r="41" spans="2:9" ht="6" customHeight="1">
      <c r="B41" s="2"/>
      <c r="G41" s="13"/>
      <c r="I41" s="13"/>
    </row>
    <row r="42" spans="1:9" ht="15.75">
      <c r="A42" s="21" t="s">
        <v>31</v>
      </c>
      <c r="B42" s="2" t="s">
        <v>24</v>
      </c>
      <c r="G42" s="12">
        <f>G32-G40</f>
        <v>-76300</v>
      </c>
      <c r="I42" s="12">
        <f>I32-I40</f>
        <v>-58301</v>
      </c>
    </row>
    <row r="43" ht="6.75" customHeight="1">
      <c r="B43" s="2"/>
    </row>
    <row r="44" spans="2:9" ht="16.5" thickBot="1">
      <c r="B44" s="2"/>
      <c r="G44" s="25">
        <f>G42+SUM(G15:G21)</f>
        <v>291241</v>
      </c>
      <c r="I44" s="25">
        <f>I42+SUM(I15:I21)</f>
        <v>295124</v>
      </c>
    </row>
    <row r="45" ht="5.25" customHeight="1">
      <c r="B45" s="2"/>
    </row>
    <row r="46" spans="1:2" ht="15.75">
      <c r="A46" s="21" t="s">
        <v>33</v>
      </c>
      <c r="B46" s="2" t="s">
        <v>26</v>
      </c>
    </row>
    <row r="47" spans="2:9" ht="15.75">
      <c r="B47" s="2" t="s">
        <v>27</v>
      </c>
      <c r="G47" s="12">
        <v>143067</v>
      </c>
      <c r="I47" s="12">
        <v>143067</v>
      </c>
    </row>
    <row r="48" ht="15.75">
      <c r="B48" s="2" t="s">
        <v>28</v>
      </c>
    </row>
    <row r="49" spans="2:9" ht="15.75">
      <c r="B49" s="2"/>
      <c r="C49" s="1" t="s">
        <v>54</v>
      </c>
      <c r="G49" s="12">
        <v>29624</v>
      </c>
      <c r="I49" s="12">
        <v>29636</v>
      </c>
    </row>
    <row r="50" spans="2:9" ht="15.75">
      <c r="B50" s="2"/>
      <c r="C50" s="1" t="s">
        <v>55</v>
      </c>
      <c r="G50" s="12">
        <f>5066-G51</f>
        <v>4059</v>
      </c>
      <c r="I50" s="12">
        <f>1278+2165+334</f>
        <v>3777</v>
      </c>
    </row>
    <row r="51" spans="2:9" ht="15.75">
      <c r="B51" s="2"/>
      <c r="C51" s="1" t="s">
        <v>63</v>
      </c>
      <c r="G51" s="12">
        <v>1007</v>
      </c>
      <c r="I51" s="12">
        <v>1007</v>
      </c>
    </row>
    <row r="52" spans="2:9" ht="15.75">
      <c r="B52" s="2"/>
      <c r="C52" s="1" t="s">
        <v>62</v>
      </c>
      <c r="G52" s="12">
        <v>2665</v>
      </c>
      <c r="I52" s="12">
        <v>4508</v>
      </c>
    </row>
    <row r="53" spans="2:9" ht="15.75">
      <c r="B53" s="2"/>
      <c r="C53" s="1" t="s">
        <v>56</v>
      </c>
      <c r="G53" s="26">
        <v>48453</v>
      </c>
      <c r="I53" s="26">
        <v>55037</v>
      </c>
    </row>
    <row r="54" spans="2:9" ht="15.75">
      <c r="B54" s="2"/>
      <c r="G54" s="12">
        <f>SUM(G47:G53)</f>
        <v>228875</v>
      </c>
      <c r="I54" s="12">
        <f>SUM(I47:I53)</f>
        <v>237032</v>
      </c>
    </row>
    <row r="55" spans="1:9" ht="15.75">
      <c r="A55" s="21" t="s">
        <v>35</v>
      </c>
      <c r="B55" s="2" t="s">
        <v>30</v>
      </c>
      <c r="G55" s="12">
        <v>7414</v>
      </c>
      <c r="I55" s="12">
        <v>4531</v>
      </c>
    </row>
    <row r="56" spans="1:9" ht="15.75">
      <c r="A56" s="21" t="s">
        <v>37</v>
      </c>
      <c r="B56" s="2" t="s">
        <v>32</v>
      </c>
      <c r="G56" s="12">
        <f>31928+3789</f>
        <v>35717</v>
      </c>
      <c r="I56" s="12">
        <f>3432+30894</f>
        <v>34326</v>
      </c>
    </row>
    <row r="57" spans="1:9" ht="15.75">
      <c r="A57" s="21" t="s">
        <v>38</v>
      </c>
      <c r="B57" s="2" t="s">
        <v>34</v>
      </c>
      <c r="G57" s="12">
        <v>6536</v>
      </c>
      <c r="I57" s="12">
        <v>6536</v>
      </c>
    </row>
    <row r="58" spans="1:9" ht="15.75">
      <c r="A58" s="5" t="s">
        <v>39</v>
      </c>
      <c r="B58" s="2" t="s">
        <v>57</v>
      </c>
      <c r="G58" s="12">
        <v>12699</v>
      </c>
      <c r="I58" s="12">
        <v>12699</v>
      </c>
    </row>
    <row r="59" spans="2:9" ht="16.5" thickBot="1">
      <c r="B59" s="2"/>
      <c r="G59" s="25">
        <f>SUM(G54:G58)</f>
        <v>291241</v>
      </c>
      <c r="I59" s="25">
        <f>SUM(I54:I58)</f>
        <v>295124</v>
      </c>
    </row>
    <row r="60" ht="5.25" customHeight="1">
      <c r="B60" s="2"/>
    </row>
    <row r="61" spans="1:9" ht="15.75">
      <c r="A61" s="21" t="s">
        <v>40</v>
      </c>
      <c r="B61" s="2" t="s">
        <v>51</v>
      </c>
      <c r="G61" s="27">
        <f>(G54-G19-G20-G21)/G47</f>
        <v>1.3778788959019201</v>
      </c>
      <c r="H61" s="27"/>
      <c r="I61" s="27">
        <f>(I54-I19-I20-I21)/I47</f>
        <v>1.4203624875058538</v>
      </c>
    </row>
  </sheetData>
  <printOptions horizontalCentered="1"/>
  <pageMargins left="0.7480314960629921" right="0.7480314960629921" top="0.3937007874015748" bottom="0.3937007874015748" header="0.1968503937007874" footer="0.1968503937007874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MUHIBBAH  ENGINEERING (M)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MUHIBBAH  ENGINEERING (M) BHD</dc:creator>
  <cp:keywords/>
  <dc:description/>
  <cp:lastModifiedBy>Ernst &amp; Young</cp:lastModifiedBy>
  <cp:lastPrinted>2001-11-29T00:23:46Z</cp:lastPrinted>
  <dcterms:created xsi:type="dcterms:W3CDTF">1999-06-30T09:07:43Z</dcterms:created>
  <dcterms:modified xsi:type="dcterms:W3CDTF">2001-11-29T07:29:43Z</dcterms:modified>
  <cp:category/>
  <cp:version/>
  <cp:contentType/>
  <cp:contentStatus/>
</cp:coreProperties>
</file>