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fit &amp; Loss" sheetId="1" r:id="rId1"/>
    <sheet name="Bsheet" sheetId="2" r:id="rId2"/>
    <sheet name="Sheet3" sheetId="3" r:id="rId3"/>
  </sheets>
  <externalReferences>
    <externalReference r:id="rId6"/>
  </externalReferences>
  <definedNames>
    <definedName name="_xlnm.Print_Area" localSheetId="1">'Bsheet'!$B$2:$J$55</definedName>
    <definedName name="_xlnm.Print_Area" localSheetId="0">'Profit &amp; Loss'!$B$2:$L$51</definedName>
  </definedNames>
  <calcPr fullCalcOnLoad="1"/>
</workbook>
</file>

<file path=xl/sharedStrings.xml><?xml version="1.0" encoding="utf-8"?>
<sst xmlns="http://schemas.openxmlformats.org/spreadsheetml/2006/main" count="80" uniqueCount="68">
  <si>
    <t>PETRONAS Dagangan Berhad (88222 - D)</t>
  </si>
  <si>
    <t xml:space="preserve">Current </t>
  </si>
  <si>
    <t xml:space="preserve">Year </t>
  </si>
  <si>
    <t>Quarter</t>
  </si>
  <si>
    <t>To Date</t>
  </si>
  <si>
    <t>exceptional items, income tax, minority</t>
  </si>
  <si>
    <t>interests and extraordinary items</t>
  </si>
  <si>
    <t>Depreciation and amortisation</t>
  </si>
  <si>
    <t>Less Minority Interests</t>
  </si>
  <si>
    <t>As at end of</t>
  </si>
  <si>
    <t>LONG TERM RECEIVABLES</t>
  </si>
  <si>
    <t>CURRENT ASSETS</t>
  </si>
  <si>
    <t>CURRENT LIABILITIES</t>
  </si>
  <si>
    <t>Short Term Borrowings</t>
  </si>
  <si>
    <t>Provision for taxation</t>
  </si>
  <si>
    <t>Proposed dividend</t>
  </si>
  <si>
    <t>SHARE CAPITAL</t>
  </si>
  <si>
    <t>RESERVES</t>
  </si>
  <si>
    <t>SHAREHOLDERS' FUNDS</t>
  </si>
  <si>
    <t>MINORITY INTEREST</t>
  </si>
  <si>
    <t>LONG TERM BORROWINGS</t>
  </si>
  <si>
    <t>DEFERRED TAXATION</t>
  </si>
  <si>
    <t>Net Tangible Assets per Share (sen)</t>
  </si>
  <si>
    <t>Financial Year End</t>
  </si>
  <si>
    <t>RM'000</t>
  </si>
  <si>
    <t xml:space="preserve">As at preceding </t>
  </si>
  <si>
    <t>ATTACHMENT I</t>
  </si>
  <si>
    <t>Cumulative Quarter</t>
  </si>
  <si>
    <t>Year</t>
  </si>
  <si>
    <t>Current Quarter</t>
  </si>
  <si>
    <t>Preceding</t>
  </si>
  <si>
    <t xml:space="preserve">Preceding </t>
  </si>
  <si>
    <t>Amount due from related companies</t>
  </si>
  <si>
    <t>Amount due from associated companies</t>
  </si>
  <si>
    <t>Amount due to holding company</t>
  </si>
  <si>
    <t>Amount due to related companies</t>
  </si>
  <si>
    <t>UNAUDITED CONSOLIDATED INCOME STATEMENT FOR</t>
  </si>
  <si>
    <t>THE FIRST QUARTER ENDED 30 JUNE 2001</t>
  </si>
  <si>
    <t>Earnings per share based on RM80.938 million</t>
  </si>
  <si>
    <t xml:space="preserve">after deducting any provision for </t>
  </si>
  <si>
    <t>Preference Dividends, if any :-</t>
  </si>
  <si>
    <t>Basic (based on 496,727,000 ordinary shares)(sen)</t>
  </si>
  <si>
    <t>Revenue</t>
  </si>
  <si>
    <t xml:space="preserve">Other income </t>
  </si>
  <si>
    <t>Profit/(loss) before finance cost,</t>
  </si>
  <si>
    <t xml:space="preserve">depreciation and amortisation, </t>
  </si>
  <si>
    <t>Finance cost</t>
  </si>
  <si>
    <t>Profit/(loss) before income tax,</t>
  </si>
  <si>
    <t>minority interests and extraordinary item</t>
  </si>
  <si>
    <t>Share in profit &amp; losses of associates</t>
  </si>
  <si>
    <t>deducting minority interests</t>
  </si>
  <si>
    <t>Income Tax</t>
  </si>
  <si>
    <t>Profit/(Loss) after income tax before</t>
  </si>
  <si>
    <t>Net profit/(loss) attributable to members</t>
  </si>
  <si>
    <t>of the company</t>
  </si>
  <si>
    <t>UNAUDITED CONSOLIDATED BALANCE SHEET AS AT 30 JUNE 2001</t>
  </si>
  <si>
    <t>PROPERTY, PLANT &amp; EQUIPMENT</t>
  </si>
  <si>
    <t>INVESTMENT IN ASSOCIATES</t>
  </si>
  <si>
    <t>Inventories</t>
  </si>
  <si>
    <t>Trade Receivables</t>
  </si>
  <si>
    <t>Other Receivables</t>
  </si>
  <si>
    <t>Cash and bank balances</t>
  </si>
  <si>
    <t>Other payables</t>
  </si>
  <si>
    <t>Net Current Assets or Current Liabilities</t>
  </si>
  <si>
    <t>- Share Premium</t>
  </si>
  <si>
    <t>- Retained Profit</t>
  </si>
  <si>
    <t>First Quarter</t>
  </si>
  <si>
    <t>Deposits with Financial Institutions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</si>
</sst>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_);[Red]\(#,##0.0\)"/>
    <numFmt numFmtId="170" formatCode="0.00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67" fontId="2" fillId="0" borderId="0" xfId="15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4" xfId="15" applyNumberFormat="1" applyFont="1" applyBorder="1" applyAlignment="1">
      <alignment/>
    </xf>
    <xf numFmtId="38" fontId="2" fillId="0" borderId="4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1" xfId="0" applyNumberFormat="1" applyFont="1" applyBorder="1" applyAlignment="1">
      <alignment horizontal="right"/>
    </xf>
    <xf numFmtId="38" fontId="2" fillId="0" borderId="5" xfId="15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169" fontId="2" fillId="0" borderId="0" xfId="15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S_31.12.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JE"/>
      <sheetName val="Consol CAJE"/>
      <sheetName val="LEAD BS"/>
      <sheetName val="CONSOL BS"/>
      <sheetName val="CASH FLOW"/>
    </sheetNames>
    <sheetDataSet>
      <sheetData sheetId="3">
        <row r="51">
          <cell r="Q51">
            <v>496727.4</v>
          </cell>
        </row>
        <row r="54">
          <cell r="Q54">
            <v>213708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tabSelected="1" zoomScaleSheetLayoutView="75" workbookViewId="0" topLeftCell="A38">
      <selection activeCell="B50" sqref="B50"/>
    </sheetView>
  </sheetViews>
  <sheetFormatPr defaultColWidth="9.140625" defaultRowHeight="12.75"/>
  <cols>
    <col min="1" max="1" width="4.57421875" style="2" customWidth="1"/>
    <col min="2" max="4" width="9.140625" style="2" customWidth="1"/>
    <col min="5" max="5" width="1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4.28125" style="2" customWidth="1"/>
    <col min="11" max="11" width="1.7109375" style="2" customWidth="1"/>
    <col min="12" max="12" width="14.421875" style="2" customWidth="1"/>
    <col min="13" max="16384" width="9.140625" style="2" customWidth="1"/>
  </cols>
  <sheetData>
    <row r="2" ht="18">
      <c r="J2" s="15" t="s">
        <v>26</v>
      </c>
    </row>
    <row r="3" ht="12">
      <c r="B3" s="1" t="s">
        <v>0</v>
      </c>
    </row>
    <row r="5" ht="12">
      <c r="B5" s="1" t="s">
        <v>36</v>
      </c>
    </row>
    <row r="6" ht="12">
      <c r="B6" s="1" t="s">
        <v>37</v>
      </c>
    </row>
    <row r="7" ht="12">
      <c r="B7" s="1"/>
    </row>
    <row r="9" spans="6:12" ht="12">
      <c r="F9" s="29" t="s">
        <v>66</v>
      </c>
      <c r="G9" s="29"/>
      <c r="H9" s="29"/>
      <c r="J9" s="29" t="s">
        <v>27</v>
      </c>
      <c r="K9" s="29"/>
      <c r="L9" s="29"/>
    </row>
    <row r="10" spans="6:12" ht="12">
      <c r="F10" s="3" t="s">
        <v>1</v>
      </c>
      <c r="H10" s="3" t="s">
        <v>30</v>
      </c>
      <c r="J10" s="3" t="s">
        <v>1</v>
      </c>
      <c r="L10" s="3" t="s">
        <v>31</v>
      </c>
    </row>
    <row r="11" spans="6:12" ht="12">
      <c r="F11" s="3" t="s">
        <v>2</v>
      </c>
      <c r="H11" s="3" t="s">
        <v>28</v>
      </c>
      <c r="J11" s="3" t="s">
        <v>2</v>
      </c>
      <c r="L11" s="3" t="s">
        <v>28</v>
      </c>
    </row>
    <row r="12" spans="6:12" ht="12">
      <c r="F12" s="3" t="s">
        <v>3</v>
      </c>
      <c r="H12" s="3" t="s">
        <v>3</v>
      </c>
      <c r="J12" s="3" t="s">
        <v>4</v>
      </c>
      <c r="L12" s="3"/>
    </row>
    <row r="13" spans="6:12" ht="12">
      <c r="F13" s="5">
        <v>37072</v>
      </c>
      <c r="H13" s="5">
        <v>36707</v>
      </c>
      <c r="J13" s="5">
        <v>37072</v>
      </c>
      <c r="L13" s="5">
        <v>36707</v>
      </c>
    </row>
    <row r="14" spans="6:12" ht="12">
      <c r="F14" s="6" t="s">
        <v>24</v>
      </c>
      <c r="H14" s="6" t="s">
        <v>24</v>
      </c>
      <c r="J14" s="6" t="s">
        <v>24</v>
      </c>
      <c r="K14" s="7"/>
      <c r="L14" s="3" t="s">
        <v>24</v>
      </c>
    </row>
    <row r="16" spans="2:12" ht="12">
      <c r="B16" s="2" t="s">
        <v>42</v>
      </c>
      <c r="F16" s="12">
        <v>1719335</v>
      </c>
      <c r="G16" s="12"/>
      <c r="H16" s="17">
        <v>1391470</v>
      </c>
      <c r="I16" s="12"/>
      <c r="J16" s="12">
        <v>1719335</v>
      </c>
      <c r="K16" s="12"/>
      <c r="L16" s="17">
        <v>1391470</v>
      </c>
    </row>
    <row r="17" spans="6:12" ht="12">
      <c r="F17" s="12"/>
      <c r="G17" s="12"/>
      <c r="H17" s="17"/>
      <c r="I17" s="12"/>
      <c r="J17" s="12"/>
      <c r="K17" s="12"/>
      <c r="L17" s="17"/>
    </row>
    <row r="18" spans="2:12" ht="12.75" thickBot="1">
      <c r="B18" s="2" t="s">
        <v>43</v>
      </c>
      <c r="F18" s="18">
        <v>7976</v>
      </c>
      <c r="G18" s="12"/>
      <c r="H18" s="19">
        <v>4702</v>
      </c>
      <c r="I18" s="12"/>
      <c r="J18" s="18">
        <v>7976</v>
      </c>
      <c r="K18" s="12"/>
      <c r="L18" s="19">
        <v>4702</v>
      </c>
    </row>
    <row r="19" spans="6:12" ht="12.75" thickTop="1">
      <c r="F19" s="12"/>
      <c r="G19" s="12"/>
      <c r="H19" s="17"/>
      <c r="I19" s="12"/>
      <c r="J19" s="12"/>
      <c r="K19" s="12"/>
      <c r="L19" s="17"/>
    </row>
    <row r="20" spans="2:12" ht="12">
      <c r="B20" s="2" t="s">
        <v>44</v>
      </c>
      <c r="F20" s="12">
        <v>137653</v>
      </c>
      <c r="G20" s="12"/>
      <c r="H20" s="17">
        <v>163084</v>
      </c>
      <c r="I20" s="12"/>
      <c r="J20" s="12">
        <v>137653</v>
      </c>
      <c r="K20" s="12"/>
      <c r="L20" s="17">
        <v>163084</v>
      </c>
    </row>
    <row r="21" spans="2:12" ht="12">
      <c r="B21" s="2" t="s">
        <v>45</v>
      </c>
      <c r="F21" s="12"/>
      <c r="G21" s="12"/>
      <c r="H21" s="12"/>
      <c r="I21" s="12"/>
      <c r="J21" s="12"/>
      <c r="K21" s="12"/>
      <c r="L21" s="12"/>
    </row>
    <row r="22" spans="2:12" ht="12">
      <c r="B22" s="2" t="s">
        <v>5</v>
      </c>
      <c r="F22" s="12"/>
      <c r="G22" s="12"/>
      <c r="H22" s="12"/>
      <c r="I22" s="12"/>
      <c r="J22" s="12"/>
      <c r="K22" s="12"/>
      <c r="L22" s="12"/>
    </row>
    <row r="23" spans="2:12" ht="12">
      <c r="B23" s="2" t="s">
        <v>6</v>
      </c>
      <c r="F23" s="12"/>
      <c r="G23" s="12"/>
      <c r="H23" s="12"/>
      <c r="I23" s="12"/>
      <c r="J23" s="12"/>
      <c r="K23" s="12"/>
      <c r="L23" s="12"/>
    </row>
    <row r="24" spans="6:12" ht="12">
      <c r="F24" s="12"/>
      <c r="G24" s="12"/>
      <c r="H24" s="12"/>
      <c r="I24" s="12"/>
      <c r="J24" s="12"/>
      <c r="K24" s="12"/>
      <c r="L24" s="12"/>
    </row>
    <row r="25" spans="2:12" ht="12">
      <c r="B25" s="2" t="s">
        <v>46</v>
      </c>
      <c r="F25" s="12">
        <v>-1238</v>
      </c>
      <c r="G25" s="12"/>
      <c r="H25" s="12">
        <v>-2519</v>
      </c>
      <c r="I25" s="12"/>
      <c r="J25" s="12">
        <v>-1238</v>
      </c>
      <c r="K25" s="12"/>
      <c r="L25" s="12">
        <v>-2519</v>
      </c>
    </row>
    <row r="26" spans="6:12" ht="12">
      <c r="F26" s="12"/>
      <c r="G26" s="12"/>
      <c r="H26" s="12"/>
      <c r="I26" s="12"/>
      <c r="J26" s="12"/>
      <c r="K26" s="12"/>
      <c r="L26" s="12"/>
    </row>
    <row r="27" spans="2:12" ht="12">
      <c r="B27" s="2" t="s">
        <v>7</v>
      </c>
      <c r="F27" s="12">
        <v>-28001</v>
      </c>
      <c r="G27" s="12"/>
      <c r="H27" s="12">
        <v>-27408</v>
      </c>
      <c r="I27" s="12"/>
      <c r="J27" s="12">
        <v>-28001</v>
      </c>
      <c r="K27" s="12"/>
      <c r="L27" s="12">
        <v>-27408</v>
      </c>
    </row>
    <row r="28" spans="6:12" ht="12">
      <c r="F28" s="21"/>
      <c r="G28" s="12"/>
      <c r="H28" s="21"/>
      <c r="I28" s="12"/>
      <c r="J28" s="21"/>
      <c r="K28" s="12"/>
      <c r="L28" s="21"/>
    </row>
    <row r="29" spans="2:12" ht="12">
      <c r="B29" s="2" t="s">
        <v>47</v>
      </c>
      <c r="F29" s="12">
        <f>SUM(F20:F27)</f>
        <v>108414</v>
      </c>
      <c r="G29" s="12"/>
      <c r="H29" s="12">
        <f>SUM(H20:H27)</f>
        <v>133157</v>
      </c>
      <c r="I29" s="12"/>
      <c r="J29" s="12">
        <f>SUM(J20:J27)</f>
        <v>108414</v>
      </c>
      <c r="K29" s="12"/>
      <c r="L29" s="12">
        <f>SUM(L20:L27)</f>
        <v>133157</v>
      </c>
    </row>
    <row r="30" spans="2:12" ht="12">
      <c r="B30" s="2" t="s">
        <v>48</v>
      </c>
      <c r="F30" s="12"/>
      <c r="G30" s="12"/>
      <c r="H30" s="12"/>
      <c r="I30" s="12"/>
      <c r="J30" s="12"/>
      <c r="K30" s="12"/>
      <c r="L30" s="12"/>
    </row>
    <row r="31" spans="6:12" ht="12">
      <c r="F31" s="12"/>
      <c r="G31" s="12"/>
      <c r="H31" s="12"/>
      <c r="I31" s="12"/>
      <c r="J31" s="12"/>
      <c r="K31" s="12"/>
      <c r="L31" s="12"/>
    </row>
    <row r="32" spans="2:12" ht="12">
      <c r="B32" s="2" t="s">
        <v>49</v>
      </c>
      <c r="F32" s="12">
        <v>32</v>
      </c>
      <c r="G32" s="12"/>
      <c r="H32" s="12">
        <v>52</v>
      </c>
      <c r="I32" s="12"/>
      <c r="J32" s="12">
        <v>32</v>
      </c>
      <c r="K32" s="12"/>
      <c r="L32" s="12">
        <v>52</v>
      </c>
    </row>
    <row r="33" spans="6:12" ht="12">
      <c r="F33" s="21"/>
      <c r="G33" s="12"/>
      <c r="H33" s="22"/>
      <c r="I33" s="12"/>
      <c r="J33" s="21"/>
      <c r="K33" s="12"/>
      <c r="L33" s="21"/>
    </row>
    <row r="34" spans="2:12" ht="12">
      <c r="B34" s="2" t="s">
        <v>47</v>
      </c>
      <c r="F34" s="17">
        <f>SUM(F29:F32)</f>
        <v>108446</v>
      </c>
      <c r="G34" s="12"/>
      <c r="H34" s="17">
        <f>SUM(H29:H32)</f>
        <v>133209</v>
      </c>
      <c r="I34" s="12"/>
      <c r="J34" s="17">
        <f>SUM(J29:J32)</f>
        <v>108446</v>
      </c>
      <c r="K34" s="12"/>
      <c r="L34" s="17">
        <f>SUM(L29:L32)</f>
        <v>133209</v>
      </c>
    </row>
    <row r="35" spans="2:12" ht="12">
      <c r="B35" s="2" t="s">
        <v>48</v>
      </c>
      <c r="F35" s="12"/>
      <c r="G35" s="12"/>
      <c r="H35" s="12"/>
      <c r="I35" s="12"/>
      <c r="J35" s="12"/>
      <c r="K35" s="12"/>
      <c r="L35" s="12"/>
    </row>
    <row r="36" spans="6:12" ht="12">
      <c r="F36" s="12"/>
      <c r="G36" s="12"/>
      <c r="H36" s="12"/>
      <c r="I36" s="12"/>
      <c r="J36" s="12"/>
      <c r="K36" s="12"/>
      <c r="L36" s="12"/>
    </row>
    <row r="37" spans="2:12" ht="12">
      <c r="B37" s="2" t="s">
        <v>51</v>
      </c>
      <c r="F37" s="12">
        <v>-27410</v>
      </c>
      <c r="G37" s="12"/>
      <c r="H37" s="12">
        <v>-39963</v>
      </c>
      <c r="I37" s="12"/>
      <c r="J37" s="12">
        <v>-27410</v>
      </c>
      <c r="K37" s="12"/>
      <c r="L37" s="12">
        <v>-39963</v>
      </c>
    </row>
    <row r="38" spans="6:12" ht="12">
      <c r="F38" s="21"/>
      <c r="G38" s="12"/>
      <c r="H38" s="21"/>
      <c r="I38" s="12"/>
      <c r="J38" s="21"/>
      <c r="K38" s="12"/>
      <c r="L38" s="21"/>
    </row>
    <row r="39" spans="2:12" ht="12">
      <c r="B39" s="2" t="s">
        <v>52</v>
      </c>
      <c r="F39" s="12">
        <f>F34+F37</f>
        <v>81036</v>
      </c>
      <c r="G39" s="12"/>
      <c r="H39" s="12">
        <f>SUM(H34:H37)</f>
        <v>93246</v>
      </c>
      <c r="I39" s="12"/>
      <c r="J39" s="12">
        <f>J34+J37</f>
        <v>81036</v>
      </c>
      <c r="K39" s="12"/>
      <c r="L39" s="12">
        <f>SUM(L34:L37)</f>
        <v>93246</v>
      </c>
    </row>
    <row r="40" spans="2:12" ht="12">
      <c r="B40" s="2" t="s">
        <v>50</v>
      </c>
      <c r="F40" s="12"/>
      <c r="G40" s="12"/>
      <c r="H40" s="12"/>
      <c r="I40" s="12"/>
      <c r="J40" s="12"/>
      <c r="K40" s="12"/>
      <c r="L40" s="12"/>
    </row>
    <row r="41" spans="6:12" ht="12">
      <c r="F41" s="12"/>
      <c r="G41" s="12"/>
      <c r="H41" s="12"/>
      <c r="I41" s="12"/>
      <c r="J41" s="12"/>
      <c r="K41" s="12"/>
      <c r="L41" s="12"/>
    </row>
    <row r="42" spans="2:12" ht="12">
      <c r="B42" s="2" t="s">
        <v>8</v>
      </c>
      <c r="F42" s="12">
        <v>-98</v>
      </c>
      <c r="G42" s="12"/>
      <c r="H42" s="12">
        <v>-83</v>
      </c>
      <c r="I42" s="12"/>
      <c r="J42" s="12">
        <v>-98</v>
      </c>
      <c r="K42" s="12"/>
      <c r="L42" s="12">
        <v>-83</v>
      </c>
    </row>
    <row r="43" spans="6:12" ht="12">
      <c r="F43" s="12"/>
      <c r="G43" s="12"/>
      <c r="H43" s="21"/>
      <c r="I43" s="12"/>
      <c r="J43" s="12"/>
      <c r="K43" s="12"/>
      <c r="L43" s="21"/>
    </row>
    <row r="44" spans="2:12" ht="12">
      <c r="B44" s="2" t="s">
        <v>53</v>
      </c>
      <c r="F44" s="23">
        <f>F39+F42</f>
        <v>80938</v>
      </c>
      <c r="G44" s="12"/>
      <c r="H44" s="24">
        <f>SUM(H39:H42)</f>
        <v>93163</v>
      </c>
      <c r="I44" s="12"/>
      <c r="J44" s="23">
        <f>J39+J42</f>
        <v>80938</v>
      </c>
      <c r="K44" s="12"/>
      <c r="L44" s="24">
        <f>SUM(L39:L42)</f>
        <v>93163</v>
      </c>
    </row>
    <row r="45" spans="2:12" ht="12.75" thickBot="1">
      <c r="B45" s="2" t="s">
        <v>54</v>
      </c>
      <c r="F45" s="20"/>
      <c r="G45" s="12"/>
      <c r="H45" s="20"/>
      <c r="I45" s="12"/>
      <c r="J45" s="20"/>
      <c r="K45" s="12"/>
      <c r="L45" s="20"/>
    </row>
    <row r="46" spans="6:12" ht="12.75" thickTop="1">
      <c r="F46" s="12"/>
      <c r="G46" s="12"/>
      <c r="H46" s="12"/>
      <c r="I46" s="12"/>
      <c r="J46" s="12"/>
      <c r="K46" s="12"/>
      <c r="L46" s="12"/>
    </row>
    <row r="47" spans="2:12" ht="12">
      <c r="B47" s="2" t="s">
        <v>38</v>
      </c>
      <c r="F47" s="12"/>
      <c r="G47" s="12"/>
      <c r="H47" s="12"/>
      <c r="I47" s="12"/>
      <c r="J47" s="12"/>
      <c r="K47" s="12"/>
      <c r="L47" s="12"/>
    </row>
    <row r="48" spans="2:12" ht="12">
      <c r="B48" s="2" t="s">
        <v>39</v>
      </c>
      <c r="F48" s="12"/>
      <c r="G48" s="12"/>
      <c r="H48" s="12"/>
      <c r="I48" s="12"/>
      <c r="J48" s="12"/>
      <c r="K48" s="12"/>
      <c r="L48" s="12"/>
    </row>
    <row r="49" spans="2:12" ht="12">
      <c r="B49" s="2" t="s">
        <v>40</v>
      </c>
      <c r="F49" s="25">
        <v>16.3</v>
      </c>
      <c r="G49" s="17"/>
      <c r="H49" s="26">
        <v>18.8</v>
      </c>
      <c r="I49" s="12"/>
      <c r="J49" s="26">
        <f>(J39/496727)*100</f>
        <v>16.313991387623382</v>
      </c>
      <c r="K49" s="12"/>
      <c r="L49" s="26">
        <v>18.8</v>
      </c>
    </row>
    <row r="50" spans="2:8" ht="12">
      <c r="B50" s="2" t="s">
        <v>41</v>
      </c>
      <c r="F50" s="13"/>
      <c r="G50" s="13"/>
      <c r="H50" s="13"/>
    </row>
  </sheetData>
  <mergeCells count="2">
    <mergeCell ref="F9:H9"/>
    <mergeCell ref="J9:L9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3"/>
  <sheetViews>
    <sheetView workbookViewId="0" topLeftCell="A1">
      <selection activeCell="B5" sqref="B5"/>
    </sheetView>
  </sheetViews>
  <sheetFormatPr defaultColWidth="9.140625" defaultRowHeight="12.75"/>
  <cols>
    <col min="1" max="1" width="5.421875" style="2" customWidth="1"/>
    <col min="2" max="6" width="9.140625" style="2" customWidth="1"/>
    <col min="7" max="7" width="20.140625" style="2" customWidth="1"/>
    <col min="8" max="8" width="3.140625" style="2" customWidth="1"/>
    <col min="9" max="9" width="18.00390625" style="2" customWidth="1"/>
    <col min="10" max="16384" width="9.140625" style="2" customWidth="1"/>
  </cols>
  <sheetData>
    <row r="3" ht="12">
      <c r="B3" s="1" t="s">
        <v>0</v>
      </c>
    </row>
    <row r="5" ht="12">
      <c r="B5" s="1" t="s">
        <v>55</v>
      </c>
    </row>
    <row r="8" spans="7:9" ht="12">
      <c r="G8" s="3" t="s">
        <v>9</v>
      </c>
      <c r="I8" s="3" t="s">
        <v>25</v>
      </c>
    </row>
    <row r="9" spans="7:9" ht="12">
      <c r="G9" s="3" t="s">
        <v>29</v>
      </c>
      <c r="I9" s="3" t="s">
        <v>23</v>
      </c>
    </row>
    <row r="10" spans="7:9" ht="12">
      <c r="G10" s="5">
        <v>37072</v>
      </c>
      <c r="I10" s="5">
        <v>36981</v>
      </c>
    </row>
    <row r="11" spans="7:9" ht="12">
      <c r="G11" s="6" t="s">
        <v>24</v>
      </c>
      <c r="I11" s="4" t="s">
        <v>24</v>
      </c>
    </row>
    <row r="13" spans="2:9" ht="12">
      <c r="B13" s="2" t="s">
        <v>56</v>
      </c>
      <c r="G13" s="8">
        <v>1458098</v>
      </c>
      <c r="H13" s="8"/>
      <c r="I13" s="8">
        <v>1428308</v>
      </c>
    </row>
    <row r="14" spans="2:9" ht="12">
      <c r="B14" s="2" t="s">
        <v>57</v>
      </c>
      <c r="G14" s="8">
        <v>2404</v>
      </c>
      <c r="H14" s="8"/>
      <c r="I14" s="8">
        <v>2375</v>
      </c>
    </row>
    <row r="15" spans="2:9" ht="12">
      <c r="B15" s="2" t="s">
        <v>10</v>
      </c>
      <c r="G15" s="8">
        <v>129464</v>
      </c>
      <c r="H15" s="8"/>
      <c r="I15" s="8">
        <v>131005</v>
      </c>
    </row>
    <row r="16" spans="7:9" ht="12">
      <c r="G16" s="8"/>
      <c r="H16" s="8"/>
      <c r="I16" s="8"/>
    </row>
    <row r="17" spans="2:9" ht="12">
      <c r="B17" s="2" t="s">
        <v>11</v>
      </c>
      <c r="G17" s="8"/>
      <c r="H17" s="8"/>
      <c r="I17" s="8"/>
    </row>
    <row r="18" spans="2:9" ht="12">
      <c r="B18" s="2" t="s">
        <v>58</v>
      </c>
      <c r="G18" s="8">
        <v>198863</v>
      </c>
      <c r="H18" s="8"/>
      <c r="I18" s="8">
        <v>156653</v>
      </c>
    </row>
    <row r="19" spans="2:9" ht="12">
      <c r="B19" s="2" t="s">
        <v>59</v>
      </c>
      <c r="G19" s="8">
        <v>667388</v>
      </c>
      <c r="H19" s="8"/>
      <c r="I19" s="8">
        <v>555268</v>
      </c>
    </row>
    <row r="20" spans="2:9" ht="12">
      <c r="B20" s="2" t="s">
        <v>60</v>
      </c>
      <c r="G20" s="8">
        <v>572219</v>
      </c>
      <c r="H20" s="8"/>
      <c r="I20" s="8">
        <v>458088</v>
      </c>
    </row>
    <row r="21" spans="2:9" ht="12">
      <c r="B21" s="2" t="s">
        <v>67</v>
      </c>
      <c r="G21" s="27">
        <v>483796</v>
      </c>
      <c r="I21" s="27">
        <v>409462</v>
      </c>
    </row>
    <row r="22" spans="2:9" ht="12">
      <c r="B22" s="2" t="s">
        <v>61</v>
      </c>
      <c r="G22" s="8">
        <v>60729</v>
      </c>
      <c r="H22" s="8"/>
      <c r="I22" s="8">
        <v>89100</v>
      </c>
    </row>
    <row r="23" spans="2:9" ht="12">
      <c r="B23" s="2" t="s">
        <v>32</v>
      </c>
      <c r="G23" s="8">
        <v>41994</v>
      </c>
      <c r="H23" s="8"/>
      <c r="I23" s="8">
        <v>38062</v>
      </c>
    </row>
    <row r="24" spans="2:9" ht="12">
      <c r="B24" s="2" t="s">
        <v>33</v>
      </c>
      <c r="G24" s="8">
        <v>1957</v>
      </c>
      <c r="H24" s="8"/>
      <c r="I24" s="8">
        <v>1822</v>
      </c>
    </row>
    <row r="25" spans="7:9" ht="12">
      <c r="G25" s="10">
        <f>SUM(G18:G24)</f>
        <v>2026946</v>
      </c>
      <c r="H25" s="8"/>
      <c r="I25" s="10">
        <f>SUM(I18:I24)</f>
        <v>1708455</v>
      </c>
    </row>
    <row r="26" spans="7:9" ht="12">
      <c r="G26" s="8"/>
      <c r="H26" s="8"/>
      <c r="I26" s="8"/>
    </row>
    <row r="27" spans="2:9" ht="12">
      <c r="B27" s="2" t="s">
        <v>12</v>
      </c>
      <c r="G27" s="8"/>
      <c r="H27" s="8"/>
      <c r="I27" s="8"/>
    </row>
    <row r="28" spans="2:9" ht="12">
      <c r="B28" s="2" t="s">
        <v>62</v>
      </c>
      <c r="G28" s="8">
        <v>419330</v>
      </c>
      <c r="H28" s="8"/>
      <c r="I28" s="8">
        <v>429228</v>
      </c>
    </row>
    <row r="29" spans="2:9" ht="12">
      <c r="B29" s="2" t="s">
        <v>13</v>
      </c>
      <c r="G29" s="16">
        <v>7003</v>
      </c>
      <c r="I29" s="16">
        <v>6897</v>
      </c>
    </row>
    <row r="30" spans="2:9" ht="12">
      <c r="B30" s="2" t="s">
        <v>14</v>
      </c>
      <c r="G30" s="8">
        <v>113967</v>
      </c>
      <c r="H30" s="8"/>
      <c r="I30" s="8">
        <v>139838</v>
      </c>
    </row>
    <row r="31" spans="2:9" ht="12">
      <c r="B31" s="2" t="s">
        <v>15</v>
      </c>
      <c r="G31" s="8">
        <v>53647</v>
      </c>
      <c r="H31" s="8"/>
      <c r="I31" s="8">
        <v>53647</v>
      </c>
    </row>
    <row r="32" spans="2:9" ht="12">
      <c r="B32" s="2" t="s">
        <v>34</v>
      </c>
      <c r="G32" s="8">
        <v>35687</v>
      </c>
      <c r="H32" s="8"/>
      <c r="I32" s="8">
        <v>30896</v>
      </c>
    </row>
    <row r="33" spans="2:9" ht="12">
      <c r="B33" s="2" t="s">
        <v>35</v>
      </c>
      <c r="G33" s="8">
        <v>910126</v>
      </c>
      <c r="H33" s="8"/>
      <c r="I33" s="8">
        <v>608057</v>
      </c>
    </row>
    <row r="34" spans="7:9" ht="12">
      <c r="G34" s="10">
        <f>SUM(G28:G33)</f>
        <v>1539760</v>
      </c>
      <c r="H34" s="8"/>
      <c r="I34" s="10">
        <f>SUM(I28:I33)</f>
        <v>1268563</v>
      </c>
    </row>
    <row r="35" spans="7:9" ht="12">
      <c r="G35" s="8"/>
      <c r="H35" s="8"/>
      <c r="I35" s="8"/>
    </row>
    <row r="36" spans="2:9" ht="12">
      <c r="B36" s="2" t="s">
        <v>63</v>
      </c>
      <c r="G36" s="8">
        <f>G25-G34</f>
        <v>487186</v>
      </c>
      <c r="H36" s="8"/>
      <c r="I36" s="8">
        <f>I25-I34</f>
        <v>439892</v>
      </c>
    </row>
    <row r="37" spans="7:9" ht="12">
      <c r="G37" s="8"/>
      <c r="H37" s="8"/>
      <c r="I37" s="8"/>
    </row>
    <row r="38" spans="7:9" ht="12.75" thickBot="1">
      <c r="G38" s="11">
        <f>G13+G14+G15+G36</f>
        <v>2077152</v>
      </c>
      <c r="H38" s="8"/>
      <c r="I38" s="11">
        <f>I13+I14+I15+I36</f>
        <v>2001580</v>
      </c>
    </row>
    <row r="39" spans="7:9" ht="12.75" thickTop="1">
      <c r="G39" s="8"/>
      <c r="H39" s="8"/>
      <c r="I39" s="8"/>
    </row>
    <row r="40" spans="2:9" ht="12">
      <c r="B40" s="2" t="s">
        <v>18</v>
      </c>
      <c r="G40" s="8"/>
      <c r="H40" s="8"/>
      <c r="I40" s="8"/>
    </row>
    <row r="41" spans="2:9" ht="12">
      <c r="B41" s="2" t="s">
        <v>16</v>
      </c>
      <c r="G41" s="8">
        <f>'[1]CONSOL BS'!$Q$51</f>
        <v>496727.4</v>
      </c>
      <c r="H41" s="8"/>
      <c r="I41" s="8">
        <f>'[1]CONSOL BS'!$Q$51</f>
        <v>496727.4</v>
      </c>
    </row>
    <row r="42" spans="2:9" ht="12">
      <c r="B42" s="2" t="s">
        <v>17</v>
      </c>
      <c r="G42" s="8"/>
      <c r="H42" s="8"/>
      <c r="I42" s="8"/>
    </row>
    <row r="43" spans="2:9" ht="12">
      <c r="B43" s="28" t="s">
        <v>64</v>
      </c>
      <c r="G43" s="8">
        <f>'[1]CONSOL BS'!$Q$54</f>
        <v>213708</v>
      </c>
      <c r="H43" s="8"/>
      <c r="I43" s="8">
        <f>'[1]CONSOL BS'!$Q$54</f>
        <v>213708</v>
      </c>
    </row>
    <row r="44" spans="2:9" ht="12">
      <c r="B44" s="28" t="s">
        <v>65</v>
      </c>
      <c r="G44" s="8">
        <v>1242394</v>
      </c>
      <c r="H44" s="8"/>
      <c r="I44" s="8">
        <v>1161456</v>
      </c>
    </row>
    <row r="45" spans="7:9" ht="12">
      <c r="G45" s="10">
        <f>SUM(G41:G44)</f>
        <v>1952829.4</v>
      </c>
      <c r="H45" s="8"/>
      <c r="I45" s="10">
        <f>SUM(I41:I44)</f>
        <v>1871891.4</v>
      </c>
    </row>
    <row r="46" spans="7:9" ht="12">
      <c r="G46" s="8"/>
      <c r="H46" s="8"/>
      <c r="I46" s="8"/>
    </row>
    <row r="47" spans="2:9" ht="12">
      <c r="B47" s="2" t="s">
        <v>19</v>
      </c>
      <c r="G47" s="8">
        <v>31285</v>
      </c>
      <c r="H47" s="8"/>
      <c r="I47" s="8">
        <v>31187</v>
      </c>
    </row>
    <row r="48" spans="2:9" ht="12">
      <c r="B48" s="2" t="s">
        <v>20</v>
      </c>
      <c r="G48" s="8">
        <v>48320</v>
      </c>
      <c r="H48" s="8"/>
      <c r="I48" s="8">
        <v>49650</v>
      </c>
    </row>
    <row r="49" spans="2:9" ht="12">
      <c r="B49" s="2" t="s">
        <v>21</v>
      </c>
      <c r="G49" s="8">
        <v>44718</v>
      </c>
      <c r="H49" s="8"/>
      <c r="I49" s="8">
        <v>48852</v>
      </c>
    </row>
    <row r="50" spans="7:9" ht="12">
      <c r="G50" s="10">
        <f>SUM(G47:G49)</f>
        <v>124323</v>
      </c>
      <c r="H50" s="8"/>
      <c r="I50" s="10">
        <f>SUM(I47:I49)</f>
        <v>129689</v>
      </c>
    </row>
    <row r="51" spans="7:9" ht="12">
      <c r="G51" s="8"/>
      <c r="H51" s="8"/>
      <c r="I51" s="8"/>
    </row>
    <row r="52" spans="7:9" ht="12.75" thickBot="1">
      <c r="G52" s="11">
        <f>G45+G50</f>
        <v>2077152.4</v>
      </c>
      <c r="H52" s="8"/>
      <c r="I52" s="11">
        <f>I45+I50</f>
        <v>2001580.4</v>
      </c>
    </row>
    <row r="53" spans="7:9" ht="12.75" thickTop="1">
      <c r="G53" s="8"/>
      <c r="H53" s="8"/>
      <c r="I53" s="8"/>
    </row>
    <row r="54" spans="2:9" ht="12">
      <c r="B54" s="2" t="s">
        <v>22</v>
      </c>
      <c r="G54" s="14">
        <f>(G38-G50)/G41*100</f>
        <v>393.1389732074373</v>
      </c>
      <c r="H54" s="9"/>
      <c r="I54" s="14">
        <f>(I38-I50)/I41*100</f>
        <v>376.84472408810143</v>
      </c>
    </row>
    <row r="55" spans="7:9" ht="12">
      <c r="G55" s="8"/>
      <c r="H55" s="8"/>
      <c r="I55" s="8"/>
    </row>
    <row r="56" spans="7:9" ht="12">
      <c r="G56" s="8"/>
      <c r="H56" s="8"/>
      <c r="I56" s="8"/>
    </row>
    <row r="57" spans="7:9" ht="12">
      <c r="G57" s="8"/>
      <c r="H57" s="8"/>
      <c r="I57" s="8"/>
    </row>
    <row r="58" spans="7:9" ht="12">
      <c r="G58" s="8"/>
      <c r="H58" s="8"/>
      <c r="I58" s="8"/>
    </row>
    <row r="59" spans="7:9" ht="12">
      <c r="G59" s="8"/>
      <c r="H59" s="8"/>
      <c r="I59" s="8"/>
    </row>
    <row r="60" spans="7:9" ht="12">
      <c r="G60" s="8"/>
      <c r="H60" s="8"/>
      <c r="I60" s="8"/>
    </row>
    <row r="61" spans="7:9" ht="12">
      <c r="G61" s="8"/>
      <c r="H61" s="8"/>
      <c r="I61" s="8"/>
    </row>
    <row r="62" spans="7:9" ht="12">
      <c r="G62" s="8"/>
      <c r="H62" s="8"/>
      <c r="I62" s="8"/>
    </row>
    <row r="63" spans="7:9" ht="12">
      <c r="G63" s="8"/>
      <c r="H63" s="8"/>
      <c r="I63" s="8"/>
    </row>
  </sheetData>
  <printOptions/>
  <pageMargins left="0.75" right="0.75" top="1" bottom="1" header="0.5" footer="0.5"/>
  <pageSetup fitToHeight="1" fitToWidth="1" horizontalDpi="600" verticalDpi="600" orientation="portrait" paperSize="9" scale="91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2001-08-21T11:02:20Z</cp:lastPrinted>
  <dcterms:created xsi:type="dcterms:W3CDTF">2000-02-09T00:45:03Z</dcterms:created>
  <dcterms:modified xsi:type="dcterms:W3CDTF">2001-08-21T00:42:43Z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