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65506" windowWidth="7695" windowHeight="8730" activeTab="0"/>
  </bookViews>
  <sheets>
    <sheet name="IncStmt" sheetId="1" r:id="rId1"/>
    <sheet name="Bsheet" sheetId="2" r:id="rId2"/>
    <sheet name="Equity" sheetId="3" r:id="rId3"/>
    <sheet name="CshFlw" sheetId="4" r:id="rId4"/>
  </sheets>
  <definedNames>
    <definedName name="_xlnm.Print_Area" localSheetId="1">'Bsheet'!$A$1:$H$55</definedName>
    <definedName name="_xlnm.Print_Area" localSheetId="3">'CshFlw'!$A$1:$G$57</definedName>
    <definedName name="_xlnm.Print_Area" localSheetId="2">'Equity'!$A$1:$J$52</definedName>
    <definedName name="_xlnm.Print_Area" localSheetId="0">'IncStmt'!$A$1:$I$33</definedName>
  </definedNames>
  <calcPr fullCalcOnLoad="1"/>
</workbook>
</file>

<file path=xl/sharedStrings.xml><?xml version="1.0" encoding="utf-8"?>
<sst xmlns="http://schemas.openxmlformats.org/spreadsheetml/2006/main" count="161" uniqueCount="122">
  <si>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</si>
  <si>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</si>
  <si>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</si>
  <si>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</si>
  <si>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</si>
  <si>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</si>
  <si>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</si>
  <si>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</si>
  <si>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</si>
  <si>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</si>
  <si>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</si>
  <si>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</si>
  <si>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</si>
  <si>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</si>
  <si>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</si>
  <si>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</si>
  <si>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</si>
  <si>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</si>
  <si>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</si>
  <si>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</si>
  <si>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</si>
  <si>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</si>
  <si>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</si>
  <si>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</si>
  <si>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</si>
  <si>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</si>
  <si>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</si>
  <si>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</si>
  <si>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</si>
  <si>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</si>
  <si>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</si>
  <si>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</si>
  <si>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Dividends paid to minority shareholders in</t>
  </si>
  <si>
    <t xml:space="preserve">  subsidiary companies</t>
  </si>
  <si>
    <t xml:space="preserve">Dividends paid 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</si>
  <si>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</si>
  <si>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</si>
  <si>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</si>
  <si>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</si>
  <si>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</si>
  <si>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</si>
  <si>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</si>
  <si>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</si>
  <si>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</si>
  <si>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</si>
  <si>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</si>
  <si>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Exchange fluctuation reserve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</si>
  <si>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</si>
  <si>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</si>
  <si>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</si>
  <si>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</si>
  <si>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</si>
  <si>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</si>
  <si>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</si>
  <si>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Other deferred liabilities</t>
  </si>
  <si>
    <t>Cash flows used in investing activities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</si>
  <si>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</si>
  <si>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</si>
  <si>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</si>
  <si>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</si>
  <si>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</si>
  <si>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</si>
  <si>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</si>
  <si>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</si>
  <si>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</si>
  <si>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</si>
  <si>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</si>
  <si>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</si>
  <si>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</si>
  <si>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</si>
  <si>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</si>
  <si>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</si>
  <si>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</si>
  <si>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</si>
  <si>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</si>
  <si>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</si>
  <si>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</si>
  <si>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</si>
  <si>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</si>
  <si>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Profit from operations</t>
  </si>
  <si>
    <t>Profit before taxation</t>
  </si>
  <si>
    <t>Profit after taxation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</si>
  <si>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</si>
  <si>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</si>
  <si>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</si>
  <si>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</si>
  <si>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Development Expenditure</t>
  </si>
  <si>
    <t>Acquisition of subsidiaries</t>
  </si>
  <si>
    <t>Other</t>
  </si>
  <si>
    <t>NET CURRENT ASSETS</t>
  </si>
  <si>
    <t>FINANCED BY:</t>
  </si>
  <si>
    <t>Goodwill</t>
  </si>
  <si>
    <t>Operating profit before working capital changes</t>
  </si>
  <si>
    <t>Commercial Papers</t>
  </si>
  <si>
    <t>Taxation paid</t>
  </si>
  <si>
    <t>Repayment of term loan</t>
  </si>
  <si>
    <t>1.1.2008 to</t>
  </si>
  <si>
    <t>Cash flows generated from operations</t>
  </si>
  <si>
    <t>Net cash generated from operating activities</t>
  </si>
  <si>
    <t>Dividends paid to equity holders of the Company</t>
  </si>
  <si>
    <t>Balance at end of the financial period</t>
  </si>
  <si>
    <t>Profit for the financial period</t>
  </si>
  <si>
    <t>Balance at beginning of the financial period</t>
  </si>
  <si>
    <t xml:space="preserve">Transfer to debt service reserve account </t>
  </si>
  <si>
    <t>1.1.2009 to</t>
  </si>
  <si>
    <t>Net cash generated from/(used in) financing activities</t>
  </si>
  <si>
    <t>Repayment of commercial papers</t>
  </si>
  <si>
    <t>Impairment of goodwill</t>
  </si>
  <si>
    <t>Net increase in cash and cash equivalents</t>
  </si>
  <si>
    <t>Net cash (used in) / from investing activities</t>
  </si>
  <si>
    <t>Repayment of hire purchase financing</t>
  </si>
  <si>
    <t>Condensed Consolidated Income Statements for the third quarter ended 30 September 2009</t>
  </si>
  <si>
    <t>Condensed Consolidated Balance Sheets as at 30 September 2009</t>
  </si>
  <si>
    <t>30 September 2009</t>
  </si>
  <si>
    <t>9 months ended</t>
  </si>
  <si>
    <t>Condensed Consolidated Statements of Changes in Equity for the period ended 30 September 2009</t>
  </si>
  <si>
    <t>30 September 2008</t>
  </si>
  <si>
    <t>30.9.2009</t>
  </si>
  <si>
    <t>30.9.2008</t>
  </si>
  <si>
    <t>As at 30.9.2009</t>
  </si>
  <si>
    <t>As at 30.9.2008</t>
  </si>
  <si>
    <t>Condensed Consolidated Cash Flow Statements for the period ended 30 September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</si>
</sst>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_);_(* \(#,##0\);_(* &quot;-&quot;??_);_(@_)"/>
    <numFmt numFmtId="166" formatCode="#,##0_);[Red]\(#,##0\);\-"/>
    <numFmt numFmtId="167" formatCode="_(* #,##0.000_);_(* \(#,##0.000\);_(* &quot;-&quot;??_);_(@_)"/>
  </numFmts>
  <fonts count="29">
    <font>
      <sz val="1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horizontal="center"/>
    </xf>
    <xf numFmtId="38" fontId="7" fillId="0" borderId="0" xfId="0" applyNumberFormat="1" applyFont="1" applyFill="1" applyAlignment="1">
      <alignment/>
    </xf>
    <xf numFmtId="165" fontId="7" fillId="0" borderId="10" xfId="42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65" fontId="7" fillId="0" borderId="11" xfId="42" applyNumberFormat="1" applyFont="1" applyFill="1" applyBorder="1" applyAlignment="1">
      <alignment vertical="center"/>
    </xf>
    <xf numFmtId="165" fontId="7" fillId="0" borderId="0" xfId="42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42" applyFont="1" applyFill="1" applyBorder="1" applyAlignment="1">
      <alignment vertical="center"/>
    </xf>
    <xf numFmtId="43" fontId="7" fillId="0" borderId="0" xfId="42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7" fillId="0" borderId="12" xfId="42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1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Alignment="1">
      <alignment vertical="center"/>
    </xf>
    <xf numFmtId="41" fontId="7" fillId="0" borderId="12" xfId="42" applyNumberFormat="1" applyFont="1" applyFill="1" applyBorder="1" applyAlignment="1">
      <alignment vertical="center"/>
    </xf>
    <xf numFmtId="43" fontId="7" fillId="0" borderId="0" xfId="42" applyFont="1" applyFill="1" applyBorder="1" applyAlignment="1" applyProtection="1">
      <alignment vertical="center"/>
      <protection/>
    </xf>
    <xf numFmtId="43" fontId="7" fillId="0" borderId="0" xfId="42" applyFont="1" applyFill="1" applyAlignment="1">
      <alignment/>
    </xf>
    <xf numFmtId="165" fontId="6" fillId="0" borderId="0" xfId="42" applyNumberFormat="1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7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7" fillId="0" borderId="13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165" fontId="7" fillId="0" borderId="12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 applyAlignment="1" quotePrefix="1">
      <alignment vertical="center"/>
    </xf>
    <xf numFmtId="0" fontId="7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43" fontId="3" fillId="0" borderId="0" xfId="42" applyFont="1" applyFill="1" applyAlignment="1">
      <alignment/>
    </xf>
    <xf numFmtId="43" fontId="7" fillId="0" borderId="0" xfId="42" applyFont="1" applyFill="1" applyAlignment="1">
      <alignment vertical="center"/>
    </xf>
    <xf numFmtId="43" fontId="3" fillId="0" borderId="0" xfId="42" applyFont="1" applyFill="1" applyBorder="1" applyAlignment="1" applyProtection="1">
      <alignment vertical="center"/>
      <protection/>
    </xf>
    <xf numFmtId="43" fontId="3" fillId="0" borderId="0" xfId="42" applyFont="1" applyFill="1" applyBorder="1" applyAlignment="1">
      <alignment vertical="center"/>
    </xf>
    <xf numFmtId="43" fontId="7" fillId="0" borderId="0" xfId="42" applyFont="1" applyFill="1" applyBorder="1" applyAlignment="1" applyProtection="1" quotePrefix="1">
      <alignment vertical="center"/>
      <protection/>
    </xf>
    <xf numFmtId="0" fontId="0" fillId="0" borderId="0" xfId="42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3" fontId="0" fillId="0" borderId="0" xfId="42" applyFont="1" applyFill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165" fontId="0" fillId="0" borderId="0" xfId="42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8</xdr:col>
      <xdr:colOff>914400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73442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95250</xdr:rowOff>
    </xdr:from>
    <xdr:to>
      <xdr:col>7</xdr:col>
      <xdr:colOff>0</xdr:colOff>
      <xdr:row>54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077450"/>
          <a:ext cx="50673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2008.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95250</xdr:rowOff>
    </xdr:from>
    <xdr:to>
      <xdr:col>9</xdr:col>
      <xdr:colOff>695325</xdr:colOff>
      <xdr:row>50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0782300"/>
          <a:ext cx="66865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2008.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76200</xdr:colOff>
      <xdr:row>4</xdr:row>
      <xdr:rowOff>123825</xdr:rowOff>
    </xdr:from>
    <xdr:to>
      <xdr:col>3</xdr:col>
      <xdr:colOff>457200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743075" y="1076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7</xdr:col>
      <xdr:colOff>590550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43450" y="1066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209550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524125" y="1266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114300</xdr:rowOff>
    </xdr:from>
    <xdr:to>
      <xdr:col>5</xdr:col>
      <xdr:colOff>657225</xdr:colOff>
      <xdr:row>5</xdr:row>
      <xdr:rowOff>114300</xdr:rowOff>
    </xdr:to>
    <xdr:sp>
      <xdr:nvSpPr>
        <xdr:cNvPr id="5" name="Straight Arrow Connector 7"/>
        <xdr:cNvSpPr>
          <a:spLocks/>
        </xdr:cNvSpPr>
      </xdr:nvSpPr>
      <xdr:spPr>
        <a:xfrm>
          <a:off x="3667125" y="1276350"/>
          <a:ext cx="1905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7</xdr:col>
      <xdr:colOff>0</xdr:colOff>
      <xdr:row>56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734550"/>
          <a:ext cx="538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80" zoomScaleNormal="80" zoomScaleSheetLayoutView="8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9.33203125" defaultRowHeight="12.75"/>
  <cols>
    <col min="1" max="2" width="9.33203125" style="57" customWidth="1"/>
    <col min="3" max="3" width="14.83203125" style="57" customWidth="1"/>
    <col min="4" max="4" width="2.83203125" style="57" customWidth="1"/>
    <col min="5" max="6" width="16.16015625" style="57" customWidth="1"/>
    <col min="7" max="7" width="2.83203125" style="57" customWidth="1"/>
    <col min="8" max="9" width="16.16015625" style="57" customWidth="1"/>
    <col min="10" max="11" width="9.33203125" style="57" customWidth="1"/>
    <col min="12" max="12" width="12.16015625" style="93" bestFit="1" customWidth="1"/>
    <col min="13" max="16384" width="9.33203125" style="57" customWidth="1"/>
  </cols>
  <sheetData>
    <row r="1" spans="1:9" ht="21" customHeight="1">
      <c r="A1" s="43" t="s">
        <v>44</v>
      </c>
      <c r="B1" s="92"/>
      <c r="C1" s="92"/>
      <c r="D1" s="92"/>
      <c r="E1" s="92"/>
      <c r="F1" s="92"/>
      <c r="G1" s="92"/>
      <c r="H1" s="92"/>
      <c r="I1" s="39"/>
    </row>
    <row r="2" spans="1:9" ht="21" customHeight="1">
      <c r="A2" s="5" t="s">
        <v>111</v>
      </c>
      <c r="B2" s="92"/>
      <c r="C2" s="92"/>
      <c r="D2" s="92"/>
      <c r="E2" s="92"/>
      <c r="F2" s="92"/>
      <c r="G2" s="92"/>
      <c r="H2" s="92"/>
      <c r="I2" s="92"/>
    </row>
    <row r="3" spans="1:9" ht="18.75" customHeight="1">
      <c r="A3" s="92" t="s">
        <v>11</v>
      </c>
      <c r="B3" s="92"/>
      <c r="C3" s="92"/>
      <c r="D3" s="92"/>
      <c r="E3" s="92"/>
      <c r="F3" s="92"/>
      <c r="G3" s="92"/>
      <c r="H3" s="92"/>
      <c r="I3" s="92"/>
    </row>
    <row r="4" spans="1:9" ht="18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9" ht="18.75" customHeight="1">
      <c r="A5" s="92"/>
      <c r="B5" s="92"/>
      <c r="C5" s="92"/>
      <c r="D5" s="92"/>
      <c r="E5" s="94" t="s">
        <v>6</v>
      </c>
      <c r="F5" s="94"/>
      <c r="G5" s="95"/>
      <c r="H5" s="94" t="s">
        <v>7</v>
      </c>
      <c r="I5" s="94"/>
    </row>
    <row r="6" spans="1:9" ht="18.75" customHeight="1">
      <c r="A6" s="92"/>
      <c r="B6" s="92"/>
      <c r="C6" s="92"/>
      <c r="D6" s="92"/>
      <c r="E6" s="52" t="s">
        <v>39</v>
      </c>
      <c r="F6" s="52" t="s">
        <v>42</v>
      </c>
      <c r="G6" s="9"/>
      <c r="H6" s="52" t="s">
        <v>39</v>
      </c>
      <c r="I6" s="52" t="s">
        <v>42</v>
      </c>
    </row>
    <row r="7" spans="1:9" ht="18.75" customHeight="1">
      <c r="A7" s="92"/>
      <c r="B7" s="92"/>
      <c r="C7" s="92"/>
      <c r="D7" s="92"/>
      <c r="E7" s="52" t="s">
        <v>40</v>
      </c>
      <c r="F7" s="52" t="s">
        <v>43</v>
      </c>
      <c r="G7" s="9"/>
      <c r="H7" s="52" t="s">
        <v>40</v>
      </c>
      <c r="I7" s="52" t="s">
        <v>43</v>
      </c>
    </row>
    <row r="8" spans="1:9" ht="18.75" customHeight="1">
      <c r="A8" s="92"/>
      <c r="B8" s="92"/>
      <c r="C8" s="92"/>
      <c r="D8" s="92"/>
      <c r="E8" s="52" t="s">
        <v>41</v>
      </c>
      <c r="F8" s="52" t="s">
        <v>41</v>
      </c>
      <c r="G8" s="9"/>
      <c r="H8" s="52" t="s">
        <v>49</v>
      </c>
      <c r="I8" s="52" t="s">
        <v>50</v>
      </c>
    </row>
    <row r="9" spans="1:9" ht="18.75" customHeight="1">
      <c r="A9" s="92"/>
      <c r="B9" s="92"/>
      <c r="C9" s="92"/>
      <c r="D9" s="92"/>
      <c r="E9" s="96">
        <v>40086</v>
      </c>
      <c r="F9" s="96">
        <v>39721</v>
      </c>
      <c r="G9" s="73"/>
      <c r="H9" s="96">
        <f>E9</f>
        <v>40086</v>
      </c>
      <c r="I9" s="96">
        <f>F9</f>
        <v>39721</v>
      </c>
    </row>
    <row r="10" spans="1:9" ht="18.75" customHeight="1">
      <c r="A10" s="92"/>
      <c r="B10" s="92"/>
      <c r="C10" s="92"/>
      <c r="D10" s="92"/>
      <c r="E10" s="52" t="s">
        <v>35</v>
      </c>
      <c r="F10" s="52" t="s">
        <v>35</v>
      </c>
      <c r="G10" s="9"/>
      <c r="H10" s="52" t="s">
        <v>35</v>
      </c>
      <c r="I10" s="52" t="s">
        <v>35</v>
      </c>
    </row>
    <row r="11" spans="1:9" ht="10.5" customHeight="1">
      <c r="A11" s="92"/>
      <c r="B11" s="92"/>
      <c r="C11" s="92"/>
      <c r="D11" s="92"/>
      <c r="E11" s="97"/>
      <c r="F11" s="97"/>
      <c r="G11" s="97"/>
      <c r="H11" s="97"/>
      <c r="I11" s="97"/>
    </row>
    <row r="12" spans="1:13" ht="25.5" customHeight="1">
      <c r="A12" s="23" t="s">
        <v>2</v>
      </c>
      <c r="B12" s="23"/>
      <c r="C12" s="23"/>
      <c r="D12" s="23"/>
      <c r="E12" s="22">
        <v>142158</v>
      </c>
      <c r="F12" s="22">
        <v>189335</v>
      </c>
      <c r="G12" s="22"/>
      <c r="H12" s="22">
        <v>525808</v>
      </c>
      <c r="I12" s="22">
        <v>587281</v>
      </c>
      <c r="M12" s="98"/>
    </row>
    <row r="13" spans="1:13" ht="25.5" customHeight="1">
      <c r="A13" s="23" t="s">
        <v>3</v>
      </c>
      <c r="B13" s="23"/>
      <c r="C13" s="23"/>
      <c r="D13" s="23"/>
      <c r="E13" s="22">
        <v>-142117</v>
      </c>
      <c r="F13" s="22">
        <v>-185494</v>
      </c>
      <c r="G13" s="22"/>
      <c r="H13" s="22">
        <v>-519780</v>
      </c>
      <c r="I13" s="22">
        <v>-577030</v>
      </c>
      <c r="M13" s="98"/>
    </row>
    <row r="14" spans="1:13" ht="25.5" customHeight="1">
      <c r="A14" s="23" t="s">
        <v>0</v>
      </c>
      <c r="B14" s="23"/>
      <c r="C14" s="23"/>
      <c r="D14" s="23"/>
      <c r="E14" s="44">
        <v>2904</v>
      </c>
      <c r="F14" s="44">
        <v>1385</v>
      </c>
      <c r="G14" s="22"/>
      <c r="H14" s="44">
        <v>6196</v>
      </c>
      <c r="I14" s="44">
        <v>5726</v>
      </c>
      <c r="M14" s="98"/>
    </row>
    <row r="15" spans="1:13" ht="25.5" customHeight="1">
      <c r="A15" s="23" t="s">
        <v>79</v>
      </c>
      <c r="B15" s="23"/>
      <c r="C15" s="23"/>
      <c r="D15" s="23"/>
      <c r="E15" s="22">
        <f>SUM(E12:E14)</f>
        <v>2945</v>
      </c>
      <c r="F15" s="22">
        <f>SUM(F12:F14)</f>
        <v>5226</v>
      </c>
      <c r="G15" s="22"/>
      <c r="H15" s="22">
        <f>SUM(H12:H14)</f>
        <v>12224</v>
      </c>
      <c r="I15" s="22">
        <f>SUM(I12:I14)</f>
        <v>15977</v>
      </c>
      <c r="M15" s="98"/>
    </row>
    <row r="16" spans="1:13" ht="25.5" customHeight="1">
      <c r="A16" s="23" t="s">
        <v>1</v>
      </c>
      <c r="B16" s="23"/>
      <c r="C16" s="23"/>
      <c r="D16" s="23"/>
      <c r="E16" s="22">
        <v>-603</v>
      </c>
      <c r="F16" s="22">
        <v>-986</v>
      </c>
      <c r="G16" s="22"/>
      <c r="H16" s="22">
        <v>-2104</v>
      </c>
      <c r="I16" s="22">
        <v>-3103</v>
      </c>
      <c r="M16" s="98"/>
    </row>
    <row r="17" spans="1:13" ht="25.5" customHeight="1">
      <c r="A17" s="23" t="s">
        <v>107</v>
      </c>
      <c r="B17" s="23"/>
      <c r="C17" s="23"/>
      <c r="D17" s="23"/>
      <c r="E17" s="22">
        <v>0</v>
      </c>
      <c r="F17" s="22">
        <v>4896</v>
      </c>
      <c r="G17" s="22"/>
      <c r="H17" s="22">
        <v>-7</v>
      </c>
      <c r="I17" s="22">
        <v>4896</v>
      </c>
      <c r="M17" s="98"/>
    </row>
    <row r="18" spans="1:13" ht="6.75" customHeight="1">
      <c r="A18" s="9"/>
      <c r="B18" s="9"/>
      <c r="C18" s="9"/>
      <c r="D18" s="45"/>
      <c r="E18" s="44"/>
      <c r="F18" s="44"/>
      <c r="G18" s="22"/>
      <c r="H18" s="44"/>
      <c r="I18" s="44"/>
      <c r="M18" s="98"/>
    </row>
    <row r="19" spans="1:13" ht="26.25" customHeight="1">
      <c r="A19" s="23" t="s">
        <v>80</v>
      </c>
      <c r="B19" s="23"/>
      <c r="C19" s="23"/>
      <c r="D19" s="23"/>
      <c r="E19" s="21">
        <f>SUM(E15:E18)</f>
        <v>2342</v>
      </c>
      <c r="F19" s="21">
        <f>SUM(F15:F18)</f>
        <v>9136</v>
      </c>
      <c r="G19" s="22"/>
      <c r="H19" s="21">
        <f>SUM(H15:H18)</f>
        <v>10113</v>
      </c>
      <c r="I19" s="21">
        <f>SUM(I15:I18)</f>
        <v>17770</v>
      </c>
      <c r="M19" s="98"/>
    </row>
    <row r="20" spans="1:13" ht="26.25" customHeight="1">
      <c r="A20" s="23" t="s">
        <v>4</v>
      </c>
      <c r="B20" s="23"/>
      <c r="C20" s="23"/>
      <c r="D20" s="23"/>
      <c r="E20" s="44">
        <v>-1176</v>
      </c>
      <c r="F20" s="44">
        <v>-1743</v>
      </c>
      <c r="G20" s="22"/>
      <c r="H20" s="44">
        <v>-3939</v>
      </c>
      <c r="I20" s="44">
        <v>-4365</v>
      </c>
      <c r="M20" s="98"/>
    </row>
    <row r="21" spans="1:13" ht="26.25" customHeight="1" thickBot="1">
      <c r="A21" s="23" t="s">
        <v>81</v>
      </c>
      <c r="B21" s="23"/>
      <c r="C21" s="23"/>
      <c r="D21" s="23"/>
      <c r="E21" s="46">
        <f>SUM(E19:E20)</f>
        <v>1166</v>
      </c>
      <c r="F21" s="46">
        <f>SUM(F19:F20)</f>
        <v>7393</v>
      </c>
      <c r="G21" s="22"/>
      <c r="H21" s="46">
        <f>SUM(H19:H20)</f>
        <v>6174</v>
      </c>
      <c r="I21" s="46">
        <f>SUM(I19:I20)</f>
        <v>13405</v>
      </c>
      <c r="M21" s="98"/>
    </row>
    <row r="22" spans="1:13" ht="15" customHeight="1" thickTop="1">
      <c r="A22" s="23"/>
      <c r="B22" s="23"/>
      <c r="C22" s="23"/>
      <c r="D22" s="23"/>
      <c r="E22" s="22"/>
      <c r="F22" s="22"/>
      <c r="G22" s="22"/>
      <c r="H22" s="22"/>
      <c r="I22" s="22"/>
      <c r="M22" s="98"/>
    </row>
    <row r="23" spans="1:13" ht="26.25" customHeight="1">
      <c r="A23" s="23" t="s">
        <v>57</v>
      </c>
      <c r="B23" s="23"/>
      <c r="C23" s="23"/>
      <c r="D23" s="23"/>
      <c r="E23" s="22"/>
      <c r="F23" s="22"/>
      <c r="G23" s="22"/>
      <c r="H23" s="22"/>
      <c r="I23" s="22"/>
      <c r="M23" s="98"/>
    </row>
    <row r="24" spans="1:13" ht="26.25" customHeight="1">
      <c r="A24" s="23" t="s">
        <v>82</v>
      </c>
      <c r="B24" s="23"/>
      <c r="C24" s="23"/>
      <c r="D24" s="23"/>
      <c r="E24" s="22">
        <v>1117</v>
      </c>
      <c r="F24" s="22">
        <v>6982</v>
      </c>
      <c r="G24" s="22"/>
      <c r="H24" s="22">
        <v>6311</v>
      </c>
      <c r="I24" s="22">
        <v>12187</v>
      </c>
      <c r="M24" s="98"/>
    </row>
    <row r="25" spans="1:13" ht="26.25" customHeight="1">
      <c r="A25" s="23" t="s">
        <v>5</v>
      </c>
      <c r="B25" s="23"/>
      <c r="C25" s="23"/>
      <c r="D25" s="23"/>
      <c r="E25" s="22">
        <v>49</v>
      </c>
      <c r="F25" s="22">
        <v>411</v>
      </c>
      <c r="G25" s="22"/>
      <c r="H25" s="22">
        <v>-137</v>
      </c>
      <c r="I25" s="22">
        <v>1218</v>
      </c>
      <c r="M25" s="98"/>
    </row>
    <row r="26" spans="1:13" ht="26.25" customHeight="1" thickBot="1">
      <c r="A26" s="23"/>
      <c r="B26" s="23"/>
      <c r="C26" s="23"/>
      <c r="D26" s="23"/>
      <c r="E26" s="46">
        <f>SUM(E24:E25)</f>
        <v>1166</v>
      </c>
      <c r="F26" s="46">
        <f>SUM(F24:F25)</f>
        <v>7393</v>
      </c>
      <c r="G26" s="22"/>
      <c r="H26" s="46">
        <f>SUM(H24:H25)</f>
        <v>6174</v>
      </c>
      <c r="I26" s="46">
        <f>SUM(I24:I25)</f>
        <v>13405</v>
      </c>
      <c r="M26" s="98"/>
    </row>
    <row r="27" spans="1:13" ht="15" customHeight="1" thickTop="1">
      <c r="A27" s="2"/>
      <c r="B27" s="2"/>
      <c r="C27" s="2"/>
      <c r="D27" s="2"/>
      <c r="E27" s="3"/>
      <c r="F27" s="3"/>
      <c r="G27" s="3"/>
      <c r="H27" s="3"/>
      <c r="I27" s="3"/>
      <c r="J27" s="88"/>
      <c r="M27" s="98"/>
    </row>
    <row r="28" spans="1:13" ht="47.25" customHeight="1">
      <c r="A28" s="99" t="s">
        <v>83</v>
      </c>
      <c r="B28" s="99"/>
      <c r="C28" s="99"/>
      <c r="D28" s="2"/>
      <c r="E28" s="2"/>
      <c r="F28" s="2"/>
      <c r="G28" s="2"/>
      <c r="H28" s="2"/>
      <c r="I28" s="2"/>
      <c r="M28" s="98"/>
    </row>
    <row r="29" spans="1:13" ht="26.25" customHeight="1">
      <c r="A29" s="2" t="s">
        <v>78</v>
      </c>
      <c r="B29" s="2"/>
      <c r="C29" s="2"/>
      <c r="D29" s="2"/>
      <c r="E29" s="25">
        <f>E24/Bsheet!E39*100</f>
        <v>1.5413487146228042</v>
      </c>
      <c r="F29" s="25">
        <f>F24/72469*100</f>
        <v>9.634464391670921</v>
      </c>
      <c r="G29" s="26"/>
      <c r="H29" s="25">
        <f>H24/Bsheet!E39*100</f>
        <v>8.708551242600285</v>
      </c>
      <c r="I29" s="25">
        <f>I24/72469.5*100</f>
        <v>16.816729796673084</v>
      </c>
      <c r="M29" s="98"/>
    </row>
    <row r="30" spans="1:13" ht="18" customHeight="1">
      <c r="A30" s="2"/>
      <c r="B30" s="2"/>
      <c r="C30" s="2"/>
      <c r="D30" s="2"/>
      <c r="E30" s="2"/>
      <c r="F30" s="2"/>
      <c r="G30" s="2"/>
      <c r="H30" s="2"/>
      <c r="I30" s="2"/>
      <c r="M30" s="98"/>
    </row>
    <row r="31" spans="1:13" ht="18" customHeight="1">
      <c r="A31" s="2"/>
      <c r="B31" s="2"/>
      <c r="C31" s="2"/>
      <c r="D31" s="2"/>
      <c r="E31" s="2"/>
      <c r="F31" s="2"/>
      <c r="G31" s="2"/>
      <c r="H31" s="2"/>
      <c r="I31" s="2"/>
      <c r="M31" s="98"/>
    </row>
    <row r="32" spans="1:13" ht="18" customHeight="1">
      <c r="A32" s="2"/>
      <c r="B32" s="2"/>
      <c r="C32" s="2"/>
      <c r="D32" s="2"/>
      <c r="E32" s="2"/>
      <c r="F32" s="2"/>
      <c r="G32" s="2"/>
      <c r="H32" s="2"/>
      <c r="I32" s="2"/>
      <c r="M32" s="98"/>
    </row>
    <row r="33" spans="1:9" ht="18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8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8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8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2"/>
      <c r="B37" s="2"/>
      <c r="C37" s="2"/>
      <c r="D37" s="2"/>
      <c r="E37" s="2"/>
      <c r="F37" s="2"/>
      <c r="G37" s="2"/>
      <c r="H37" s="2"/>
      <c r="I37" s="2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1">
    <mergeCell ref="A28:C28"/>
  </mergeCells>
  <printOptions/>
  <pageMargins left="0.5" right="0.4" top="0.75" bottom="0.5" header="0.7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80" zoomScaleNormal="80" zoomScaleSheetLayoutView="90" zoomScalePageLayoutView="0" workbookViewId="0" topLeftCell="A1">
      <selection activeCell="A1" sqref="A1"/>
    </sheetView>
  </sheetViews>
  <sheetFormatPr defaultColWidth="9.33203125" defaultRowHeight="12.75"/>
  <cols>
    <col min="1" max="1" width="2.83203125" style="10" customWidth="1"/>
    <col min="2" max="4" width="14.83203125" style="10" customWidth="1"/>
    <col min="5" max="5" width="15.33203125" style="10" customWidth="1"/>
    <col min="6" max="6" width="10.83203125" style="11" customWidth="1"/>
    <col min="7" max="7" width="15.33203125" style="10" customWidth="1"/>
    <col min="8" max="9" width="9.33203125" style="10" customWidth="1"/>
    <col min="10" max="10" width="11.5" style="20" bestFit="1" customWidth="1"/>
    <col min="11" max="16384" width="9.33203125" style="10" customWidth="1"/>
  </cols>
  <sheetData>
    <row r="1" ht="18" customHeight="1">
      <c r="A1" s="43" t="s">
        <v>44</v>
      </c>
    </row>
    <row r="2" ht="18" customHeight="1">
      <c r="A2" s="67" t="s">
        <v>112</v>
      </c>
    </row>
    <row r="3" ht="6.75" customHeight="1">
      <c r="A3" s="68"/>
    </row>
    <row r="4" spans="1:7" ht="15" customHeight="1">
      <c r="A4" s="68"/>
      <c r="E4" s="69" t="s">
        <v>47</v>
      </c>
      <c r="F4" s="70"/>
      <c r="G4" s="69" t="s">
        <v>10</v>
      </c>
    </row>
    <row r="5" spans="1:7" ht="15" customHeight="1">
      <c r="A5" s="71"/>
      <c r="E5" s="69" t="s">
        <v>48</v>
      </c>
      <c r="F5" s="70"/>
      <c r="G5" s="69" t="s">
        <v>31</v>
      </c>
    </row>
    <row r="6" spans="5:7" ht="17.25" customHeight="1">
      <c r="E6" s="72">
        <v>40086</v>
      </c>
      <c r="F6" s="73"/>
      <c r="G6" s="72">
        <v>39813</v>
      </c>
    </row>
    <row r="7" spans="5:7" ht="17.25" customHeight="1">
      <c r="E7" s="12" t="s">
        <v>11</v>
      </c>
      <c r="F7" s="73"/>
      <c r="G7" s="12" t="s">
        <v>56</v>
      </c>
    </row>
    <row r="8" spans="5:7" ht="17.25" customHeight="1">
      <c r="E8" s="12" t="s">
        <v>35</v>
      </c>
      <c r="F8" s="9"/>
      <c r="G8" s="12" t="s">
        <v>35</v>
      </c>
    </row>
    <row r="9" spans="5:7" ht="6.75" customHeight="1">
      <c r="E9" s="12"/>
      <c r="F9" s="9"/>
      <c r="G9" s="12"/>
    </row>
    <row r="10" spans="1:8" ht="15.75" customHeight="1">
      <c r="A10" s="74" t="s">
        <v>70</v>
      </c>
      <c r="B10" s="36"/>
      <c r="C10" s="2"/>
      <c r="D10" s="2"/>
      <c r="E10" s="2"/>
      <c r="F10" s="3"/>
      <c r="G10" s="2"/>
      <c r="H10" s="2"/>
    </row>
    <row r="11" spans="1:8" ht="15.75" customHeight="1">
      <c r="A11" s="75" t="s">
        <v>8</v>
      </c>
      <c r="B11" s="36"/>
      <c r="C11" s="2"/>
      <c r="D11" s="2"/>
      <c r="E11" s="13">
        <v>40797</v>
      </c>
      <c r="F11" s="14"/>
      <c r="G11" s="13">
        <v>40863</v>
      </c>
      <c r="H11" s="2"/>
    </row>
    <row r="12" spans="1:8" ht="15.75" customHeight="1">
      <c r="A12" s="75" t="s">
        <v>77</v>
      </c>
      <c r="B12" s="36"/>
      <c r="C12" s="2"/>
      <c r="D12" s="2"/>
      <c r="E12" s="13">
        <v>16104</v>
      </c>
      <c r="F12" s="14"/>
      <c r="G12" s="13">
        <v>15249</v>
      </c>
      <c r="H12" s="2"/>
    </row>
    <row r="13" spans="1:8" ht="15.75" customHeight="1">
      <c r="A13" s="75" t="s">
        <v>76</v>
      </c>
      <c r="B13" s="36"/>
      <c r="C13" s="2"/>
      <c r="D13" s="2"/>
      <c r="E13" s="13">
        <v>11805</v>
      </c>
      <c r="F13" s="14"/>
      <c r="G13" s="13">
        <v>11990</v>
      </c>
      <c r="H13" s="2"/>
    </row>
    <row r="14" spans="1:8" ht="15.75" customHeight="1">
      <c r="A14" s="35" t="s">
        <v>36</v>
      </c>
      <c r="B14" s="36"/>
      <c r="C14" s="2"/>
      <c r="D14" s="2"/>
      <c r="E14" s="13">
        <v>1882</v>
      </c>
      <c r="F14" s="14"/>
      <c r="G14" s="13">
        <v>1882</v>
      </c>
      <c r="H14" s="2"/>
    </row>
    <row r="15" spans="1:8" ht="15.75" customHeight="1">
      <c r="A15" s="35" t="s">
        <v>9</v>
      </c>
      <c r="B15" s="36"/>
      <c r="C15" s="2"/>
      <c r="D15" s="2"/>
      <c r="E15" s="13">
        <v>1633</v>
      </c>
      <c r="F15" s="14"/>
      <c r="G15" s="13">
        <v>1236</v>
      </c>
      <c r="H15" s="2"/>
    </row>
    <row r="16" spans="1:8" ht="15.75" customHeight="1">
      <c r="A16" s="35" t="s">
        <v>91</v>
      </c>
      <c r="B16" s="36"/>
      <c r="C16" s="2"/>
      <c r="D16" s="2"/>
      <c r="E16" s="13">
        <v>819</v>
      </c>
      <c r="F16" s="14"/>
      <c r="G16" s="13">
        <v>819</v>
      </c>
      <c r="H16" s="2"/>
    </row>
    <row r="17" spans="1:8" ht="15.75" customHeight="1">
      <c r="A17" s="35" t="s">
        <v>53</v>
      </c>
      <c r="B17" s="36"/>
      <c r="C17" s="2"/>
      <c r="D17" s="2"/>
      <c r="E17" s="13">
        <v>1092</v>
      </c>
      <c r="F17" s="14"/>
      <c r="G17" s="13">
        <v>977</v>
      </c>
      <c r="H17" s="2"/>
    </row>
    <row r="18" spans="1:8" ht="15.75" customHeight="1">
      <c r="A18" s="35"/>
      <c r="B18" s="36"/>
      <c r="C18" s="2"/>
      <c r="D18" s="2"/>
      <c r="E18" s="15">
        <f>SUM(E11:E17)</f>
        <v>74132</v>
      </c>
      <c r="F18" s="14"/>
      <c r="G18" s="15">
        <f>SUM(G11:G17)</f>
        <v>73016</v>
      </c>
      <c r="H18" s="2"/>
    </row>
    <row r="19" spans="1:8" ht="6.75" customHeight="1">
      <c r="A19" s="24"/>
      <c r="B19" s="36"/>
      <c r="C19" s="2"/>
      <c r="D19" s="2"/>
      <c r="E19" s="13"/>
      <c r="F19" s="14"/>
      <c r="G19" s="13"/>
      <c r="H19" s="2"/>
    </row>
    <row r="20" spans="1:8" ht="15.75" customHeight="1">
      <c r="A20" s="76" t="s">
        <v>12</v>
      </c>
      <c r="B20" s="36"/>
      <c r="C20" s="2"/>
      <c r="D20" s="2"/>
      <c r="E20" s="13"/>
      <c r="F20" s="14"/>
      <c r="G20" s="13"/>
      <c r="H20" s="2"/>
    </row>
    <row r="21" spans="1:8" ht="15.75" customHeight="1">
      <c r="A21" s="35" t="s">
        <v>86</v>
      </c>
      <c r="B21" s="36"/>
      <c r="C21" s="2"/>
      <c r="D21" s="2"/>
      <c r="E21" s="13">
        <v>7321</v>
      </c>
      <c r="F21" s="14"/>
      <c r="G21" s="13">
        <v>7317</v>
      </c>
      <c r="H21" s="2"/>
    </row>
    <row r="22" spans="1:8" ht="15.75" customHeight="1">
      <c r="A22" s="36" t="s">
        <v>13</v>
      </c>
      <c r="B22" s="20"/>
      <c r="C22" s="2"/>
      <c r="D22" s="2"/>
      <c r="E22" s="13">
        <v>41674</v>
      </c>
      <c r="F22" s="14"/>
      <c r="G22" s="13">
        <v>25402</v>
      </c>
      <c r="H22" s="2"/>
    </row>
    <row r="23" spans="1:9" ht="15.75" customHeight="1">
      <c r="A23" s="35" t="s">
        <v>37</v>
      </c>
      <c r="B23" s="20"/>
      <c r="C23" s="2"/>
      <c r="D23" s="2"/>
      <c r="E23" s="13">
        <v>197623</v>
      </c>
      <c r="F23" s="14"/>
      <c r="G23" s="13">
        <v>206776</v>
      </c>
      <c r="H23" s="2"/>
      <c r="I23" s="19"/>
    </row>
    <row r="24" spans="1:9" ht="15.75" customHeight="1">
      <c r="A24" s="35" t="s">
        <v>45</v>
      </c>
      <c r="B24" s="20"/>
      <c r="C24" s="2"/>
      <c r="D24" s="2"/>
      <c r="E24" s="13">
        <v>913</v>
      </c>
      <c r="F24" s="14"/>
      <c r="G24" s="13">
        <v>511</v>
      </c>
      <c r="H24" s="2"/>
      <c r="I24" s="19"/>
    </row>
    <row r="25" spans="1:8" ht="15.75" customHeight="1">
      <c r="A25" s="36" t="s">
        <v>14</v>
      </c>
      <c r="B25" s="20"/>
      <c r="C25" s="2"/>
      <c r="D25" s="2"/>
      <c r="E25" s="13">
        <v>5223</v>
      </c>
      <c r="F25" s="14"/>
      <c r="G25" s="13">
        <v>5223</v>
      </c>
      <c r="H25" s="2"/>
    </row>
    <row r="26" spans="1:8" ht="15.75" customHeight="1">
      <c r="A26" s="36" t="s">
        <v>15</v>
      </c>
      <c r="B26" s="20"/>
      <c r="C26" s="2"/>
      <c r="D26" s="2"/>
      <c r="E26" s="13">
        <v>20108</v>
      </c>
      <c r="F26" s="14"/>
      <c r="G26" s="13">
        <v>11939</v>
      </c>
      <c r="H26" s="2"/>
    </row>
    <row r="27" spans="1:8" ht="15.75" customHeight="1">
      <c r="A27" s="36"/>
      <c r="B27" s="35"/>
      <c r="C27" s="2"/>
      <c r="D27" s="2"/>
      <c r="E27" s="15">
        <f>SUM(E21:E26)</f>
        <v>272862</v>
      </c>
      <c r="F27" s="14"/>
      <c r="G27" s="15">
        <f>SUM(G21:G26)</f>
        <v>257168</v>
      </c>
      <c r="H27" s="2"/>
    </row>
    <row r="28" spans="1:8" ht="6.75" customHeight="1">
      <c r="A28" s="24"/>
      <c r="B28" s="36"/>
      <c r="C28" s="2"/>
      <c r="D28" s="2"/>
      <c r="E28" s="13"/>
      <c r="F28" s="14"/>
      <c r="G28" s="13"/>
      <c r="H28" s="2"/>
    </row>
    <row r="29" spans="1:8" ht="15.75" customHeight="1">
      <c r="A29" s="76" t="s">
        <v>16</v>
      </c>
      <c r="B29" s="36"/>
      <c r="C29" s="2"/>
      <c r="D29" s="2"/>
      <c r="E29" s="13"/>
      <c r="F29" s="14"/>
      <c r="G29" s="13"/>
      <c r="H29" s="2"/>
    </row>
    <row r="30" spans="1:8" ht="15.75" customHeight="1">
      <c r="A30" s="35" t="s">
        <v>38</v>
      </c>
      <c r="C30" s="2"/>
      <c r="D30" s="2"/>
      <c r="E30" s="13">
        <v>124670</v>
      </c>
      <c r="F30" s="14"/>
      <c r="G30" s="13">
        <v>116429</v>
      </c>
      <c r="H30" s="2"/>
    </row>
    <row r="31" spans="1:8" ht="15.75" customHeight="1">
      <c r="A31" s="35" t="s">
        <v>17</v>
      </c>
      <c r="C31" s="2"/>
      <c r="D31" s="2"/>
      <c r="E31" s="13">
        <v>59184</v>
      </c>
      <c r="F31" s="14"/>
      <c r="G31" s="13">
        <v>49168</v>
      </c>
      <c r="H31" s="2"/>
    </row>
    <row r="32" spans="1:8" ht="15.75" customHeight="1">
      <c r="A32" s="36" t="s">
        <v>4</v>
      </c>
      <c r="C32" s="2"/>
      <c r="D32" s="2"/>
      <c r="E32" s="13">
        <v>1754</v>
      </c>
      <c r="F32" s="14"/>
      <c r="G32" s="13">
        <v>2282</v>
      </c>
      <c r="H32" s="2"/>
    </row>
    <row r="33" spans="1:8" ht="15.75" customHeight="1">
      <c r="A33" s="35"/>
      <c r="B33" s="36"/>
      <c r="C33" s="2"/>
      <c r="D33" s="2"/>
      <c r="E33" s="15">
        <f>SUM(E30:E32)</f>
        <v>185608</v>
      </c>
      <c r="F33" s="14"/>
      <c r="G33" s="15">
        <f>SUM(G30:G32)</f>
        <v>167879</v>
      </c>
      <c r="H33" s="2"/>
    </row>
    <row r="34" spans="1:8" ht="18.75" customHeight="1">
      <c r="A34" s="74" t="s">
        <v>89</v>
      </c>
      <c r="B34" s="35"/>
      <c r="C34" s="2"/>
      <c r="D34" s="2"/>
      <c r="E34" s="16">
        <f>E27-E33</f>
        <v>87254</v>
      </c>
      <c r="F34" s="14"/>
      <c r="G34" s="16">
        <f>G27-G33</f>
        <v>89289</v>
      </c>
      <c r="H34" s="2"/>
    </row>
    <row r="35" spans="1:8" ht="18.75" customHeight="1" thickBot="1">
      <c r="A35" s="74"/>
      <c r="B35" s="35"/>
      <c r="C35" s="2"/>
      <c r="D35" s="2"/>
      <c r="E35" s="17">
        <f>E18+E34</f>
        <v>161386</v>
      </c>
      <c r="F35" s="14"/>
      <c r="G35" s="17">
        <f>G18+G34</f>
        <v>162305</v>
      </c>
      <c r="H35" s="2"/>
    </row>
    <row r="36" spans="1:8" ht="13.5" customHeight="1" thickTop="1">
      <c r="A36" s="24"/>
      <c r="B36" s="36"/>
      <c r="C36" s="2"/>
      <c r="D36" s="2"/>
      <c r="E36" s="13"/>
      <c r="F36" s="14"/>
      <c r="G36" s="13"/>
      <c r="H36" s="2"/>
    </row>
    <row r="37" spans="1:8" ht="15.75" customHeight="1">
      <c r="A37" s="77" t="s">
        <v>90</v>
      </c>
      <c r="B37" s="36"/>
      <c r="C37" s="2"/>
      <c r="D37" s="2"/>
      <c r="E37" s="13"/>
      <c r="F37" s="14"/>
      <c r="G37" s="13"/>
      <c r="H37" s="2"/>
    </row>
    <row r="38" spans="1:8" ht="15.75" customHeight="1">
      <c r="A38" s="77" t="s">
        <v>65</v>
      </c>
      <c r="B38" s="36"/>
      <c r="C38" s="2"/>
      <c r="D38" s="2"/>
      <c r="E38" s="13"/>
      <c r="F38" s="14"/>
      <c r="G38" s="13"/>
      <c r="H38" s="2"/>
    </row>
    <row r="39" spans="1:8" ht="15.75" customHeight="1">
      <c r="A39" s="35" t="s">
        <v>20</v>
      </c>
      <c r="B39" s="36"/>
      <c r="C39" s="2"/>
      <c r="D39" s="2"/>
      <c r="E39" s="13">
        <v>72469</v>
      </c>
      <c r="F39" s="14"/>
      <c r="G39" s="13">
        <v>72469</v>
      </c>
      <c r="H39" s="2"/>
    </row>
    <row r="40" spans="1:8" ht="15.75" customHeight="1">
      <c r="A40" s="35" t="s">
        <v>19</v>
      </c>
      <c r="B40" s="36"/>
      <c r="C40" s="2"/>
      <c r="D40" s="2"/>
      <c r="E40" s="13">
        <v>3457</v>
      </c>
      <c r="F40" s="14"/>
      <c r="G40" s="13">
        <v>3457</v>
      </c>
      <c r="H40" s="2"/>
    </row>
    <row r="41" spans="1:8" ht="15.75" customHeight="1">
      <c r="A41" s="35" t="s">
        <v>18</v>
      </c>
      <c r="B41" s="36"/>
      <c r="C41" s="2"/>
      <c r="D41" s="2"/>
      <c r="E41" s="18">
        <v>55249</v>
      </c>
      <c r="F41" s="14"/>
      <c r="G41" s="18">
        <v>50436</v>
      </c>
      <c r="H41" s="2"/>
    </row>
    <row r="42" spans="1:8" ht="15.75" customHeight="1">
      <c r="A42" s="35" t="s">
        <v>69</v>
      </c>
      <c r="B42" s="36"/>
      <c r="C42" s="2"/>
      <c r="D42" s="2"/>
      <c r="E42" s="13">
        <f>SUM(E39:E41)</f>
        <v>131175</v>
      </c>
      <c r="F42" s="14"/>
      <c r="G42" s="13">
        <f>SUM(G39:G41)</f>
        <v>126362</v>
      </c>
      <c r="H42" s="2"/>
    </row>
    <row r="43" spans="1:8" ht="15.75" customHeight="1">
      <c r="A43" s="24" t="s">
        <v>5</v>
      </c>
      <c r="B43" s="36"/>
      <c r="C43" s="2"/>
      <c r="D43" s="2"/>
      <c r="E43" s="18">
        <v>13643</v>
      </c>
      <c r="F43" s="14"/>
      <c r="G43" s="18">
        <v>13870</v>
      </c>
      <c r="H43" s="2"/>
    </row>
    <row r="44" spans="2:8" ht="15" customHeight="1">
      <c r="B44" s="36"/>
      <c r="C44" s="2"/>
      <c r="D44" s="2"/>
      <c r="E44" s="15">
        <f>SUM(E42:E43)</f>
        <v>144818</v>
      </c>
      <c r="F44" s="14"/>
      <c r="G44" s="15">
        <f>SUM(G42:G43)</f>
        <v>140232</v>
      </c>
      <c r="H44" s="2"/>
    </row>
    <row r="45" spans="1:8" ht="6" customHeight="1">
      <c r="A45" s="36"/>
      <c r="B45" s="36"/>
      <c r="C45" s="2"/>
      <c r="D45" s="2"/>
      <c r="E45" s="13"/>
      <c r="F45" s="14"/>
      <c r="G45" s="13"/>
      <c r="H45" s="2"/>
    </row>
    <row r="46" spans="1:8" ht="15.75" customHeight="1">
      <c r="A46" s="74" t="s">
        <v>71</v>
      </c>
      <c r="B46" s="36"/>
      <c r="C46" s="2"/>
      <c r="D46" s="2"/>
      <c r="E46" s="13"/>
      <c r="F46" s="14"/>
      <c r="G46" s="13"/>
      <c r="H46" s="2"/>
    </row>
    <row r="47" spans="1:8" ht="15.75" customHeight="1">
      <c r="A47" s="36" t="s">
        <v>93</v>
      </c>
      <c r="B47" s="36"/>
      <c r="C47" s="2"/>
      <c r="D47" s="2"/>
      <c r="E47" s="13">
        <v>15000</v>
      </c>
      <c r="F47" s="14"/>
      <c r="G47" s="13">
        <v>20000</v>
      </c>
      <c r="H47" s="2"/>
    </row>
    <row r="48" spans="1:8" ht="15.75" customHeight="1">
      <c r="A48" s="36" t="s">
        <v>54</v>
      </c>
      <c r="B48" s="36"/>
      <c r="C48" s="2"/>
      <c r="D48" s="2"/>
      <c r="E48" s="13">
        <v>1325</v>
      </c>
      <c r="F48" s="14"/>
      <c r="G48" s="13">
        <v>1826</v>
      </c>
      <c r="H48" s="2"/>
    </row>
    <row r="49" spans="1:8" ht="15.75" customHeight="1">
      <c r="A49" s="36" t="s">
        <v>72</v>
      </c>
      <c r="B49" s="36"/>
      <c r="C49" s="2"/>
      <c r="D49" s="2"/>
      <c r="E49" s="13">
        <v>243</v>
      </c>
      <c r="F49" s="14"/>
      <c r="G49" s="13">
        <v>247</v>
      </c>
      <c r="H49" s="2"/>
    </row>
    <row r="50" spans="1:8" ht="15" customHeight="1">
      <c r="A50" s="78"/>
      <c r="B50" s="36"/>
      <c r="C50" s="2"/>
      <c r="D50" s="2"/>
      <c r="E50" s="15">
        <f>SUM(E47:E49)</f>
        <v>16568</v>
      </c>
      <c r="F50" s="14"/>
      <c r="G50" s="15">
        <f>SUM(G47:G49)</f>
        <v>22073</v>
      </c>
      <c r="H50" s="2"/>
    </row>
    <row r="51" spans="1:7" ht="18.75" customHeight="1" thickBot="1">
      <c r="A51" s="77"/>
      <c r="B51" s="2"/>
      <c r="C51" s="2"/>
      <c r="D51" s="2"/>
      <c r="E51" s="17">
        <f>E44+E50</f>
        <v>161386</v>
      </c>
      <c r="F51" s="14"/>
      <c r="G51" s="17">
        <f>G44+G50</f>
        <v>162305</v>
      </c>
    </row>
    <row r="52" spans="1:7" ht="15.75" customHeight="1" thickTop="1">
      <c r="A52" s="77"/>
      <c r="B52" s="2"/>
      <c r="C52" s="2"/>
      <c r="D52" s="2"/>
      <c r="E52" s="14"/>
      <c r="F52" s="3"/>
      <c r="G52" s="14"/>
    </row>
    <row r="53" spans="1:7" ht="15.75" customHeight="1">
      <c r="A53" s="77"/>
      <c r="B53" s="2"/>
      <c r="C53" s="2"/>
      <c r="D53" s="2"/>
      <c r="E53" s="14"/>
      <c r="F53" s="3"/>
      <c r="G53" s="14"/>
    </row>
    <row r="54" ht="16.5" customHeight="1">
      <c r="A54" s="79"/>
    </row>
    <row r="55" ht="16.5" customHeight="1">
      <c r="A55" s="79"/>
    </row>
    <row r="56" ht="16.5" customHeight="1">
      <c r="A56" s="71"/>
    </row>
    <row r="57" ht="16.5" customHeight="1">
      <c r="A57" s="71"/>
    </row>
    <row r="58" spans="1:5" ht="16.5" customHeight="1">
      <c r="A58" s="71"/>
      <c r="E58" s="19"/>
    </row>
    <row r="59" spans="1:7" ht="16.5" customHeight="1" hidden="1">
      <c r="A59" s="71"/>
      <c r="E59" s="19"/>
      <c r="G59" s="19"/>
    </row>
    <row r="60" spans="1:7" ht="16.5" customHeight="1" hidden="1">
      <c r="A60" s="71"/>
      <c r="E60" s="82">
        <f>E42/E39</f>
        <v>1.81008431191268</v>
      </c>
      <c r="F60" s="83"/>
      <c r="G60" s="82">
        <f>G42/G39</f>
        <v>1.7436697070471512</v>
      </c>
    </row>
    <row r="61" ht="16.5" customHeight="1" hidden="1">
      <c r="A61" s="80"/>
    </row>
    <row r="62" ht="16.5" customHeight="1">
      <c r="A62" s="80"/>
    </row>
    <row r="63" ht="16.5" customHeight="1">
      <c r="A63" s="81"/>
    </row>
    <row r="64" ht="16.5" customHeight="1">
      <c r="A64" s="81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/>
  <printOptions horizontalCentered="1"/>
  <pageMargins left="0.25" right="0.25" top="0.25" bottom="0.25" header="0.25" footer="0.25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12.5" style="38" customWidth="1"/>
    <col min="2" max="2" width="16.66015625" style="38" customWidth="1"/>
    <col min="3" max="3" width="2.5" style="38" customWidth="1"/>
    <col min="4" max="4" width="12" style="38" customWidth="1"/>
    <col min="5" max="6" width="12.33203125" style="38" customWidth="1"/>
    <col min="7" max="7" width="12.16015625" style="38" customWidth="1"/>
    <col min="8" max="10" width="12.33203125" style="38" customWidth="1"/>
    <col min="11" max="16384" width="9.33203125" style="38" customWidth="1"/>
  </cols>
  <sheetData>
    <row r="1" ht="21" customHeight="1">
      <c r="A1" s="43" t="s">
        <v>44</v>
      </c>
    </row>
    <row r="2" ht="21" customHeight="1">
      <c r="A2" s="5" t="s">
        <v>115</v>
      </c>
    </row>
    <row r="3" ht="16.5" customHeight="1">
      <c r="A3" s="38" t="s">
        <v>11</v>
      </c>
    </row>
    <row r="4" ht="16.5" customHeight="1"/>
    <row r="5" spans="4:10" ht="16.5" customHeight="1">
      <c r="D5" s="47" t="s">
        <v>64</v>
      </c>
      <c r="E5" s="47"/>
      <c r="F5" s="47"/>
      <c r="G5" s="47"/>
      <c r="H5" s="47"/>
      <c r="I5" s="48" t="s">
        <v>58</v>
      </c>
      <c r="J5" s="48" t="s">
        <v>30</v>
      </c>
    </row>
    <row r="6" spans="1:10" ht="16.5" customHeight="1">
      <c r="A6" s="23"/>
      <c r="B6" s="23"/>
      <c r="C6" s="23"/>
      <c r="D6" s="49"/>
      <c r="E6" s="47" t="s">
        <v>68</v>
      </c>
      <c r="F6" s="47"/>
      <c r="G6" s="48" t="s">
        <v>67</v>
      </c>
      <c r="H6" s="48"/>
      <c r="I6" s="48" t="s">
        <v>59</v>
      </c>
      <c r="J6" s="48" t="s">
        <v>60</v>
      </c>
    </row>
    <row r="7" spans="1:12" ht="16.5" customHeight="1">
      <c r="A7" s="23"/>
      <c r="B7" s="23"/>
      <c r="C7" s="23"/>
      <c r="D7" s="12" t="s">
        <v>61</v>
      </c>
      <c r="E7" s="12" t="s">
        <v>61</v>
      </c>
      <c r="F7" s="12" t="s">
        <v>88</v>
      </c>
      <c r="G7" s="12" t="s">
        <v>62</v>
      </c>
      <c r="H7" s="12"/>
      <c r="I7" s="12"/>
      <c r="J7" s="12"/>
      <c r="K7" s="23"/>
      <c r="L7" s="23"/>
    </row>
    <row r="8" spans="1:12" ht="16.5" customHeight="1">
      <c r="A8" s="23"/>
      <c r="B8" s="23"/>
      <c r="C8" s="23"/>
      <c r="D8" s="12" t="s">
        <v>29</v>
      </c>
      <c r="E8" s="12" t="s">
        <v>66</v>
      </c>
      <c r="F8" s="12" t="s">
        <v>18</v>
      </c>
      <c r="G8" s="12" t="s">
        <v>63</v>
      </c>
      <c r="H8" s="12" t="s">
        <v>30</v>
      </c>
      <c r="I8" s="12"/>
      <c r="J8" s="12"/>
      <c r="K8" s="23"/>
      <c r="L8" s="23"/>
    </row>
    <row r="9" spans="1:12" ht="16.5" customHeight="1">
      <c r="A9" s="23"/>
      <c r="B9" s="23"/>
      <c r="C9" s="23"/>
      <c r="D9" s="12" t="s">
        <v>35</v>
      </c>
      <c r="E9" s="12" t="s">
        <v>35</v>
      </c>
      <c r="F9" s="12" t="s">
        <v>35</v>
      </c>
      <c r="G9" s="12" t="s">
        <v>35</v>
      </c>
      <c r="H9" s="12" t="s">
        <v>35</v>
      </c>
      <c r="I9" s="12" t="s">
        <v>35</v>
      </c>
      <c r="J9" s="12" t="s">
        <v>35</v>
      </c>
      <c r="K9" s="23"/>
      <c r="L9" s="23"/>
    </row>
    <row r="10" spans="1:12" ht="16.5" customHeight="1">
      <c r="A10" s="23"/>
      <c r="B10" s="23"/>
      <c r="C10" s="23"/>
      <c r="D10" s="12"/>
      <c r="E10" s="12"/>
      <c r="F10" s="12"/>
      <c r="G10" s="12"/>
      <c r="H10" s="12"/>
      <c r="I10" s="23"/>
      <c r="J10" s="23"/>
      <c r="K10" s="23"/>
      <c r="L10" s="23"/>
    </row>
    <row r="11" spans="1:12" ht="18" customHeight="1">
      <c r="A11" s="23" t="s">
        <v>114</v>
      </c>
      <c r="B11" s="23"/>
      <c r="C11" s="23"/>
      <c r="D11" s="50"/>
      <c r="E11" s="50"/>
      <c r="F11" s="50"/>
      <c r="G11" s="50"/>
      <c r="H11" s="50"/>
      <c r="I11" s="23"/>
      <c r="J11" s="23"/>
      <c r="K11" s="23"/>
      <c r="L11" s="23"/>
    </row>
    <row r="12" spans="1:12" ht="18" customHeight="1">
      <c r="A12" s="61" t="s">
        <v>113</v>
      </c>
      <c r="B12" s="23"/>
      <c r="C12" s="23"/>
      <c r="D12" s="50"/>
      <c r="E12" s="50"/>
      <c r="F12" s="50"/>
      <c r="G12" s="50"/>
      <c r="H12" s="50"/>
      <c r="I12" s="23"/>
      <c r="J12" s="23"/>
      <c r="K12" s="23"/>
      <c r="L12" s="23"/>
    </row>
    <row r="13" spans="1:12" ht="13.5" customHeight="1">
      <c r="A13" s="23"/>
      <c r="B13" s="23"/>
      <c r="C13" s="23"/>
      <c r="D13" s="31"/>
      <c r="E13" s="31"/>
      <c r="F13" s="31"/>
      <c r="G13" s="31"/>
      <c r="H13" s="31"/>
      <c r="I13" s="23"/>
      <c r="J13" s="23"/>
      <c r="K13" s="23"/>
      <c r="L13" s="23"/>
    </row>
    <row r="14" spans="1:12" ht="30" customHeight="1">
      <c r="A14" s="100" t="s">
        <v>102</v>
      </c>
      <c r="B14" s="100"/>
      <c r="C14" s="60"/>
      <c r="D14" s="33">
        <f>Bsheet!G39</f>
        <v>72469</v>
      </c>
      <c r="E14" s="33">
        <f>Bsheet!G40</f>
        <v>3457</v>
      </c>
      <c r="F14" s="33">
        <v>305</v>
      </c>
      <c r="G14" s="33">
        <v>50131</v>
      </c>
      <c r="H14" s="33">
        <f>SUM(D14:G14)</f>
        <v>126362</v>
      </c>
      <c r="I14" s="33">
        <v>13870</v>
      </c>
      <c r="J14" s="33">
        <f>SUM(H14:I14)</f>
        <v>140232</v>
      </c>
      <c r="K14" s="23"/>
      <c r="L14" s="23"/>
    </row>
    <row r="15" spans="1:12" ht="10.5" customHeight="1">
      <c r="A15" s="23"/>
      <c r="B15" s="23"/>
      <c r="C15" s="23"/>
      <c r="D15" s="33"/>
      <c r="E15" s="33"/>
      <c r="F15" s="33"/>
      <c r="G15" s="33"/>
      <c r="H15" s="33"/>
      <c r="I15" s="33"/>
      <c r="J15" s="33"/>
      <c r="K15" s="23"/>
      <c r="L15" s="23"/>
    </row>
    <row r="16" spans="1:12" ht="18" customHeight="1">
      <c r="A16" s="23" t="s">
        <v>46</v>
      </c>
      <c r="B16" s="23"/>
      <c r="C16" s="23"/>
      <c r="D16" s="33">
        <v>0</v>
      </c>
      <c r="E16" s="33">
        <v>0</v>
      </c>
      <c r="F16" s="33">
        <f>ROUND((437895-304862)/1000,0)</f>
        <v>133</v>
      </c>
      <c r="G16" s="33">
        <v>0</v>
      </c>
      <c r="H16" s="33">
        <f aca="true" t="shared" si="0" ref="H16:H22">SUM(D16:G16)</f>
        <v>133</v>
      </c>
      <c r="I16" s="33">
        <v>0</v>
      </c>
      <c r="J16" s="33">
        <f aca="true" t="shared" si="1" ref="J16:J22">SUM(H16:I16)</f>
        <v>133</v>
      </c>
      <c r="K16" s="23"/>
      <c r="L16" s="23"/>
    </row>
    <row r="17" spans="1:12" ht="10.5" customHeight="1">
      <c r="A17" s="23"/>
      <c r="B17" s="23"/>
      <c r="C17" s="23"/>
      <c r="D17" s="33"/>
      <c r="E17" s="33"/>
      <c r="F17" s="33"/>
      <c r="G17" s="33"/>
      <c r="H17" s="33"/>
      <c r="I17" s="33"/>
      <c r="J17" s="33"/>
      <c r="K17" s="23"/>
      <c r="L17" s="23"/>
    </row>
    <row r="18" spans="1:12" ht="18" customHeight="1">
      <c r="A18" s="23" t="s">
        <v>101</v>
      </c>
      <c r="B18" s="23"/>
      <c r="C18" s="23"/>
      <c r="D18" s="33">
        <v>0</v>
      </c>
      <c r="E18" s="33">
        <v>0</v>
      </c>
      <c r="F18" s="33">
        <v>0</v>
      </c>
      <c r="G18" s="33">
        <f>IncStmt!H24</f>
        <v>6311</v>
      </c>
      <c r="H18" s="33">
        <f t="shared" si="0"/>
        <v>6311</v>
      </c>
      <c r="I18" s="33">
        <f>IncStmt!H25</f>
        <v>-137</v>
      </c>
      <c r="J18" s="33">
        <f t="shared" si="1"/>
        <v>6174</v>
      </c>
      <c r="K18" s="23"/>
      <c r="L18" s="23"/>
    </row>
    <row r="19" spans="1:12" ht="9.75" customHeight="1">
      <c r="A19" s="23"/>
      <c r="B19" s="23"/>
      <c r="C19" s="23"/>
      <c r="D19" s="33"/>
      <c r="E19" s="33"/>
      <c r="F19" s="33"/>
      <c r="G19" s="33"/>
      <c r="H19" s="33"/>
      <c r="I19" s="33"/>
      <c r="J19" s="33"/>
      <c r="K19" s="23"/>
      <c r="L19" s="23"/>
    </row>
    <row r="20" spans="1:12" ht="30" customHeight="1">
      <c r="A20" s="100" t="s">
        <v>99</v>
      </c>
      <c r="B20" s="100"/>
      <c r="D20" s="33">
        <v>0</v>
      </c>
      <c r="E20" s="33">
        <v>0</v>
      </c>
      <c r="F20" s="33">
        <v>0</v>
      </c>
      <c r="G20" s="33">
        <v>-1631</v>
      </c>
      <c r="H20" s="33">
        <f>SUM(D20:G20)</f>
        <v>-1631</v>
      </c>
      <c r="I20" s="33">
        <v>0</v>
      </c>
      <c r="J20" s="33">
        <f>SUM(H20:I20)</f>
        <v>-1631</v>
      </c>
      <c r="K20" s="23"/>
      <c r="L20" s="23"/>
    </row>
    <row r="21" spans="1:12" ht="9.75" customHeight="1">
      <c r="A21" s="23"/>
      <c r="B21" s="23"/>
      <c r="C21" s="23"/>
      <c r="D21" s="33"/>
      <c r="E21" s="33"/>
      <c r="F21" s="33"/>
      <c r="G21" s="33"/>
      <c r="H21" s="33"/>
      <c r="I21" s="33"/>
      <c r="J21" s="33"/>
      <c r="K21" s="23"/>
      <c r="L21" s="23"/>
    </row>
    <row r="22" spans="1:12" ht="30" customHeight="1">
      <c r="A22" s="100" t="s">
        <v>84</v>
      </c>
      <c r="B22" s="100"/>
      <c r="D22" s="33">
        <v>0</v>
      </c>
      <c r="E22" s="33">
        <v>0</v>
      </c>
      <c r="F22" s="33">
        <v>0</v>
      </c>
      <c r="G22" s="33">
        <v>0</v>
      </c>
      <c r="H22" s="33">
        <f t="shared" si="0"/>
        <v>0</v>
      </c>
      <c r="I22" s="33">
        <f>CshFlw!E31</f>
        <v>-90</v>
      </c>
      <c r="J22" s="33">
        <f t="shared" si="1"/>
        <v>-90</v>
      </c>
      <c r="K22" s="23"/>
      <c r="L22" s="23"/>
    </row>
    <row r="23" spans="1:12" ht="9.75" customHeight="1">
      <c r="A23" s="23"/>
      <c r="B23" s="23"/>
      <c r="C23" s="23"/>
      <c r="D23" s="33"/>
      <c r="E23" s="33"/>
      <c r="F23" s="33"/>
      <c r="G23" s="33"/>
      <c r="H23" s="33"/>
      <c r="I23" s="33"/>
      <c r="J23" s="33"/>
      <c r="K23" s="23"/>
      <c r="L23" s="23"/>
    </row>
    <row r="24" spans="1:14" ht="30" customHeight="1" thickBot="1">
      <c r="A24" s="100" t="s">
        <v>100</v>
      </c>
      <c r="B24" s="100"/>
      <c r="C24" s="60"/>
      <c r="D24" s="46">
        <f>SUM(D14:D23)</f>
        <v>72469</v>
      </c>
      <c r="E24" s="46">
        <f aca="true" t="shared" si="2" ref="E24:J24">SUM(E14:E23)</f>
        <v>3457</v>
      </c>
      <c r="F24" s="46">
        <f t="shared" si="2"/>
        <v>438</v>
      </c>
      <c r="G24" s="46">
        <f t="shared" si="2"/>
        <v>54811</v>
      </c>
      <c r="H24" s="46">
        <f t="shared" si="2"/>
        <v>131175</v>
      </c>
      <c r="I24" s="46">
        <f t="shared" si="2"/>
        <v>13643</v>
      </c>
      <c r="J24" s="46">
        <f t="shared" si="2"/>
        <v>144818</v>
      </c>
      <c r="K24" s="23"/>
      <c r="L24" s="23"/>
      <c r="N24" s="42"/>
    </row>
    <row r="25" spans="1:12" ht="15.75" customHeight="1" thickTop="1">
      <c r="A25" s="23"/>
      <c r="B25" s="23"/>
      <c r="C25" s="23"/>
      <c r="D25" s="31"/>
      <c r="E25" s="31"/>
      <c r="F25" s="31"/>
      <c r="G25" s="31"/>
      <c r="H25" s="31"/>
      <c r="I25" s="32"/>
      <c r="J25" s="32"/>
      <c r="K25" s="23"/>
      <c r="L25" s="23"/>
    </row>
    <row r="26" spans="1:12" ht="16.5" customHeight="1">
      <c r="A26" s="23"/>
      <c r="B26" s="23"/>
      <c r="C26" s="23"/>
      <c r="D26" s="31"/>
      <c r="E26" s="31"/>
      <c r="F26" s="31"/>
      <c r="G26" s="31"/>
      <c r="H26" s="31"/>
      <c r="I26" s="32"/>
      <c r="J26" s="32"/>
      <c r="K26" s="23"/>
      <c r="L26" s="23"/>
    </row>
    <row r="27" spans="1:12" ht="15.75" customHeight="1">
      <c r="A27" s="23"/>
      <c r="B27" s="23"/>
      <c r="C27" s="23"/>
      <c r="D27" s="31"/>
      <c r="E27" s="31"/>
      <c r="F27" s="31"/>
      <c r="G27" s="31"/>
      <c r="H27" s="31"/>
      <c r="I27" s="32"/>
      <c r="J27" s="32"/>
      <c r="K27" s="23"/>
      <c r="L27" s="23"/>
    </row>
    <row r="28" spans="1:12" ht="15.75" customHeight="1">
      <c r="A28" s="23"/>
      <c r="B28" s="23"/>
      <c r="C28" s="23"/>
      <c r="D28" s="31"/>
      <c r="E28" s="31"/>
      <c r="F28" s="31"/>
      <c r="G28" s="31"/>
      <c r="H28" s="31"/>
      <c r="I28" s="32"/>
      <c r="J28" s="32"/>
      <c r="K28" s="23"/>
      <c r="L28" s="23"/>
    </row>
    <row r="29" spans="1:12" ht="18" customHeight="1">
      <c r="A29" s="23" t="str">
        <f>A11</f>
        <v>9 months ended</v>
      </c>
      <c r="B29" s="23"/>
      <c r="C29" s="23"/>
      <c r="D29" s="31"/>
      <c r="E29" s="31"/>
      <c r="F29" s="31"/>
      <c r="G29" s="31"/>
      <c r="H29" s="31"/>
      <c r="I29" s="32"/>
      <c r="J29" s="32"/>
      <c r="K29" s="23"/>
      <c r="L29" s="23"/>
    </row>
    <row r="30" spans="1:12" ht="18" customHeight="1">
      <c r="A30" s="61" t="s">
        <v>116</v>
      </c>
      <c r="B30" s="23"/>
      <c r="C30" s="23"/>
      <c r="D30" s="31"/>
      <c r="E30" s="31"/>
      <c r="F30" s="31"/>
      <c r="G30" s="31"/>
      <c r="H30" s="31"/>
      <c r="I30" s="32"/>
      <c r="J30" s="32"/>
      <c r="K30" s="23"/>
      <c r="L30" s="23"/>
    </row>
    <row r="31" spans="1:12" ht="13.5" customHeight="1">
      <c r="A31" s="23"/>
      <c r="B31" s="23"/>
      <c r="C31" s="23"/>
      <c r="D31" s="31"/>
      <c r="E31" s="31"/>
      <c r="F31" s="31"/>
      <c r="G31" s="31"/>
      <c r="H31" s="31"/>
      <c r="I31" s="32"/>
      <c r="J31" s="32"/>
      <c r="K31" s="23"/>
      <c r="L31" s="23"/>
    </row>
    <row r="32" spans="1:12" ht="30" customHeight="1">
      <c r="A32" s="100" t="s">
        <v>102</v>
      </c>
      <c r="B32" s="100"/>
      <c r="C32" s="60"/>
      <c r="D32" s="32">
        <f>Bsheet!G39</f>
        <v>72469</v>
      </c>
      <c r="E32" s="32">
        <f>Bsheet!G40</f>
        <v>3457</v>
      </c>
      <c r="F32" s="32">
        <v>416</v>
      </c>
      <c r="G32" s="32">
        <v>37573</v>
      </c>
      <c r="H32" s="32">
        <f>SUM(D32:G32)</f>
        <v>113915</v>
      </c>
      <c r="I32" s="32">
        <v>18602</v>
      </c>
      <c r="J32" s="32">
        <f>SUM(H32:I32)</f>
        <v>132517</v>
      </c>
      <c r="K32" s="23"/>
      <c r="L32" s="23"/>
    </row>
    <row r="33" spans="1:12" ht="9.75" customHeight="1">
      <c r="A33" s="23"/>
      <c r="B33" s="23"/>
      <c r="C33" s="23"/>
      <c r="D33" s="32"/>
      <c r="E33" s="32"/>
      <c r="F33" s="32"/>
      <c r="G33" s="32"/>
      <c r="H33" s="32"/>
      <c r="I33" s="32"/>
      <c r="J33" s="32"/>
      <c r="K33" s="23"/>
      <c r="L33" s="23"/>
    </row>
    <row r="34" spans="1:12" ht="18" customHeight="1">
      <c r="A34" s="23" t="s">
        <v>87</v>
      </c>
      <c r="B34" s="23"/>
      <c r="C34" s="23"/>
      <c r="D34" s="32">
        <v>0</v>
      </c>
      <c r="E34" s="32">
        <v>0</v>
      </c>
      <c r="F34" s="32">
        <v>0</v>
      </c>
      <c r="G34" s="32">
        <v>0</v>
      </c>
      <c r="H34" s="32">
        <f>SUM(D34:G34)</f>
        <v>0</v>
      </c>
      <c r="I34" s="33">
        <f>-ROUND(5592722/1000,0)</f>
        <v>-5593</v>
      </c>
      <c r="J34" s="32">
        <f aca="true" t="shared" si="3" ref="J34:J42">SUM(H34:I34)</f>
        <v>-5593</v>
      </c>
      <c r="K34" s="23"/>
      <c r="L34" s="23"/>
    </row>
    <row r="35" spans="1:12" ht="9.75" customHeight="1">
      <c r="A35" s="23"/>
      <c r="B35" s="23"/>
      <c r="C35" s="23"/>
      <c r="D35" s="32"/>
      <c r="E35" s="32"/>
      <c r="F35" s="32"/>
      <c r="G35" s="32"/>
      <c r="H35" s="32"/>
      <c r="I35" s="32"/>
      <c r="J35" s="32"/>
      <c r="K35" s="23"/>
      <c r="L35" s="23"/>
    </row>
    <row r="36" spans="1:12" ht="18" customHeight="1">
      <c r="A36" s="23" t="s">
        <v>46</v>
      </c>
      <c r="B36" s="23"/>
      <c r="C36" s="23"/>
      <c r="D36" s="32">
        <v>0</v>
      </c>
      <c r="E36" s="32">
        <v>0</v>
      </c>
      <c r="F36" s="33">
        <f>-ROUND(106526/1000,0)+1</f>
        <v>-106</v>
      </c>
      <c r="G36" s="32">
        <v>0</v>
      </c>
      <c r="H36" s="32">
        <f>SUM(D36:G36)</f>
        <v>-106</v>
      </c>
      <c r="I36" s="32">
        <v>0</v>
      </c>
      <c r="J36" s="32">
        <f t="shared" si="3"/>
        <v>-106</v>
      </c>
      <c r="K36" s="23"/>
      <c r="L36" s="23"/>
    </row>
    <row r="37" spans="1:12" ht="9.75" customHeight="1">
      <c r="A37" s="23"/>
      <c r="B37" s="23"/>
      <c r="C37" s="23"/>
      <c r="D37" s="32"/>
      <c r="E37" s="32"/>
      <c r="F37" s="32"/>
      <c r="G37" s="32"/>
      <c r="H37" s="32"/>
      <c r="I37" s="32"/>
      <c r="J37" s="32"/>
      <c r="K37" s="23"/>
      <c r="L37" s="23"/>
    </row>
    <row r="38" spans="1:12" ht="18" customHeight="1">
      <c r="A38" s="23" t="s">
        <v>101</v>
      </c>
      <c r="B38" s="23"/>
      <c r="C38" s="23"/>
      <c r="D38" s="32">
        <v>0</v>
      </c>
      <c r="E38" s="32">
        <v>0</v>
      </c>
      <c r="F38" s="32">
        <v>0</v>
      </c>
      <c r="G38" s="32">
        <f>IncStmt!I24</f>
        <v>12187</v>
      </c>
      <c r="H38" s="32">
        <f>SUM(D38:G38)</f>
        <v>12187</v>
      </c>
      <c r="I38" s="32">
        <f>IncStmt!I25</f>
        <v>1218</v>
      </c>
      <c r="J38" s="32">
        <f t="shared" si="3"/>
        <v>13405</v>
      </c>
      <c r="K38" s="23"/>
      <c r="L38" s="23"/>
    </row>
    <row r="39" spans="1:12" ht="9.75" customHeight="1">
      <c r="A39" s="23"/>
      <c r="B39" s="23"/>
      <c r="C39" s="23"/>
      <c r="D39" s="32"/>
      <c r="E39" s="32"/>
      <c r="F39" s="32"/>
      <c r="G39" s="32"/>
      <c r="H39" s="32"/>
      <c r="I39" s="32"/>
      <c r="J39" s="32"/>
      <c r="K39" s="23"/>
      <c r="L39" s="23"/>
    </row>
    <row r="40" spans="1:12" ht="30" customHeight="1">
      <c r="A40" s="100" t="s">
        <v>99</v>
      </c>
      <c r="B40" s="100"/>
      <c r="C40" s="23"/>
      <c r="D40" s="32">
        <v>0</v>
      </c>
      <c r="E40" s="32">
        <v>0</v>
      </c>
      <c r="F40" s="32">
        <v>0</v>
      </c>
      <c r="G40" s="33">
        <v>-1341</v>
      </c>
      <c r="H40" s="32">
        <f>SUM(D40:G40)</f>
        <v>-1341</v>
      </c>
      <c r="I40" s="32"/>
      <c r="J40" s="32">
        <f t="shared" si="3"/>
        <v>-1341</v>
      </c>
      <c r="K40" s="23"/>
      <c r="L40" s="23"/>
    </row>
    <row r="41" spans="1:12" ht="9.75" customHeight="1">
      <c r="A41" s="23"/>
      <c r="B41" s="23"/>
      <c r="C41" s="23"/>
      <c r="D41" s="32"/>
      <c r="E41" s="32"/>
      <c r="F41" s="32"/>
      <c r="G41" s="32"/>
      <c r="H41" s="32"/>
      <c r="I41" s="32"/>
      <c r="J41" s="32"/>
      <c r="K41" s="23"/>
      <c r="L41" s="23"/>
    </row>
    <row r="42" spans="1:12" ht="30" customHeight="1">
      <c r="A42" s="100" t="s">
        <v>84</v>
      </c>
      <c r="B42" s="100"/>
      <c r="C42" s="23"/>
      <c r="D42" s="32">
        <v>0</v>
      </c>
      <c r="E42" s="32">
        <v>0</v>
      </c>
      <c r="F42" s="32">
        <v>0</v>
      </c>
      <c r="G42" s="33"/>
      <c r="H42" s="32">
        <f>SUM(D42:G42)</f>
        <v>0</v>
      </c>
      <c r="I42" s="32">
        <v>-89</v>
      </c>
      <c r="J42" s="32">
        <f t="shared" si="3"/>
        <v>-89</v>
      </c>
      <c r="K42" s="23"/>
      <c r="L42" s="23"/>
    </row>
    <row r="43" spans="1:12" ht="9.75" customHeight="1">
      <c r="A43" s="23"/>
      <c r="B43" s="23"/>
      <c r="C43" s="23"/>
      <c r="D43" s="32"/>
      <c r="E43" s="32"/>
      <c r="F43" s="32"/>
      <c r="G43" s="32"/>
      <c r="H43" s="32"/>
      <c r="I43" s="32"/>
      <c r="J43" s="32"/>
      <c r="K43" s="23"/>
      <c r="L43" s="23"/>
    </row>
    <row r="44" spans="1:12" ht="30" customHeight="1" thickBot="1">
      <c r="A44" s="100" t="s">
        <v>100</v>
      </c>
      <c r="B44" s="100"/>
      <c r="C44" s="60"/>
      <c r="D44" s="34">
        <f>SUM(D32:D42)</f>
        <v>72469</v>
      </c>
      <c r="E44" s="34">
        <f aca="true" t="shared" si="4" ref="E44:J44">SUM(E32:E42)</f>
        <v>3457</v>
      </c>
      <c r="F44" s="34">
        <f t="shared" si="4"/>
        <v>310</v>
      </c>
      <c r="G44" s="34">
        <f t="shared" si="4"/>
        <v>48419</v>
      </c>
      <c r="H44" s="34">
        <f t="shared" si="4"/>
        <v>124655</v>
      </c>
      <c r="I44" s="34">
        <f t="shared" si="4"/>
        <v>14138</v>
      </c>
      <c r="J44" s="34">
        <f t="shared" si="4"/>
        <v>138793</v>
      </c>
      <c r="K44" s="23"/>
      <c r="L44" s="23"/>
    </row>
    <row r="45" spans="1:12" ht="16.5" customHeight="1" thickTop="1">
      <c r="A45" s="23"/>
      <c r="B45" s="23"/>
      <c r="C45" s="23"/>
      <c r="D45" s="31"/>
      <c r="E45" s="31"/>
      <c r="F45" s="31"/>
      <c r="G45" s="31"/>
      <c r="H45" s="31"/>
      <c r="I45" s="32"/>
      <c r="J45" s="32"/>
      <c r="K45" s="23"/>
      <c r="L45" s="23"/>
    </row>
    <row r="46" spans="1:12" ht="16.5" customHeight="1">
      <c r="A46" s="23"/>
      <c r="B46" s="23"/>
      <c r="C46" s="23"/>
      <c r="D46" s="31"/>
      <c r="E46" s="31"/>
      <c r="F46" s="31"/>
      <c r="G46" s="31"/>
      <c r="H46" s="31"/>
      <c r="I46" s="32"/>
      <c r="J46" s="32"/>
      <c r="K46" s="23"/>
      <c r="L46" s="23"/>
    </row>
    <row r="47" spans="1:10" ht="16.5" customHeight="1">
      <c r="A47" s="23"/>
      <c r="B47" s="23"/>
      <c r="C47" s="23"/>
      <c r="D47" s="31"/>
      <c r="E47" s="31"/>
      <c r="F47" s="31"/>
      <c r="G47" s="31"/>
      <c r="H47" s="31"/>
      <c r="I47" s="32"/>
      <c r="J47" s="32"/>
    </row>
    <row r="48" spans="1:8" ht="16.5" customHeight="1">
      <c r="A48" s="23"/>
      <c r="B48" s="23"/>
      <c r="C48" s="23"/>
      <c r="D48" s="31"/>
      <c r="E48" s="31"/>
      <c r="F48" s="31"/>
      <c r="G48" s="31"/>
      <c r="H48" s="31"/>
    </row>
    <row r="49" spans="1:8" ht="16.5" customHeight="1">
      <c r="A49" s="23"/>
      <c r="B49" s="23"/>
      <c r="C49" s="23"/>
      <c r="D49" s="31"/>
      <c r="E49" s="31"/>
      <c r="F49" s="31"/>
      <c r="G49" s="31"/>
      <c r="H49" s="31"/>
    </row>
    <row r="50" spans="1:8" ht="16.5" customHeight="1">
      <c r="A50" s="23"/>
      <c r="B50" s="23"/>
      <c r="C50" s="23"/>
      <c r="D50" s="31"/>
      <c r="E50" s="31"/>
      <c r="F50" s="31"/>
      <c r="G50" s="31"/>
      <c r="H50" s="31"/>
    </row>
    <row r="51" spans="1:8" ht="16.5" customHeight="1">
      <c r="A51" s="23"/>
      <c r="B51" s="23"/>
      <c r="C51" s="23"/>
      <c r="D51" s="31"/>
      <c r="E51" s="31"/>
      <c r="F51" s="31"/>
      <c r="G51" s="31"/>
      <c r="H51" s="31"/>
    </row>
    <row r="52" spans="1:8" ht="16.5" customHeight="1">
      <c r="A52" s="23"/>
      <c r="B52" s="23"/>
      <c r="C52" s="23"/>
      <c r="D52" s="31"/>
      <c r="E52" s="31"/>
      <c r="F52" s="31"/>
      <c r="G52" s="31"/>
      <c r="H52" s="31"/>
    </row>
    <row r="53" spans="1:8" ht="16.5" customHeight="1">
      <c r="A53" s="23"/>
      <c r="B53" s="23"/>
      <c r="C53" s="23"/>
      <c r="D53" s="31"/>
      <c r="E53" s="31"/>
      <c r="F53" s="31"/>
      <c r="G53" s="31"/>
      <c r="H53" s="31"/>
    </row>
    <row r="54" spans="1:8" ht="16.5" customHeight="1">
      <c r="A54" s="23"/>
      <c r="B54" s="23"/>
      <c r="C54" s="23"/>
      <c r="D54" s="31"/>
      <c r="E54" s="31"/>
      <c r="F54" s="31"/>
      <c r="G54" s="31"/>
      <c r="H54" s="31"/>
    </row>
    <row r="55" spans="1:8" ht="16.5" customHeight="1">
      <c r="A55" s="23"/>
      <c r="B55" s="23"/>
      <c r="C55" s="23"/>
      <c r="D55" s="31"/>
      <c r="E55" s="31"/>
      <c r="F55" s="31"/>
      <c r="G55" s="31"/>
      <c r="H55" s="31"/>
    </row>
    <row r="56" spans="4:8" ht="16.5" customHeight="1">
      <c r="D56" s="51"/>
      <c r="E56" s="51"/>
      <c r="F56" s="51"/>
      <c r="G56" s="51"/>
      <c r="H56" s="51"/>
    </row>
    <row r="57" spans="4:8" ht="16.5" customHeight="1">
      <c r="D57" s="51"/>
      <c r="E57" s="51"/>
      <c r="F57" s="51"/>
      <c r="G57" s="51"/>
      <c r="H57" s="51"/>
    </row>
    <row r="58" spans="4:8" ht="16.5" customHeight="1">
      <c r="D58" s="51"/>
      <c r="E58" s="51"/>
      <c r="F58" s="51"/>
      <c r="G58" s="51"/>
      <c r="H58" s="51"/>
    </row>
    <row r="59" spans="4:8" ht="16.5" customHeight="1">
      <c r="D59" s="51"/>
      <c r="E59" s="51"/>
      <c r="F59" s="51"/>
      <c r="G59" s="51"/>
      <c r="H59" s="51"/>
    </row>
    <row r="60" spans="4:8" ht="16.5" customHeight="1">
      <c r="D60" s="51"/>
      <c r="E60" s="51"/>
      <c r="F60" s="51"/>
      <c r="G60" s="51"/>
      <c r="H60" s="51"/>
    </row>
    <row r="61" spans="4:8" ht="16.5" customHeight="1">
      <c r="D61" s="51"/>
      <c r="E61" s="51"/>
      <c r="F61" s="51"/>
      <c r="G61" s="51"/>
      <c r="H61" s="51"/>
    </row>
    <row r="62" spans="4:8" ht="16.5" customHeight="1">
      <c r="D62" s="51"/>
      <c r="E62" s="51"/>
      <c r="F62" s="51"/>
      <c r="G62" s="51"/>
      <c r="H62" s="51"/>
    </row>
    <row r="63" spans="4:8" ht="16.5" customHeight="1">
      <c r="D63" s="51"/>
      <c r="E63" s="51"/>
      <c r="F63" s="51"/>
      <c r="G63" s="51"/>
      <c r="H63" s="51"/>
    </row>
    <row r="64" spans="4:8" ht="12.75">
      <c r="D64" s="51"/>
      <c r="E64" s="51"/>
      <c r="F64" s="51"/>
      <c r="G64" s="51"/>
      <c r="H64" s="51"/>
    </row>
    <row r="65" spans="4:8" ht="12.75">
      <c r="D65" s="51"/>
      <c r="E65" s="51"/>
      <c r="F65" s="51"/>
      <c r="G65" s="51"/>
      <c r="H65" s="51"/>
    </row>
    <row r="66" spans="4:8" ht="12.75">
      <c r="D66" s="51"/>
      <c r="E66" s="51"/>
      <c r="F66" s="51"/>
      <c r="G66" s="51"/>
      <c r="H66" s="51"/>
    </row>
    <row r="67" spans="4:8" ht="12.75">
      <c r="D67" s="51"/>
      <c r="E67" s="51"/>
      <c r="F67" s="51"/>
      <c r="G67" s="51"/>
      <c r="H67" s="51"/>
    </row>
    <row r="68" spans="4:8" ht="12.75">
      <c r="D68" s="51"/>
      <c r="E68" s="51"/>
      <c r="F68" s="51"/>
      <c r="G68" s="51"/>
      <c r="H68" s="51"/>
    </row>
    <row r="69" spans="4:8" ht="12.75">
      <c r="D69" s="51"/>
      <c r="E69" s="51"/>
      <c r="F69" s="51"/>
      <c r="G69" s="51"/>
      <c r="H69" s="51"/>
    </row>
    <row r="70" spans="4:8" ht="12.75">
      <c r="D70" s="51"/>
      <c r="E70" s="51"/>
      <c r="F70" s="51"/>
      <c r="G70" s="51"/>
      <c r="H70" s="51"/>
    </row>
    <row r="71" spans="4:8" ht="12.75">
      <c r="D71" s="51"/>
      <c r="E71" s="51"/>
      <c r="F71" s="51"/>
      <c r="G71" s="51"/>
      <c r="H71" s="51"/>
    </row>
    <row r="72" spans="4:8" ht="12.75">
      <c r="D72" s="51"/>
      <c r="E72" s="51"/>
      <c r="F72" s="51"/>
      <c r="G72" s="51"/>
      <c r="H72" s="51"/>
    </row>
    <row r="73" spans="4:8" ht="12.75">
      <c r="D73" s="51"/>
      <c r="E73" s="51"/>
      <c r="F73" s="51"/>
      <c r="G73" s="51"/>
      <c r="H73" s="51"/>
    </row>
    <row r="74" spans="4:8" ht="12.75">
      <c r="D74" s="51"/>
      <c r="E74" s="51"/>
      <c r="F74" s="51"/>
      <c r="G74" s="51"/>
      <c r="H74" s="51"/>
    </row>
    <row r="75" spans="4:8" ht="12.75">
      <c r="D75" s="51"/>
      <c r="E75" s="51"/>
      <c r="F75" s="51"/>
      <c r="G75" s="51"/>
      <c r="H75" s="51"/>
    </row>
    <row r="76" spans="4:8" ht="12.75">
      <c r="D76" s="51"/>
      <c r="E76" s="51"/>
      <c r="F76" s="51"/>
      <c r="G76" s="51"/>
      <c r="H76" s="51"/>
    </row>
    <row r="77" spans="4:8" ht="12.75">
      <c r="D77" s="51"/>
      <c r="E77" s="51"/>
      <c r="F77" s="51"/>
      <c r="G77" s="51"/>
      <c r="H77" s="51"/>
    </row>
    <row r="78" spans="4:8" ht="12.75">
      <c r="D78" s="51"/>
      <c r="E78" s="51"/>
      <c r="F78" s="51"/>
      <c r="G78" s="51"/>
      <c r="H78" s="51"/>
    </row>
    <row r="79" spans="4:8" ht="12.75">
      <c r="D79" s="51"/>
      <c r="E79" s="51"/>
      <c r="F79" s="51"/>
      <c r="G79" s="51"/>
      <c r="H79" s="51"/>
    </row>
    <row r="80" spans="4:8" ht="12.75">
      <c r="D80" s="51"/>
      <c r="E80" s="51"/>
      <c r="F80" s="51"/>
      <c r="G80" s="51"/>
      <c r="H80" s="51"/>
    </row>
    <row r="81" spans="4:8" ht="12.75">
      <c r="D81" s="51"/>
      <c r="E81" s="51"/>
      <c r="F81" s="51"/>
      <c r="G81" s="51"/>
      <c r="H81" s="51"/>
    </row>
    <row r="82" spans="4:8" ht="12.75">
      <c r="D82" s="51"/>
      <c r="E82" s="51"/>
      <c r="F82" s="51"/>
      <c r="G82" s="51"/>
      <c r="H82" s="51"/>
    </row>
    <row r="83" spans="4:8" ht="12.75">
      <c r="D83" s="51"/>
      <c r="E83" s="51"/>
      <c r="F83" s="51"/>
      <c r="G83" s="51"/>
      <c r="H83" s="51"/>
    </row>
    <row r="84" spans="4:8" ht="12.75">
      <c r="D84" s="51"/>
      <c r="E84" s="51"/>
      <c r="F84" s="51"/>
      <c r="G84" s="51"/>
      <c r="H84" s="51"/>
    </row>
  </sheetData>
  <sheetProtection/>
  <mergeCells count="8">
    <mergeCell ref="A44:B44"/>
    <mergeCell ref="A14:B14"/>
    <mergeCell ref="A24:B24"/>
    <mergeCell ref="A32:B32"/>
    <mergeCell ref="A22:B22"/>
    <mergeCell ref="A42:B42"/>
    <mergeCell ref="A20:B20"/>
    <mergeCell ref="A40:B40"/>
  </mergeCells>
  <printOptions/>
  <pageMargins left="0.5" right="0.29" top="0.76" bottom="0.24" header="0.27" footer="0.24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80" zoomScaleNormal="80"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2.83203125" style="57" customWidth="1"/>
    <col min="2" max="3" width="24.83203125" style="57" customWidth="1"/>
    <col min="4" max="4" width="9.33203125" style="57" customWidth="1"/>
    <col min="5" max="5" width="13.83203125" style="57" customWidth="1"/>
    <col min="6" max="6" width="4.83203125" style="57" customWidth="1"/>
    <col min="7" max="7" width="13.83203125" style="57" customWidth="1"/>
    <col min="8" max="8" width="16.33203125" style="88" customWidth="1"/>
    <col min="9" max="9" width="10.16015625" style="88" customWidth="1"/>
    <col min="10" max="10" width="8.83203125" style="88" customWidth="1"/>
    <col min="11" max="11" width="11" style="88" bestFit="1" customWidth="1"/>
    <col min="12" max="16384" width="9.33203125" style="57" customWidth="1"/>
  </cols>
  <sheetData>
    <row r="1" spans="1:7" ht="18" customHeight="1">
      <c r="A1" s="43" t="s">
        <v>44</v>
      </c>
      <c r="B1" s="1"/>
      <c r="C1" s="1"/>
      <c r="G1" s="84"/>
    </row>
    <row r="2" spans="1:3" ht="15.75" customHeight="1">
      <c r="A2" s="4" t="s">
        <v>121</v>
      </c>
      <c r="B2" s="1"/>
      <c r="C2" s="1"/>
    </row>
    <row r="3" spans="1:3" ht="12" customHeight="1">
      <c r="A3" s="4"/>
      <c r="B3" s="1"/>
      <c r="C3" s="1"/>
    </row>
    <row r="4" spans="1:8" ht="15.75">
      <c r="A4" s="89"/>
      <c r="B4" s="1"/>
      <c r="C4" s="1"/>
      <c r="E4" s="62" t="s">
        <v>104</v>
      </c>
      <c r="G4" s="85" t="s">
        <v>96</v>
      </c>
      <c r="H4" s="90"/>
    </row>
    <row r="5" spans="1:7" ht="15">
      <c r="A5" s="2"/>
      <c r="B5" s="2"/>
      <c r="C5" s="2"/>
      <c r="D5" s="2"/>
      <c r="E5" s="63" t="s">
        <v>117</v>
      </c>
      <c r="F5" s="64"/>
      <c r="G5" s="63" t="s">
        <v>118</v>
      </c>
    </row>
    <row r="6" spans="1:7" ht="15">
      <c r="A6" s="2"/>
      <c r="B6" s="2"/>
      <c r="C6" s="2"/>
      <c r="D6" s="2"/>
      <c r="E6" s="6" t="s">
        <v>35</v>
      </c>
      <c r="F6" s="7"/>
      <c r="G6" s="6" t="s">
        <v>35</v>
      </c>
    </row>
    <row r="7" spans="1:7" ht="6" customHeight="1">
      <c r="A7" s="2"/>
      <c r="B7" s="2"/>
      <c r="C7" s="2"/>
      <c r="D7" s="2"/>
      <c r="E7" s="37"/>
      <c r="F7" s="37"/>
      <c r="G7" s="86"/>
    </row>
    <row r="8" spans="1:7" ht="16.5" customHeight="1">
      <c r="A8" s="2" t="s">
        <v>85</v>
      </c>
      <c r="B8" s="2"/>
      <c r="C8" s="2"/>
      <c r="D8" s="2"/>
      <c r="E8" s="2"/>
      <c r="F8" s="2"/>
      <c r="G8" s="3"/>
    </row>
    <row r="9" spans="1:7" ht="6" customHeight="1">
      <c r="A9" s="2"/>
      <c r="B9" s="2"/>
      <c r="C9" s="2"/>
      <c r="D9" s="2"/>
      <c r="E9" s="29"/>
      <c r="F9" s="29"/>
      <c r="G9" s="27"/>
    </row>
    <row r="10" spans="1:12" ht="16.5" customHeight="1">
      <c r="A10" s="2" t="s">
        <v>80</v>
      </c>
      <c r="B10" s="2"/>
      <c r="C10" s="2"/>
      <c r="E10" s="29">
        <f>IncStmt!H19</f>
        <v>10113</v>
      </c>
      <c r="F10" s="29"/>
      <c r="G10" s="27">
        <f>IncStmt!I19</f>
        <v>17770</v>
      </c>
      <c r="H10" s="65"/>
      <c r="I10" s="56"/>
      <c r="J10" s="56"/>
      <c r="K10" s="56"/>
      <c r="L10" s="58"/>
    </row>
    <row r="11" spans="1:11" ht="16.5" customHeight="1">
      <c r="A11" s="2" t="s">
        <v>21</v>
      </c>
      <c r="B11" s="2"/>
      <c r="C11" s="2"/>
      <c r="E11" s="29"/>
      <c r="F11" s="2"/>
      <c r="G11" s="27"/>
      <c r="H11" s="65"/>
      <c r="I11" s="56"/>
      <c r="J11" s="56"/>
      <c r="K11" s="56"/>
    </row>
    <row r="12" spans="1:11" ht="16.5" customHeight="1">
      <c r="A12" s="2"/>
      <c r="B12" s="2" t="s">
        <v>22</v>
      </c>
      <c r="C12" s="2"/>
      <c r="E12" s="29">
        <v>2473</v>
      </c>
      <c r="F12" s="2"/>
      <c r="G12" s="29">
        <v>-3487</v>
      </c>
      <c r="H12" s="65"/>
      <c r="I12" s="56"/>
      <c r="J12" s="56"/>
      <c r="K12" s="56"/>
    </row>
    <row r="13" spans="1:11" ht="16.5" customHeight="1">
      <c r="A13" s="2"/>
      <c r="B13" s="2" t="s">
        <v>23</v>
      </c>
      <c r="C13" s="2"/>
      <c r="E13" s="28">
        <v>-696</v>
      </c>
      <c r="F13" s="2"/>
      <c r="G13" s="28">
        <v>-179</v>
      </c>
      <c r="H13" s="65"/>
      <c r="I13" s="56"/>
      <c r="J13" s="56"/>
      <c r="K13" s="56"/>
    </row>
    <row r="14" spans="1:11" ht="16.5" customHeight="1">
      <c r="A14" s="2" t="s">
        <v>92</v>
      </c>
      <c r="B14" s="2"/>
      <c r="C14" s="2"/>
      <c r="E14" s="27">
        <f>SUM(E10:E13)</f>
        <v>11890</v>
      </c>
      <c r="F14" s="2"/>
      <c r="G14" s="27">
        <f>SUM(G10:G13)</f>
        <v>14104</v>
      </c>
      <c r="H14" s="65"/>
      <c r="I14" s="56"/>
      <c r="J14" s="56"/>
      <c r="K14" s="56"/>
    </row>
    <row r="15" spans="1:11" ht="6" customHeight="1">
      <c r="A15" s="2"/>
      <c r="B15" s="2"/>
      <c r="C15" s="2"/>
      <c r="E15" s="29"/>
      <c r="F15" s="2"/>
      <c r="G15" s="27"/>
      <c r="H15" s="65"/>
      <c r="I15" s="56"/>
      <c r="J15" s="56"/>
      <c r="K15" s="56"/>
    </row>
    <row r="16" spans="1:11" ht="16.5" customHeight="1">
      <c r="A16" s="2" t="s">
        <v>24</v>
      </c>
      <c r="B16" s="2"/>
      <c r="C16" s="2"/>
      <c r="E16" s="29">
        <v>-7123</v>
      </c>
      <c r="F16" s="2"/>
      <c r="G16" s="27">
        <v>40151</v>
      </c>
      <c r="H16" s="65"/>
      <c r="I16" s="56"/>
      <c r="J16" s="56"/>
      <c r="K16" s="56"/>
    </row>
    <row r="17" spans="1:11" ht="16.5" customHeight="1">
      <c r="A17" s="2" t="s">
        <v>25</v>
      </c>
      <c r="B17" s="2"/>
      <c r="C17" s="2"/>
      <c r="E17" s="28">
        <v>8179</v>
      </c>
      <c r="F17" s="2"/>
      <c r="G17" s="28">
        <v>-18372</v>
      </c>
      <c r="H17" s="65"/>
      <c r="I17" s="56"/>
      <c r="J17" s="56"/>
      <c r="K17" s="56"/>
    </row>
    <row r="18" spans="1:11" ht="16.5" customHeight="1">
      <c r="A18" s="2" t="s">
        <v>97</v>
      </c>
      <c r="B18" s="2"/>
      <c r="C18" s="2"/>
      <c r="E18" s="29">
        <f>SUM(E14:E17)</f>
        <v>12946</v>
      </c>
      <c r="F18" s="2"/>
      <c r="G18" s="29">
        <f>SUM(G14:G17)</f>
        <v>35883</v>
      </c>
      <c r="H18" s="65"/>
      <c r="I18" s="56"/>
      <c r="J18" s="56"/>
      <c r="K18" s="56"/>
    </row>
    <row r="19" spans="1:11" ht="16.5" customHeight="1">
      <c r="A19" s="2" t="s">
        <v>94</v>
      </c>
      <c r="B19" s="2"/>
      <c r="C19" s="2"/>
      <c r="E19" s="29">
        <v>-4989</v>
      </c>
      <c r="F19" s="2"/>
      <c r="G19" s="27">
        <v>-3172</v>
      </c>
      <c r="H19" s="65"/>
      <c r="I19" s="56"/>
      <c r="J19" s="56"/>
      <c r="K19" s="56"/>
    </row>
    <row r="20" spans="1:11" ht="18" customHeight="1">
      <c r="A20" s="2" t="s">
        <v>98</v>
      </c>
      <c r="B20" s="2"/>
      <c r="C20" s="2"/>
      <c r="E20" s="8">
        <f>SUM(E18:E19)</f>
        <v>7957</v>
      </c>
      <c r="F20" s="2"/>
      <c r="G20" s="8">
        <f>SUM(G18:G19)</f>
        <v>32711</v>
      </c>
      <c r="H20" s="65"/>
      <c r="I20" s="56"/>
      <c r="J20" s="56"/>
      <c r="K20" s="56"/>
    </row>
    <row r="21" spans="1:11" ht="12" customHeight="1">
      <c r="A21" s="2"/>
      <c r="B21" s="2"/>
      <c r="C21" s="2"/>
      <c r="E21" s="29"/>
      <c r="F21" s="2"/>
      <c r="G21" s="27"/>
      <c r="H21" s="65"/>
      <c r="I21" s="56"/>
      <c r="J21" s="56"/>
      <c r="K21" s="56"/>
    </row>
    <row r="22" spans="1:11" ht="16.5" customHeight="1">
      <c r="A22" s="2" t="s">
        <v>55</v>
      </c>
      <c r="B22" s="2"/>
      <c r="C22" s="2"/>
      <c r="E22" s="29"/>
      <c r="F22" s="2"/>
      <c r="G22" s="27"/>
      <c r="H22" s="65"/>
      <c r="I22" s="56"/>
      <c r="J22" s="56"/>
      <c r="K22" s="56"/>
    </row>
    <row r="23" spans="1:11" ht="16.5" customHeight="1">
      <c r="A23" s="2"/>
      <c r="B23" s="2" t="s">
        <v>26</v>
      </c>
      <c r="C23" s="2"/>
      <c r="E23" s="29">
        <v>-2</v>
      </c>
      <c r="F23" s="2"/>
      <c r="G23" s="29">
        <v>-773</v>
      </c>
      <c r="H23" s="65"/>
      <c r="I23" s="56"/>
      <c r="J23" s="56"/>
      <c r="K23" s="56"/>
    </row>
    <row r="24" spans="1:11" ht="16.5" customHeight="1">
      <c r="A24" s="3"/>
      <c r="B24" s="3" t="s">
        <v>9</v>
      </c>
      <c r="C24" s="2"/>
      <c r="E24" s="29">
        <v>-2192</v>
      </c>
      <c r="F24" s="2"/>
      <c r="G24" s="29">
        <v>-220</v>
      </c>
      <c r="H24" s="65"/>
      <c r="I24" s="56"/>
      <c r="J24" s="56"/>
      <c r="K24" s="56"/>
    </row>
    <row r="25" spans="1:11" ht="18" customHeight="1">
      <c r="A25" s="2" t="s">
        <v>109</v>
      </c>
      <c r="B25" s="2"/>
      <c r="C25" s="2"/>
      <c r="E25" s="8">
        <f>SUM(E23:E24)</f>
        <v>-2194</v>
      </c>
      <c r="F25" s="2"/>
      <c r="G25" s="8">
        <f>SUM(G23:G24)</f>
        <v>-993</v>
      </c>
      <c r="H25" s="65"/>
      <c r="I25" s="56"/>
      <c r="J25" s="56"/>
      <c r="K25" s="56"/>
    </row>
    <row r="26" spans="1:11" ht="12" customHeight="1">
      <c r="A26" s="2"/>
      <c r="B26" s="2"/>
      <c r="C26" s="2"/>
      <c r="E26" s="29"/>
      <c r="F26" s="2"/>
      <c r="G26" s="27"/>
      <c r="H26" s="65"/>
      <c r="I26" s="56"/>
      <c r="J26" s="56"/>
      <c r="K26" s="56"/>
    </row>
    <row r="27" spans="1:11" ht="16.5" customHeight="1">
      <c r="A27" s="2" t="s">
        <v>27</v>
      </c>
      <c r="B27" s="2"/>
      <c r="C27" s="2"/>
      <c r="E27" s="29"/>
      <c r="F27" s="2"/>
      <c r="G27" s="27"/>
      <c r="H27" s="65"/>
      <c r="I27" s="56"/>
      <c r="J27" s="56"/>
      <c r="K27" s="56"/>
    </row>
    <row r="28" spans="1:11" ht="16.5" customHeight="1">
      <c r="A28" s="2"/>
      <c r="B28" s="2" t="s">
        <v>103</v>
      </c>
      <c r="C28" s="2"/>
      <c r="E28" s="29">
        <v>-8</v>
      </c>
      <c r="F28" s="2"/>
      <c r="G28" s="27">
        <v>0</v>
      </c>
      <c r="H28" s="65"/>
      <c r="I28" s="56"/>
      <c r="J28" s="56"/>
      <c r="K28" s="56"/>
    </row>
    <row r="29" spans="1:11" ht="16.5" customHeight="1">
      <c r="A29" s="2"/>
      <c r="B29" s="2" t="s">
        <v>34</v>
      </c>
      <c r="C29" s="2"/>
      <c r="E29" s="29">
        <f>-ROUND(1630564/1000,0)</f>
        <v>-1631</v>
      </c>
      <c r="F29" s="2"/>
      <c r="G29" s="29">
        <f>-ROUND(1340686/1000,0)</f>
        <v>-1341</v>
      </c>
      <c r="H29" s="65"/>
      <c r="I29" s="56"/>
      <c r="J29" s="56"/>
      <c r="K29" s="56"/>
    </row>
    <row r="30" spans="1:11" ht="16.5" customHeight="1">
      <c r="A30" s="2"/>
      <c r="B30" s="2" t="s">
        <v>32</v>
      </c>
      <c r="C30" s="2"/>
      <c r="E30" s="41"/>
      <c r="F30" s="2"/>
      <c r="G30" s="3"/>
      <c r="H30" s="65"/>
      <c r="I30" s="56"/>
      <c r="J30" s="56"/>
      <c r="K30" s="56"/>
    </row>
    <row r="31" spans="1:11" ht="16.5" customHeight="1">
      <c r="A31" s="2"/>
      <c r="B31" s="2" t="s">
        <v>33</v>
      </c>
      <c r="C31" s="2"/>
      <c r="E31" s="29">
        <v>-90</v>
      </c>
      <c r="F31" s="2"/>
      <c r="G31" s="27">
        <v>-89</v>
      </c>
      <c r="H31" s="65"/>
      <c r="I31" s="56"/>
      <c r="J31" s="56"/>
      <c r="K31" s="56"/>
    </row>
    <row r="32" spans="1:11" ht="16.5" customHeight="1">
      <c r="A32" s="2"/>
      <c r="B32" s="2" t="s">
        <v>106</v>
      </c>
      <c r="C32" s="2"/>
      <c r="E32" s="29">
        <f>Bsheet!E47-Bsheet!G47</f>
        <v>-5000</v>
      </c>
      <c r="F32" s="2"/>
      <c r="G32" s="27">
        <v>-5000</v>
      </c>
      <c r="H32" s="65"/>
      <c r="I32" s="56"/>
      <c r="J32" s="56"/>
      <c r="K32" s="56"/>
    </row>
    <row r="33" spans="1:11" ht="16.5" customHeight="1">
      <c r="A33" s="2"/>
      <c r="B33" s="2" t="s">
        <v>95</v>
      </c>
      <c r="C33" s="2"/>
      <c r="E33" s="29">
        <v>-140</v>
      </c>
      <c r="F33" s="2"/>
      <c r="G33" s="27">
        <v>-129</v>
      </c>
      <c r="H33" s="65"/>
      <c r="I33" s="56"/>
      <c r="J33" s="56"/>
      <c r="K33" s="56"/>
    </row>
    <row r="34" spans="1:11" ht="16.5" customHeight="1">
      <c r="A34" s="2"/>
      <c r="B34" s="2" t="s">
        <v>110</v>
      </c>
      <c r="C34" s="2"/>
      <c r="E34" s="29">
        <v>-739</v>
      </c>
      <c r="F34" s="2"/>
      <c r="G34" s="27">
        <v>-280</v>
      </c>
      <c r="H34" s="65"/>
      <c r="I34" s="56"/>
      <c r="J34" s="56"/>
      <c r="K34" s="56"/>
    </row>
    <row r="35" spans="1:11" ht="16.5" customHeight="1">
      <c r="A35" s="2"/>
      <c r="B35" s="2" t="s">
        <v>28</v>
      </c>
      <c r="C35" s="2"/>
      <c r="E35" s="29">
        <v>10270</v>
      </c>
      <c r="F35" s="2"/>
      <c r="G35" s="28">
        <v>-21277</v>
      </c>
      <c r="H35" s="65"/>
      <c r="I35" s="56"/>
      <c r="J35" s="56"/>
      <c r="K35" s="56"/>
    </row>
    <row r="36" spans="1:11" ht="18" customHeight="1">
      <c r="A36" s="3" t="s">
        <v>105</v>
      </c>
      <c r="B36" s="3"/>
      <c r="C36" s="2"/>
      <c r="E36" s="8">
        <f>SUM(E28:E35)</f>
        <v>2662</v>
      </c>
      <c r="F36" s="2"/>
      <c r="G36" s="8">
        <f>SUM(G28:G35)</f>
        <v>-28116</v>
      </c>
      <c r="H36" s="65"/>
      <c r="I36" s="56"/>
      <c r="J36" s="56"/>
      <c r="K36" s="56"/>
    </row>
    <row r="37" spans="1:11" ht="12" customHeight="1">
      <c r="A37" s="2"/>
      <c r="B37" s="2"/>
      <c r="C37" s="2"/>
      <c r="E37" s="29"/>
      <c r="F37" s="2"/>
      <c r="G37" s="27"/>
      <c r="H37" s="65"/>
      <c r="I37" s="56"/>
      <c r="J37" s="56"/>
      <c r="K37" s="56"/>
    </row>
    <row r="38" spans="1:11" ht="15.75" customHeight="1">
      <c r="A38" s="2" t="s">
        <v>108</v>
      </c>
      <c r="B38" s="2"/>
      <c r="C38" s="2"/>
      <c r="E38" s="29">
        <f>E20+E25+E36</f>
        <v>8425</v>
      </c>
      <c r="F38" s="2"/>
      <c r="G38" s="29">
        <f>G20+G25+G36</f>
        <v>3602</v>
      </c>
      <c r="H38" s="65"/>
      <c r="I38" s="56"/>
      <c r="J38" s="56"/>
      <c r="K38" s="56"/>
    </row>
    <row r="39" spans="1:11" ht="6" customHeight="1">
      <c r="A39" s="2"/>
      <c r="B39" s="2"/>
      <c r="C39" s="2"/>
      <c r="E39" s="29"/>
      <c r="F39" s="2"/>
      <c r="G39" s="27"/>
      <c r="H39" s="65"/>
      <c r="I39" s="56"/>
      <c r="J39" s="56"/>
      <c r="K39" s="56"/>
    </row>
    <row r="40" spans="1:11" ht="15.75" customHeight="1">
      <c r="A40" s="2" t="s">
        <v>51</v>
      </c>
      <c r="B40" s="2"/>
      <c r="C40" s="2"/>
      <c r="E40" s="29">
        <v>6149</v>
      </c>
      <c r="F40" s="2"/>
      <c r="G40" s="27">
        <v>1554</v>
      </c>
      <c r="H40" s="65"/>
      <c r="I40" s="56"/>
      <c r="J40" s="56"/>
      <c r="K40" s="56"/>
    </row>
    <row r="41" spans="1:11" ht="6" customHeight="1">
      <c r="A41" s="3"/>
      <c r="B41" s="3"/>
      <c r="C41" s="2"/>
      <c r="E41" s="29"/>
      <c r="F41" s="2"/>
      <c r="G41" s="27"/>
      <c r="H41" s="65"/>
      <c r="I41" s="56"/>
      <c r="J41" s="56"/>
      <c r="K41" s="56"/>
    </row>
    <row r="42" spans="1:11" ht="15.75" customHeight="1" thickBot="1">
      <c r="A42" s="2" t="s">
        <v>52</v>
      </c>
      <c r="B42" s="2"/>
      <c r="C42" s="2"/>
      <c r="E42" s="30">
        <f>SUM(E38:E40)</f>
        <v>14574</v>
      </c>
      <c r="F42" s="2"/>
      <c r="G42" s="30">
        <f>SUM(G38:G40)</f>
        <v>5156</v>
      </c>
      <c r="H42" s="65"/>
      <c r="I42" s="56"/>
      <c r="J42" s="56"/>
      <c r="K42" s="56"/>
    </row>
    <row r="43" spans="1:11" ht="12" customHeight="1" thickTop="1">
      <c r="A43" s="3"/>
      <c r="B43" s="3"/>
      <c r="C43" s="2"/>
      <c r="D43" s="29"/>
      <c r="E43" s="41"/>
      <c r="F43" s="2"/>
      <c r="G43" s="3"/>
      <c r="H43" s="3"/>
      <c r="I43" s="56"/>
      <c r="J43" s="56"/>
      <c r="K43" s="56"/>
    </row>
    <row r="44" spans="1:11" ht="12" customHeight="1">
      <c r="A44" s="3"/>
      <c r="B44" s="3"/>
      <c r="C44" s="2"/>
      <c r="D44" s="29"/>
      <c r="E44" s="58"/>
      <c r="H44" s="56"/>
      <c r="I44" s="56"/>
      <c r="J44" s="56"/>
      <c r="K44" s="56"/>
    </row>
    <row r="45" spans="1:11" ht="15">
      <c r="A45" s="3" t="s">
        <v>73</v>
      </c>
      <c r="B45" s="3"/>
      <c r="C45" s="2"/>
      <c r="D45" s="29"/>
      <c r="E45" s="58"/>
      <c r="H45" s="56"/>
      <c r="I45" s="56"/>
      <c r="J45" s="56"/>
      <c r="K45" s="56"/>
    </row>
    <row r="46" spans="1:11" ht="7.5" customHeight="1">
      <c r="A46" s="3"/>
      <c r="B46" s="3"/>
      <c r="C46" s="2"/>
      <c r="D46" s="29"/>
      <c r="E46" s="58"/>
      <c r="H46" s="56"/>
      <c r="I46" s="56"/>
      <c r="J46" s="56"/>
      <c r="K46" s="56"/>
    </row>
    <row r="47" spans="1:11" ht="15">
      <c r="A47" s="3"/>
      <c r="B47" s="3"/>
      <c r="C47" s="2"/>
      <c r="D47" s="29"/>
      <c r="E47" s="53" t="s">
        <v>119</v>
      </c>
      <c r="F47" s="2"/>
      <c r="G47" s="87" t="s">
        <v>120</v>
      </c>
      <c r="H47" s="56"/>
      <c r="I47" s="56"/>
      <c r="J47" s="56"/>
      <c r="K47" s="56"/>
    </row>
    <row r="48" spans="1:11" ht="15">
      <c r="A48" s="3"/>
      <c r="B48" s="3"/>
      <c r="C48" s="2"/>
      <c r="D48" s="29"/>
      <c r="E48" s="54" t="s">
        <v>35</v>
      </c>
      <c r="F48" s="7"/>
      <c r="G48" s="6" t="s">
        <v>35</v>
      </c>
      <c r="H48" s="56"/>
      <c r="I48" s="56"/>
      <c r="J48" s="56"/>
      <c r="K48" s="56"/>
    </row>
    <row r="49" spans="1:10" ht="6" customHeight="1">
      <c r="A49" s="2"/>
      <c r="B49" s="2"/>
      <c r="C49" s="2"/>
      <c r="D49" s="29"/>
      <c r="E49" s="41"/>
      <c r="F49" s="2"/>
      <c r="G49" s="2"/>
      <c r="H49" s="91"/>
      <c r="I49" s="56"/>
      <c r="J49" s="56"/>
    </row>
    <row r="50" spans="1:10" ht="15.75" customHeight="1">
      <c r="A50" s="2"/>
      <c r="B50" s="2" t="s">
        <v>74</v>
      </c>
      <c r="C50" s="2"/>
      <c r="D50" s="29"/>
      <c r="E50" s="29">
        <v>19680</v>
      </c>
      <c r="F50" s="2"/>
      <c r="G50" s="29">
        <v>8776</v>
      </c>
      <c r="H50" s="91"/>
      <c r="I50" s="56"/>
      <c r="J50" s="56"/>
    </row>
    <row r="51" spans="1:10" ht="15.75" customHeight="1">
      <c r="A51" s="2"/>
      <c r="B51" s="2" t="s">
        <v>75</v>
      </c>
      <c r="C51" s="2"/>
      <c r="D51" s="29"/>
      <c r="E51" s="29">
        <v>-5106</v>
      </c>
      <c r="F51" s="2"/>
      <c r="G51" s="29">
        <v>-3620</v>
      </c>
      <c r="H51" s="91"/>
      <c r="I51" s="56"/>
      <c r="J51" s="56"/>
    </row>
    <row r="52" spans="1:10" ht="15.75" customHeight="1" thickBot="1">
      <c r="A52" s="2"/>
      <c r="B52" s="2"/>
      <c r="C52" s="2"/>
      <c r="D52" s="2"/>
      <c r="E52" s="55">
        <f>SUM(E50:E51)</f>
        <v>14574</v>
      </c>
      <c r="F52" s="2"/>
      <c r="G52" s="55">
        <f>SUM(G50:G51)</f>
        <v>5156</v>
      </c>
      <c r="I52" s="56"/>
      <c r="J52" s="56"/>
    </row>
    <row r="53" spans="1:10" ht="12" customHeight="1" thickTop="1">
      <c r="A53" s="2"/>
      <c r="B53" s="2"/>
      <c r="C53" s="2"/>
      <c r="D53" s="2"/>
      <c r="E53" s="41"/>
      <c r="F53" s="2"/>
      <c r="G53" s="41"/>
      <c r="I53" s="56"/>
      <c r="J53" s="56"/>
    </row>
    <row r="54" spans="1:10" ht="15" customHeight="1">
      <c r="A54" s="2"/>
      <c r="B54" s="2"/>
      <c r="C54" s="2"/>
      <c r="D54" s="2"/>
      <c r="E54" s="40"/>
      <c r="F54" s="2"/>
      <c r="I54" s="56"/>
      <c r="J54" s="56"/>
    </row>
    <row r="55" spans="1:10" ht="15" customHeight="1">
      <c r="A55" s="2"/>
      <c r="B55" s="2"/>
      <c r="C55" s="2"/>
      <c r="D55" s="2"/>
      <c r="E55" s="40"/>
      <c r="F55" s="2"/>
      <c r="I55" s="56"/>
      <c r="J55" s="56"/>
    </row>
    <row r="56" spans="5:10" ht="5.25" customHeight="1">
      <c r="E56" s="59"/>
      <c r="I56" s="56"/>
      <c r="J56" s="56"/>
    </row>
    <row r="57" spans="5:10" ht="8.25" customHeight="1">
      <c r="E57" s="59"/>
      <c r="I57" s="56"/>
      <c r="J57" s="56"/>
    </row>
    <row r="58" spans="5:10" ht="12.75">
      <c r="E58" s="59"/>
      <c r="I58" s="56"/>
      <c r="J58" s="56"/>
    </row>
    <row r="59" spans="5:10" ht="12.75">
      <c r="E59" s="59"/>
      <c r="I59" s="56"/>
      <c r="J59" s="56"/>
    </row>
    <row r="60" spans="9:10" ht="12.75">
      <c r="I60" s="56"/>
      <c r="J60" s="56"/>
    </row>
    <row r="61" spans="9:10" ht="12.75">
      <c r="I61" s="56"/>
      <c r="J61" s="56"/>
    </row>
    <row r="62" spans="9:10" ht="12.75">
      <c r="I62" s="56"/>
      <c r="J62" s="56"/>
    </row>
    <row r="63" ht="12.75">
      <c r="B63" s="66"/>
    </row>
    <row r="64" ht="12.75">
      <c r="B64" s="66"/>
    </row>
    <row r="65" ht="12.75">
      <c r="B65" s="66"/>
    </row>
    <row r="67" ht="12.75">
      <c r="B67" s="66"/>
    </row>
    <row r="68" ht="12.75">
      <c r="B68" s="66"/>
    </row>
  </sheetData>
  <sheetProtection/>
  <printOptions/>
  <pageMargins left="0.5" right="0.5" top="0.69" bottom="0.24" header="0.69" footer="0.2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CSD</cp:lastModifiedBy>
  <cp:lastPrinted>2009-11-06T08:40:52Z</cp:lastPrinted>
  <dcterms:created xsi:type="dcterms:W3CDTF">2002-09-04T06:28:17Z</dcterms:created>
  <dcterms:modified xsi:type="dcterms:W3CDTF">2009-11-06T08:40:55Z</dcterms:modified>
  <cp:category/>
  <cp:version/>
  <cp:contentType/>
  <cp:contentStatus/>
</cp:coreProperties>
</file>