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416" windowWidth="7776" windowHeight="8712" activeTab="0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'Bsheet'!$A$1:$H$55</definedName>
    <definedName name="_xlnm.Print_Area" localSheetId="3">'CshFlw'!$A$1:$G$57</definedName>
    <definedName name="_xlnm.Print_Area" localSheetId="2">'Equity'!$A$1:$J$45</definedName>
    <definedName name="_xlnm.Print_Area" localSheetId="0">'IncStmt'!$A$1:$I$33</definedName>
  </definedNames>
  <calcPr fullCalcOnLoad="1"/>
</workbook>
</file>

<file path=xl/sharedStrings.xml><?xml version="1.0" encoding="utf-8"?>
<sst xmlns="http://schemas.openxmlformats.org/spreadsheetml/2006/main" count="158" uniqueCount="121">
  <si>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</si>
  <si>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</si>
  <si>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</si>
  <si>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</si>
  <si>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</si>
  <si>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</si>
  <si>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</si>
  <si>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</si>
  <si>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</si>
  <si>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</si>
  <si>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</si>
  <si>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</si>
  <si>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</si>
  <si>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</si>
  <si>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</si>
  <si>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</si>
  <si>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</si>
  <si>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</si>
  <si>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</si>
  <si>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</si>
  <si>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</si>
  <si>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</si>
  <si>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</si>
  <si>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</si>
  <si>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</si>
  <si>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</si>
  <si>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</si>
  <si>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</si>
  <si>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</si>
  <si>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</si>
  <si>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</si>
  <si>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</si>
  <si>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Dividends paid to minority shareholders in</t>
  </si>
  <si>
    <t xml:space="preserve">  subsidiary companies</t>
  </si>
  <si>
    <t xml:space="preserve">Dividends paid 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</si>
  <si>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</si>
  <si>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</si>
  <si>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</si>
  <si>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</si>
  <si>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</si>
  <si>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</si>
  <si>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</si>
  <si>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</si>
  <si>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</si>
  <si>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</si>
  <si>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</si>
  <si>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Exchange fluctuation reserve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</si>
  <si>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</si>
  <si>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</si>
  <si>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</si>
  <si>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</si>
  <si>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</si>
  <si>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</si>
  <si>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</si>
  <si>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Other deferred liabilities</t>
  </si>
  <si>
    <t>Cash flows used in investing activities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</si>
  <si>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</si>
  <si>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</si>
  <si>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</si>
  <si>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</si>
  <si>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</si>
  <si>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</si>
  <si>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</si>
  <si>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</si>
  <si>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</si>
  <si>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</si>
  <si>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</si>
  <si>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</si>
  <si>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</si>
  <si>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</si>
  <si>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</si>
  <si>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</si>
  <si>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</si>
  <si>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</si>
  <si>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</si>
  <si>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</si>
  <si>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</si>
  <si>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</si>
  <si>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</si>
  <si>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Profit from operations</t>
  </si>
  <si>
    <t>Profit before taxation</t>
  </si>
  <si>
    <t>Profit after taxation</t>
  </si>
  <si>
    <t>Share of results of associates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</si>
  <si>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</si>
  <si>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</si>
  <si>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</si>
  <si>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</si>
  <si>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Development Expenditure</t>
  </si>
  <si>
    <t>Other</t>
  </si>
  <si>
    <t>NET CURRENT ASSETS</t>
  </si>
  <si>
    <t>FINANCED BY:</t>
  </si>
  <si>
    <t>Goodwill</t>
  </si>
  <si>
    <t>Operating profit before working capital changes</t>
  </si>
  <si>
    <t>Commercial Papers</t>
  </si>
  <si>
    <t>Taxation paid</t>
  </si>
  <si>
    <t>Repayment of term loan</t>
  </si>
  <si>
    <t>1.1.2008 to</t>
  </si>
  <si>
    <t>Cash flows generated from operations</t>
  </si>
  <si>
    <t>Net cash generated from operating activities</t>
  </si>
  <si>
    <t>Balance at end of the financial period</t>
  </si>
  <si>
    <t>Profit for the financial period</t>
  </si>
  <si>
    <t>Balance at beginning of the financial period</t>
  </si>
  <si>
    <t xml:space="preserve">Transfer to debt service reserve account </t>
  </si>
  <si>
    <t>1.1.2009 to</t>
  </si>
  <si>
    <t>Net cash generated from/(used in) financing activities</t>
  </si>
  <si>
    <t>Repayment of commercial papers</t>
  </si>
  <si>
    <t>Condensed Consolidated Income Statements for the second quarter ended 30 June 2009</t>
  </si>
  <si>
    <t>Condensed Consolidated Balance Sheets as at 30 June 2009</t>
  </si>
  <si>
    <t>Condensed Consolidated Statements of Changes in Equity for the period ended 30 June 2009</t>
  </si>
  <si>
    <t>30 June 2009</t>
  </si>
  <si>
    <t>30 June 2008</t>
  </si>
  <si>
    <t>6 months ended</t>
  </si>
  <si>
    <t>30.6.2009</t>
  </si>
  <si>
    <t>30.6.2008</t>
  </si>
  <si>
    <t>Condensed Consolidated Cash Flow Statements for the period ended 30 June 2009</t>
  </si>
  <si>
    <t>Impairment of goodwill</t>
  </si>
  <si>
    <t>As at 30.6.2009</t>
  </si>
  <si>
    <t>As at 30.6.2008</t>
  </si>
  <si>
    <t>Net increase in cash and cash equivalents</t>
  </si>
  <si>
    <t>Net cash (used in) / from investing activities</t>
  </si>
  <si>
    <t>Repayment of hire purchase financing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</si>
</sst>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_);_(* \(#,##0\);_(* &quot;-&quot;??_);_(@_)"/>
    <numFmt numFmtId="166" formatCode="#,##0_);[Red]\(#,##0\);\-"/>
    <numFmt numFmtId="167" formatCode="_(* #,##0.000_);_(* \(#,##0.000\);_(* &quot;-&quot;??_);_(@_)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horizontal="center"/>
    </xf>
    <xf numFmtId="38" fontId="7" fillId="0" borderId="0" xfId="0" applyNumberFormat="1" applyFont="1" applyFill="1" applyAlignment="1">
      <alignment/>
    </xf>
    <xf numFmtId="165" fontId="7" fillId="0" borderId="10" xfId="42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 vertical="center"/>
    </xf>
    <xf numFmtId="165" fontId="7" fillId="0" borderId="11" xfId="42" applyNumberFormat="1" applyFont="1" applyFill="1" applyBorder="1" applyAlignment="1">
      <alignment vertical="center"/>
    </xf>
    <xf numFmtId="165" fontId="7" fillId="0" borderId="0" xfId="42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42" applyFont="1" applyFill="1" applyBorder="1" applyAlignment="1">
      <alignment vertical="center"/>
    </xf>
    <xf numFmtId="165" fontId="0" fillId="0" borderId="0" xfId="42" applyNumberFormat="1" applyFill="1" applyBorder="1" applyAlignment="1">
      <alignment vertical="center"/>
    </xf>
    <xf numFmtId="43" fontId="7" fillId="0" borderId="0" xfId="42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7" fillId="0" borderId="12" xfId="42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1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Alignment="1">
      <alignment vertical="center"/>
    </xf>
    <xf numFmtId="41" fontId="7" fillId="0" borderId="12" xfId="42" applyNumberFormat="1" applyFont="1" applyFill="1" applyBorder="1" applyAlignment="1">
      <alignment vertical="center"/>
    </xf>
    <xf numFmtId="43" fontId="7" fillId="0" borderId="0" xfId="42" applyFont="1" applyFill="1" applyBorder="1" applyAlignment="1" applyProtection="1">
      <alignment vertical="center"/>
      <protection/>
    </xf>
    <xf numFmtId="43" fontId="7" fillId="0" borderId="0" xfId="42" applyFont="1" applyFill="1" applyAlignment="1">
      <alignment/>
    </xf>
    <xf numFmtId="165" fontId="6" fillId="0" borderId="0" xfId="42" applyNumberFormat="1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7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165" fontId="6" fillId="0" borderId="0" xfId="42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43" fontId="0" fillId="0" borderId="0" xfId="0" applyNumberFormat="1" applyFill="1" applyAlignment="1">
      <alignment/>
    </xf>
    <xf numFmtId="165" fontId="7" fillId="0" borderId="13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165" fontId="7" fillId="0" borderId="12" xfId="42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 quotePrefix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43" fontId="3" fillId="0" borderId="0" xfId="42" applyFont="1" applyFill="1" applyAlignment="1">
      <alignment/>
    </xf>
    <xf numFmtId="43" fontId="7" fillId="0" borderId="0" xfId="42" applyFont="1" applyFill="1" applyAlignment="1">
      <alignment vertical="center"/>
    </xf>
    <xf numFmtId="43" fontId="3" fillId="0" borderId="0" xfId="42" applyFont="1" applyFill="1" applyBorder="1" applyAlignment="1" applyProtection="1">
      <alignment vertical="center"/>
      <protection/>
    </xf>
    <xf numFmtId="43" fontId="3" fillId="0" borderId="0" xfId="42" applyFont="1" applyFill="1" applyBorder="1" applyAlignment="1">
      <alignment vertical="center"/>
    </xf>
    <xf numFmtId="43" fontId="7" fillId="0" borderId="0" xfId="42" applyFont="1" applyFill="1" applyBorder="1" applyAlignment="1" applyProtection="1" quotePrefix="1">
      <alignment vertical="center"/>
      <protection/>
    </xf>
    <xf numFmtId="0" fontId="0" fillId="0" borderId="0" xfId="42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8</xdr:col>
      <xdr:colOff>914400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648700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95250</xdr:rowOff>
    </xdr:from>
    <xdr:to>
      <xdr:col>7</xdr:col>
      <xdr:colOff>0</xdr:colOff>
      <xdr:row>54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077450"/>
          <a:ext cx="50673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2008.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95250</xdr:rowOff>
    </xdr:from>
    <xdr:to>
      <xdr:col>9</xdr:col>
      <xdr:colOff>695325</xdr:colOff>
      <xdr:row>43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067800"/>
          <a:ext cx="66865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2008.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47625</xdr:colOff>
      <xdr:row>4</xdr:row>
      <xdr:rowOff>123825</xdr:rowOff>
    </xdr:from>
    <xdr:to>
      <xdr:col>3</xdr:col>
      <xdr:colOff>542925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857375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7</xdr:col>
      <xdr:colOff>590550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43450" y="1066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209550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524125" y="1266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114300</xdr:rowOff>
    </xdr:from>
    <xdr:to>
      <xdr:col>5</xdr:col>
      <xdr:colOff>657225</xdr:colOff>
      <xdr:row>5</xdr:row>
      <xdr:rowOff>114300</xdr:rowOff>
    </xdr:to>
    <xdr:sp>
      <xdr:nvSpPr>
        <xdr:cNvPr id="5" name="Straight Arrow Connector 7"/>
        <xdr:cNvSpPr>
          <a:spLocks/>
        </xdr:cNvSpPr>
      </xdr:nvSpPr>
      <xdr:spPr>
        <a:xfrm>
          <a:off x="3667125" y="1276350"/>
          <a:ext cx="1905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7</xdr:col>
      <xdr:colOff>0</xdr:colOff>
      <xdr:row>56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000"/>
          <a:ext cx="53816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2008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muda\OfficeFiles\chanwy\Group\Report\Qtrly\BMSB\BMSB2009\Wbmsb22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QShares"/>
      <sheetName val="ShPrice"/>
      <sheetName val="Seg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80" zoomScaleNormal="80" zoomScaleSheetLayoutView="80" zoomScalePageLayoutView="0" workbookViewId="0" topLeftCell="A1">
      <selection activeCell="E21" sqref="E21"/>
    </sheetView>
  </sheetViews>
  <sheetFormatPr defaultColWidth="9.33203125" defaultRowHeight="12.75"/>
  <cols>
    <col min="1" max="2" width="9.33203125" style="10" customWidth="1"/>
    <col min="3" max="3" width="14.83203125" style="10" customWidth="1"/>
    <col min="4" max="4" width="2.83203125" style="10" customWidth="1"/>
    <col min="5" max="6" width="16.16015625" style="10" customWidth="1"/>
    <col min="7" max="7" width="2.83203125" style="10" customWidth="1"/>
    <col min="8" max="9" width="16.16015625" style="10" customWidth="1"/>
    <col min="10" max="11" width="9.33203125" style="10" customWidth="1"/>
    <col min="12" max="12" width="12.16015625" style="20" bestFit="1" customWidth="1"/>
    <col min="13" max="16384" width="9.33203125" style="10" customWidth="1"/>
  </cols>
  <sheetData>
    <row r="1" spans="1:9" ht="21" customHeight="1">
      <c r="A1" s="48" t="s">
        <v>44</v>
      </c>
      <c r="B1" s="22"/>
      <c r="C1" s="22"/>
      <c r="D1" s="22"/>
      <c r="E1" s="22"/>
      <c r="F1" s="22"/>
      <c r="G1" s="22"/>
      <c r="H1" s="22"/>
      <c r="I1" s="42"/>
    </row>
    <row r="2" spans="1:9" ht="21" customHeight="1">
      <c r="A2" s="5" t="s">
        <v>106</v>
      </c>
      <c r="B2" s="22"/>
      <c r="C2" s="22"/>
      <c r="D2" s="22"/>
      <c r="E2" s="22"/>
      <c r="F2" s="22"/>
      <c r="G2" s="22"/>
      <c r="H2" s="22"/>
      <c r="I2" s="22"/>
    </row>
    <row r="3" spans="1:9" ht="18.75" customHeight="1">
      <c r="A3" s="41" t="s">
        <v>11</v>
      </c>
      <c r="B3" s="22"/>
      <c r="C3" s="22"/>
      <c r="D3" s="22"/>
      <c r="E3" s="22"/>
      <c r="F3" s="22"/>
      <c r="G3" s="22"/>
      <c r="H3" s="22"/>
      <c r="I3" s="22"/>
    </row>
    <row r="4" spans="1:9" ht="18.75" customHeight="1">
      <c r="A4" s="41"/>
      <c r="B4" s="22"/>
      <c r="C4" s="22"/>
      <c r="D4" s="22"/>
      <c r="E4" s="22"/>
      <c r="F4" s="22"/>
      <c r="G4" s="22"/>
      <c r="H4" s="22"/>
      <c r="I4" s="22"/>
    </row>
    <row r="5" spans="1:9" ht="18.75" customHeight="1">
      <c r="A5" s="22"/>
      <c r="B5" s="22"/>
      <c r="C5" s="22"/>
      <c r="D5" s="22"/>
      <c r="E5" s="67" t="s">
        <v>6</v>
      </c>
      <c r="F5" s="67"/>
      <c r="G5" s="68"/>
      <c r="H5" s="67" t="s">
        <v>7</v>
      </c>
      <c r="I5" s="67"/>
    </row>
    <row r="6" spans="1:9" ht="18.75" customHeight="1">
      <c r="A6" s="22"/>
      <c r="B6" s="22"/>
      <c r="C6" s="22"/>
      <c r="D6" s="22"/>
      <c r="E6" s="69" t="s">
        <v>39</v>
      </c>
      <c r="F6" s="69" t="s">
        <v>42</v>
      </c>
      <c r="G6" s="70"/>
      <c r="H6" s="69" t="s">
        <v>39</v>
      </c>
      <c r="I6" s="69" t="s">
        <v>42</v>
      </c>
    </row>
    <row r="7" spans="1:9" ht="18.75" customHeight="1">
      <c r="A7" s="22"/>
      <c r="B7" s="22"/>
      <c r="C7" s="22"/>
      <c r="D7" s="22"/>
      <c r="E7" s="69" t="s">
        <v>40</v>
      </c>
      <c r="F7" s="69" t="s">
        <v>43</v>
      </c>
      <c r="G7" s="70"/>
      <c r="H7" s="69" t="s">
        <v>40</v>
      </c>
      <c r="I7" s="69" t="s">
        <v>43</v>
      </c>
    </row>
    <row r="8" spans="1:9" ht="18.75" customHeight="1">
      <c r="A8" s="22"/>
      <c r="B8" s="22"/>
      <c r="C8" s="22"/>
      <c r="D8" s="22"/>
      <c r="E8" s="69" t="s">
        <v>41</v>
      </c>
      <c r="F8" s="69" t="s">
        <v>41</v>
      </c>
      <c r="G8" s="70"/>
      <c r="H8" s="69" t="s">
        <v>49</v>
      </c>
      <c r="I8" s="69" t="s">
        <v>50</v>
      </c>
    </row>
    <row r="9" spans="1:9" ht="18.75" customHeight="1">
      <c r="A9" s="22"/>
      <c r="B9" s="22"/>
      <c r="C9" s="22"/>
      <c r="D9" s="22"/>
      <c r="E9" s="71">
        <v>39994</v>
      </c>
      <c r="F9" s="71">
        <v>39629</v>
      </c>
      <c r="G9" s="72"/>
      <c r="H9" s="71">
        <f>E9</f>
        <v>39994</v>
      </c>
      <c r="I9" s="71">
        <f>F9</f>
        <v>39629</v>
      </c>
    </row>
    <row r="10" spans="1:9" ht="18.75" customHeight="1">
      <c r="A10" s="22"/>
      <c r="B10" s="22"/>
      <c r="C10" s="22"/>
      <c r="D10" s="22"/>
      <c r="E10" s="69" t="s">
        <v>35</v>
      </c>
      <c r="F10" s="69" t="s">
        <v>35</v>
      </c>
      <c r="G10" s="70"/>
      <c r="H10" s="69" t="s">
        <v>35</v>
      </c>
      <c r="I10" s="69" t="s">
        <v>35</v>
      </c>
    </row>
    <row r="11" spans="1:9" ht="10.5" customHeight="1">
      <c r="A11" s="22"/>
      <c r="B11" s="22"/>
      <c r="C11" s="22"/>
      <c r="D11" s="22"/>
      <c r="E11" s="27"/>
      <c r="F11" s="27"/>
      <c r="G11" s="27"/>
      <c r="H11" s="27"/>
      <c r="I11" s="27"/>
    </row>
    <row r="12" spans="1:13" ht="25.5" customHeight="1">
      <c r="A12" s="25" t="s">
        <v>2</v>
      </c>
      <c r="B12" s="25"/>
      <c r="C12" s="25"/>
      <c r="D12" s="25"/>
      <c r="E12" s="24">
        <v>215591</v>
      </c>
      <c r="F12" s="24">
        <v>229590</v>
      </c>
      <c r="G12" s="24"/>
      <c r="H12" s="24">
        <v>383650</v>
      </c>
      <c r="I12" s="24">
        <v>397946</v>
      </c>
      <c r="M12" s="49"/>
    </row>
    <row r="13" spans="1:13" ht="25.5" customHeight="1">
      <c r="A13" s="25" t="s">
        <v>3</v>
      </c>
      <c r="B13" s="25"/>
      <c r="C13" s="25"/>
      <c r="D13" s="25"/>
      <c r="E13" s="24">
        <v>-211481</v>
      </c>
      <c r="F13" s="24">
        <v>-224691</v>
      </c>
      <c r="G13" s="24"/>
      <c r="H13" s="24">
        <v>-377663</v>
      </c>
      <c r="I13" s="24">
        <v>-391535</v>
      </c>
      <c r="M13" s="49"/>
    </row>
    <row r="14" spans="1:13" ht="25.5" customHeight="1">
      <c r="A14" s="25" t="s">
        <v>0</v>
      </c>
      <c r="B14" s="25"/>
      <c r="C14" s="25"/>
      <c r="D14" s="25"/>
      <c r="E14" s="50">
        <v>1320</v>
      </c>
      <c r="F14" s="50">
        <v>3323</v>
      </c>
      <c r="G14" s="24"/>
      <c r="H14" s="50">
        <v>3292</v>
      </c>
      <c r="I14" s="50">
        <v>4341</v>
      </c>
      <c r="M14" s="49"/>
    </row>
    <row r="15" spans="1:13" ht="25.5" customHeight="1">
      <c r="A15" s="25" t="s">
        <v>79</v>
      </c>
      <c r="B15" s="25"/>
      <c r="C15" s="25"/>
      <c r="D15" s="25"/>
      <c r="E15" s="24">
        <f>SUM(E12:E14)</f>
        <v>5430</v>
      </c>
      <c r="F15" s="24">
        <f>SUM(F12:F14)</f>
        <v>8222</v>
      </c>
      <c r="G15" s="24"/>
      <c r="H15" s="24">
        <f>SUM(H12:H14)</f>
        <v>9279</v>
      </c>
      <c r="I15" s="24">
        <f>SUM(I12:I14)</f>
        <v>10752</v>
      </c>
      <c r="M15" s="49"/>
    </row>
    <row r="16" spans="1:13" ht="25.5" customHeight="1">
      <c r="A16" s="25" t="s">
        <v>1</v>
      </c>
      <c r="B16" s="25"/>
      <c r="C16" s="25"/>
      <c r="D16" s="25"/>
      <c r="E16" s="24">
        <v>-681</v>
      </c>
      <c r="F16" s="24">
        <v>-1058</v>
      </c>
      <c r="G16" s="24"/>
      <c r="H16" s="24">
        <v>-1501</v>
      </c>
      <c r="I16" s="24">
        <v>-2118</v>
      </c>
      <c r="M16" s="49"/>
    </row>
    <row r="17" spans="1:13" ht="25.5" customHeight="1">
      <c r="A17" s="25" t="s">
        <v>115</v>
      </c>
      <c r="B17" s="25"/>
      <c r="C17" s="25"/>
      <c r="D17" s="25"/>
      <c r="E17" s="24">
        <v>-7</v>
      </c>
      <c r="F17" s="24">
        <v>0</v>
      </c>
      <c r="G17" s="24"/>
      <c r="H17" s="24">
        <v>-7</v>
      </c>
      <c r="I17" s="24">
        <v>0</v>
      </c>
      <c r="M17" s="49"/>
    </row>
    <row r="18" spans="1:13" ht="25.5" customHeight="1" hidden="1">
      <c r="A18" s="9" t="s">
        <v>82</v>
      </c>
      <c r="B18" s="9"/>
      <c r="C18" s="9"/>
      <c r="D18" s="51"/>
      <c r="E18" s="50">
        <v>0</v>
      </c>
      <c r="F18" s="50">
        <v>0</v>
      </c>
      <c r="G18" s="24"/>
      <c r="H18" s="50">
        <v>0</v>
      </c>
      <c r="I18" s="50">
        <v>0</v>
      </c>
      <c r="M18" s="49"/>
    </row>
    <row r="19" spans="1:13" ht="26.25" customHeight="1">
      <c r="A19" s="25" t="s">
        <v>80</v>
      </c>
      <c r="B19" s="25"/>
      <c r="C19" s="25"/>
      <c r="D19" s="25"/>
      <c r="E19" s="23">
        <f>SUM(E15:E18)</f>
        <v>4742</v>
      </c>
      <c r="F19" s="23">
        <f>SUM(F15:F18)</f>
        <v>7164</v>
      </c>
      <c r="G19" s="24"/>
      <c r="H19" s="23">
        <f>SUM(H15:H18)</f>
        <v>7771</v>
      </c>
      <c r="I19" s="23">
        <f>SUM(I15:I18)</f>
        <v>8634</v>
      </c>
      <c r="M19" s="49"/>
    </row>
    <row r="20" spans="1:13" ht="26.25" customHeight="1">
      <c r="A20" s="25" t="s">
        <v>4</v>
      </c>
      <c r="B20" s="25"/>
      <c r="C20" s="25"/>
      <c r="D20" s="25"/>
      <c r="E20" s="50">
        <v>-1441</v>
      </c>
      <c r="F20" s="50">
        <v>-1703</v>
      </c>
      <c r="G20" s="24"/>
      <c r="H20" s="50">
        <v>-2763</v>
      </c>
      <c r="I20" s="50">
        <v>-2622</v>
      </c>
      <c r="M20" s="49"/>
    </row>
    <row r="21" spans="1:13" ht="26.25" customHeight="1" thickBot="1">
      <c r="A21" s="25" t="s">
        <v>81</v>
      </c>
      <c r="B21" s="25"/>
      <c r="C21" s="25"/>
      <c r="D21" s="25"/>
      <c r="E21" s="52">
        <f>SUM(E19:E20)</f>
        <v>3301</v>
      </c>
      <c r="F21" s="52">
        <f>SUM(F19:F20)</f>
        <v>5461</v>
      </c>
      <c r="G21" s="24"/>
      <c r="H21" s="52">
        <f>SUM(H19:H20)</f>
        <v>5008</v>
      </c>
      <c r="I21" s="52">
        <f>SUM(I19:I20)</f>
        <v>6012</v>
      </c>
      <c r="M21" s="49"/>
    </row>
    <row r="22" spans="1:13" ht="15" customHeight="1" thickTop="1">
      <c r="A22" s="25"/>
      <c r="B22" s="25"/>
      <c r="C22" s="25"/>
      <c r="D22" s="25"/>
      <c r="E22" s="24"/>
      <c r="F22" s="24"/>
      <c r="G22" s="24"/>
      <c r="H22" s="24"/>
      <c r="I22" s="24"/>
      <c r="M22" s="49"/>
    </row>
    <row r="23" spans="1:13" ht="26.25" customHeight="1">
      <c r="A23" s="25" t="s">
        <v>57</v>
      </c>
      <c r="B23" s="25"/>
      <c r="C23" s="25"/>
      <c r="D23" s="25"/>
      <c r="E23" s="24"/>
      <c r="F23" s="24"/>
      <c r="G23" s="24"/>
      <c r="H23" s="24"/>
      <c r="I23" s="24"/>
      <c r="M23" s="49"/>
    </row>
    <row r="24" spans="1:13" ht="26.25" customHeight="1">
      <c r="A24" s="25" t="s">
        <v>83</v>
      </c>
      <c r="B24" s="25"/>
      <c r="C24" s="25"/>
      <c r="D24" s="25"/>
      <c r="E24" s="24">
        <v>3354</v>
      </c>
      <c r="F24" s="24">
        <v>4916</v>
      </c>
      <c r="G24" s="24"/>
      <c r="H24" s="24">
        <v>5194</v>
      </c>
      <c r="I24" s="24">
        <v>5205</v>
      </c>
      <c r="M24" s="49"/>
    </row>
    <row r="25" spans="1:13" ht="26.25" customHeight="1">
      <c r="A25" s="25" t="s">
        <v>5</v>
      </c>
      <c r="B25" s="25"/>
      <c r="C25" s="25"/>
      <c r="D25" s="25"/>
      <c r="E25" s="24">
        <v>-53</v>
      </c>
      <c r="F25" s="24">
        <v>545</v>
      </c>
      <c r="G25" s="24"/>
      <c r="H25" s="24">
        <v>-186</v>
      </c>
      <c r="I25" s="24">
        <v>807</v>
      </c>
      <c r="M25" s="49"/>
    </row>
    <row r="26" spans="1:13" ht="26.25" customHeight="1" thickBot="1">
      <c r="A26" s="25"/>
      <c r="B26" s="25"/>
      <c r="C26" s="25"/>
      <c r="D26" s="25"/>
      <c r="E26" s="52">
        <f>SUM(E24:E25)</f>
        <v>3301</v>
      </c>
      <c r="F26" s="52">
        <f>SUM(F24:F25)</f>
        <v>5461</v>
      </c>
      <c r="G26" s="24"/>
      <c r="H26" s="52">
        <f>SUM(H24:H25)</f>
        <v>5008</v>
      </c>
      <c r="I26" s="52">
        <f>SUM(I24:I25)</f>
        <v>6012</v>
      </c>
      <c r="M26" s="49"/>
    </row>
    <row r="27" spans="1:13" ht="15" customHeight="1" thickTop="1">
      <c r="A27" s="2"/>
      <c r="B27" s="2"/>
      <c r="C27" s="2"/>
      <c r="D27" s="2"/>
      <c r="E27" s="3"/>
      <c r="F27" s="3"/>
      <c r="G27" s="3"/>
      <c r="H27" s="3"/>
      <c r="I27" s="3"/>
      <c r="J27" s="11"/>
      <c r="M27" s="49"/>
    </row>
    <row r="28" spans="1:13" ht="47.25" customHeight="1">
      <c r="A28" s="95" t="s">
        <v>84</v>
      </c>
      <c r="B28" s="95"/>
      <c r="C28" s="95"/>
      <c r="D28" s="2"/>
      <c r="E28" s="2"/>
      <c r="F28" s="2"/>
      <c r="G28" s="2"/>
      <c r="H28" s="2"/>
      <c r="I28" s="2"/>
      <c r="M28" s="49"/>
    </row>
    <row r="29" spans="1:13" ht="26.25" customHeight="1">
      <c r="A29" s="2" t="s">
        <v>78</v>
      </c>
      <c r="B29" s="2"/>
      <c r="C29" s="2"/>
      <c r="D29" s="2"/>
      <c r="E29" s="28">
        <f>E24/Bsheet!E39*100</f>
        <v>4.628185844981993</v>
      </c>
      <c r="F29" s="28">
        <f>F24/72469*100</f>
        <v>6.783590224785771</v>
      </c>
      <c r="G29" s="29"/>
      <c r="H29" s="28">
        <f>H24/Bsheet!E39*100</f>
        <v>7.16720252797748</v>
      </c>
      <c r="I29" s="28">
        <f>I24/72469.5*100</f>
        <v>7.182331877548485</v>
      </c>
      <c r="M29" s="49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M30" s="49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M31" s="49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M32" s="49"/>
    </row>
    <row r="33" spans="1:9" ht="18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8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8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8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2"/>
      <c r="B37" s="2"/>
      <c r="C37" s="2"/>
      <c r="D37" s="2"/>
      <c r="E37" s="2"/>
      <c r="F37" s="2"/>
      <c r="G37" s="2"/>
      <c r="H37" s="2"/>
      <c r="I37" s="2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1">
    <mergeCell ref="A28:C28"/>
  </mergeCells>
  <printOptions/>
  <pageMargins left="0.5" right="0.4" top="0.75" bottom="0.5" header="0.7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80" zoomScaleNormal="80" zoomScaleSheetLayoutView="90" zoomScalePageLayoutView="0" workbookViewId="0" topLeftCell="A1">
      <selection activeCell="I1" sqref="I1:I65536"/>
    </sheetView>
  </sheetViews>
  <sheetFormatPr defaultColWidth="9.33203125" defaultRowHeight="12.75"/>
  <cols>
    <col min="1" max="1" width="2.83203125" style="10" customWidth="1"/>
    <col min="2" max="4" width="14.83203125" style="10" customWidth="1"/>
    <col min="5" max="5" width="15.33203125" style="10" customWidth="1"/>
    <col min="6" max="6" width="10.83203125" style="11" customWidth="1"/>
    <col min="7" max="7" width="15.33203125" style="10" customWidth="1"/>
    <col min="8" max="9" width="9.33203125" style="10" customWidth="1"/>
    <col min="10" max="10" width="11.5" style="20" bestFit="1" customWidth="1"/>
    <col min="11" max="16384" width="9.33203125" style="10" customWidth="1"/>
  </cols>
  <sheetData>
    <row r="1" ht="18" customHeight="1">
      <c r="A1" s="48" t="s">
        <v>44</v>
      </c>
    </row>
    <row r="2" ht="18" customHeight="1">
      <c r="A2" s="80" t="s">
        <v>107</v>
      </c>
    </row>
    <row r="3" ht="6.75" customHeight="1">
      <c r="A3" s="81"/>
    </row>
    <row r="4" spans="1:7" ht="15" customHeight="1">
      <c r="A4" s="81"/>
      <c r="E4" s="82" t="s">
        <v>47</v>
      </c>
      <c r="F4" s="83"/>
      <c r="G4" s="82" t="s">
        <v>10</v>
      </c>
    </row>
    <row r="5" spans="1:7" ht="15" customHeight="1">
      <c r="A5" s="84"/>
      <c r="E5" s="82" t="s">
        <v>48</v>
      </c>
      <c r="F5" s="83"/>
      <c r="G5" s="82" t="s">
        <v>31</v>
      </c>
    </row>
    <row r="6" spans="5:7" ht="17.25" customHeight="1">
      <c r="E6" s="85">
        <v>39994</v>
      </c>
      <c r="F6" s="86"/>
      <c r="G6" s="85">
        <v>39813</v>
      </c>
    </row>
    <row r="7" spans="5:7" ht="17.25" customHeight="1">
      <c r="E7" s="12" t="s">
        <v>11</v>
      </c>
      <c r="F7" s="86"/>
      <c r="G7" s="12" t="s">
        <v>56</v>
      </c>
    </row>
    <row r="8" spans="5:7" ht="17.25" customHeight="1">
      <c r="E8" s="12" t="s">
        <v>35</v>
      </c>
      <c r="F8" s="9"/>
      <c r="G8" s="12" t="s">
        <v>35</v>
      </c>
    </row>
    <row r="9" spans="5:7" ht="6.75" customHeight="1">
      <c r="E9" s="12"/>
      <c r="F9" s="9"/>
      <c r="G9" s="12"/>
    </row>
    <row r="10" spans="1:8" ht="15.75" customHeight="1">
      <c r="A10" s="87" t="s">
        <v>70</v>
      </c>
      <c r="B10" s="39"/>
      <c r="C10" s="2"/>
      <c r="D10" s="2"/>
      <c r="E10" s="2"/>
      <c r="F10" s="3"/>
      <c r="G10" s="2"/>
      <c r="H10" s="2"/>
    </row>
    <row r="11" spans="1:8" ht="15.75" customHeight="1">
      <c r="A11" s="88" t="s">
        <v>8</v>
      </c>
      <c r="B11" s="39"/>
      <c r="C11" s="2"/>
      <c r="D11" s="2"/>
      <c r="E11" s="13">
        <v>39963</v>
      </c>
      <c r="F11" s="14"/>
      <c r="G11" s="13">
        <v>40863</v>
      </c>
      <c r="H11" s="2"/>
    </row>
    <row r="12" spans="1:8" ht="15.75" customHeight="1">
      <c r="A12" s="88" t="s">
        <v>77</v>
      </c>
      <c r="B12" s="39"/>
      <c r="C12" s="2"/>
      <c r="D12" s="2"/>
      <c r="E12" s="13">
        <v>16154</v>
      </c>
      <c r="F12" s="14"/>
      <c r="G12" s="13">
        <v>15249</v>
      </c>
      <c r="H12" s="2"/>
    </row>
    <row r="13" spans="1:8" ht="15.75" customHeight="1">
      <c r="A13" s="88" t="s">
        <v>76</v>
      </c>
      <c r="B13" s="39"/>
      <c r="C13" s="2"/>
      <c r="D13" s="2"/>
      <c r="E13" s="13">
        <v>11856</v>
      </c>
      <c r="F13" s="14"/>
      <c r="G13" s="13">
        <v>11990</v>
      </c>
      <c r="H13" s="2"/>
    </row>
    <row r="14" spans="1:8" ht="15.75" customHeight="1">
      <c r="A14" s="38" t="s">
        <v>36</v>
      </c>
      <c r="B14" s="39"/>
      <c r="C14" s="2"/>
      <c r="D14" s="2"/>
      <c r="E14" s="13">
        <v>1882</v>
      </c>
      <c r="F14" s="14"/>
      <c r="G14" s="13">
        <v>1882</v>
      </c>
      <c r="H14" s="2"/>
    </row>
    <row r="15" spans="1:8" ht="15.75" customHeight="1">
      <c r="A15" s="38" t="s">
        <v>9</v>
      </c>
      <c r="B15" s="39"/>
      <c r="C15" s="2"/>
      <c r="D15" s="2"/>
      <c r="E15" s="13">
        <v>1501</v>
      </c>
      <c r="F15" s="14"/>
      <c r="G15" s="13">
        <v>1236</v>
      </c>
      <c r="H15" s="2"/>
    </row>
    <row r="16" spans="1:8" ht="15.75" customHeight="1">
      <c r="A16" s="38" t="s">
        <v>91</v>
      </c>
      <c r="B16" s="39"/>
      <c r="C16" s="2"/>
      <c r="D16" s="2"/>
      <c r="E16" s="13">
        <v>819</v>
      </c>
      <c r="F16" s="14"/>
      <c r="G16" s="13">
        <v>819</v>
      </c>
      <c r="H16" s="2"/>
    </row>
    <row r="17" spans="1:8" ht="15.75" customHeight="1">
      <c r="A17" s="38" t="s">
        <v>53</v>
      </c>
      <c r="B17" s="39"/>
      <c r="C17" s="2"/>
      <c r="D17" s="2"/>
      <c r="E17" s="13">
        <v>1069</v>
      </c>
      <c r="F17" s="14"/>
      <c r="G17" s="13">
        <v>977</v>
      </c>
      <c r="H17" s="2"/>
    </row>
    <row r="18" spans="1:8" ht="15.75" customHeight="1">
      <c r="A18" s="38"/>
      <c r="B18" s="39"/>
      <c r="C18" s="2"/>
      <c r="D18" s="2"/>
      <c r="E18" s="15">
        <f>SUM(E11:E17)</f>
        <v>73244</v>
      </c>
      <c r="F18" s="14"/>
      <c r="G18" s="15">
        <f>SUM(G11:G17)</f>
        <v>73016</v>
      </c>
      <c r="H18" s="2"/>
    </row>
    <row r="19" spans="1:8" ht="6.75" customHeight="1">
      <c r="A19" s="26"/>
      <c r="B19" s="39"/>
      <c r="C19" s="2"/>
      <c r="D19" s="2"/>
      <c r="E19" s="13"/>
      <c r="F19" s="14"/>
      <c r="G19" s="13"/>
      <c r="H19" s="2"/>
    </row>
    <row r="20" spans="1:8" ht="15.75" customHeight="1">
      <c r="A20" s="89" t="s">
        <v>12</v>
      </c>
      <c r="B20" s="39"/>
      <c r="C20" s="2"/>
      <c r="D20" s="2"/>
      <c r="E20" s="13"/>
      <c r="F20" s="14"/>
      <c r="G20" s="13"/>
      <c r="H20" s="2"/>
    </row>
    <row r="21" spans="1:8" ht="15.75" customHeight="1">
      <c r="A21" s="38" t="s">
        <v>87</v>
      </c>
      <c r="B21" s="39"/>
      <c r="C21" s="2"/>
      <c r="D21" s="2"/>
      <c r="E21" s="13">
        <v>7320</v>
      </c>
      <c r="F21" s="14"/>
      <c r="G21" s="13">
        <v>7317</v>
      </c>
      <c r="H21" s="2"/>
    </row>
    <row r="22" spans="1:8" ht="15.75" customHeight="1">
      <c r="A22" s="39" t="s">
        <v>13</v>
      </c>
      <c r="B22" s="20"/>
      <c r="C22" s="2"/>
      <c r="D22" s="2"/>
      <c r="E22" s="13">
        <v>25718</v>
      </c>
      <c r="F22" s="14"/>
      <c r="G22" s="13">
        <v>25402</v>
      </c>
      <c r="H22" s="2"/>
    </row>
    <row r="23" spans="1:9" ht="15.75" customHeight="1">
      <c r="A23" s="38" t="s">
        <v>37</v>
      </c>
      <c r="B23" s="20"/>
      <c r="C23" s="2"/>
      <c r="D23" s="2"/>
      <c r="E23" s="13">
        <v>226708</v>
      </c>
      <c r="F23" s="14"/>
      <c r="G23" s="13">
        <v>206776</v>
      </c>
      <c r="H23" s="2"/>
      <c r="I23" s="19"/>
    </row>
    <row r="24" spans="1:9" ht="15.75" customHeight="1">
      <c r="A24" s="38" t="s">
        <v>45</v>
      </c>
      <c r="B24" s="20"/>
      <c r="C24" s="2"/>
      <c r="D24" s="2"/>
      <c r="E24" s="13">
        <v>862</v>
      </c>
      <c r="F24" s="14"/>
      <c r="G24" s="13">
        <v>511</v>
      </c>
      <c r="H24" s="2"/>
      <c r="I24" s="19"/>
    </row>
    <row r="25" spans="1:8" ht="15.75" customHeight="1">
      <c r="A25" s="39" t="s">
        <v>14</v>
      </c>
      <c r="B25" s="20"/>
      <c r="C25" s="2"/>
      <c r="D25" s="2"/>
      <c r="E25" s="13">
        <v>5223</v>
      </c>
      <c r="F25" s="14"/>
      <c r="G25" s="13">
        <v>5223</v>
      </c>
      <c r="H25" s="2"/>
    </row>
    <row r="26" spans="1:8" ht="15.75" customHeight="1">
      <c r="A26" s="39" t="s">
        <v>15</v>
      </c>
      <c r="B26" s="20"/>
      <c r="C26" s="2"/>
      <c r="D26" s="2"/>
      <c r="E26" s="13">
        <v>17633</v>
      </c>
      <c r="F26" s="14"/>
      <c r="G26" s="13">
        <v>11939</v>
      </c>
      <c r="H26" s="2"/>
    </row>
    <row r="27" spans="1:8" ht="15.75" customHeight="1">
      <c r="A27" s="39"/>
      <c r="B27" s="38"/>
      <c r="C27" s="2"/>
      <c r="D27" s="2"/>
      <c r="E27" s="15">
        <f>SUM(E21:E26)</f>
        <v>283464</v>
      </c>
      <c r="F27" s="14"/>
      <c r="G27" s="15">
        <f>SUM(G21:G26)</f>
        <v>257168</v>
      </c>
      <c r="H27" s="2"/>
    </row>
    <row r="28" spans="1:8" ht="6.75" customHeight="1">
      <c r="A28" s="26"/>
      <c r="B28" s="39"/>
      <c r="C28" s="2"/>
      <c r="D28" s="2"/>
      <c r="E28" s="13"/>
      <c r="F28" s="14"/>
      <c r="G28" s="13"/>
      <c r="H28" s="2"/>
    </row>
    <row r="29" spans="1:8" ht="15.75" customHeight="1">
      <c r="A29" s="89" t="s">
        <v>16</v>
      </c>
      <c r="B29" s="39"/>
      <c r="C29" s="2"/>
      <c r="D29" s="2"/>
      <c r="E29" s="13"/>
      <c r="F29" s="14"/>
      <c r="G29" s="13"/>
      <c r="H29" s="2"/>
    </row>
    <row r="30" spans="1:8" ht="15.75" customHeight="1">
      <c r="A30" s="38" t="s">
        <v>38</v>
      </c>
      <c r="C30" s="2"/>
      <c r="D30" s="2"/>
      <c r="E30" s="13">
        <v>136028</v>
      </c>
      <c r="F30" s="14"/>
      <c r="G30" s="13">
        <v>116429</v>
      </c>
      <c r="H30" s="2"/>
    </row>
    <row r="31" spans="1:8" ht="15.75" customHeight="1">
      <c r="A31" s="38" t="s">
        <v>17</v>
      </c>
      <c r="C31" s="2"/>
      <c r="D31" s="2"/>
      <c r="E31" s="13">
        <v>56861</v>
      </c>
      <c r="F31" s="14"/>
      <c r="G31" s="13">
        <v>49168</v>
      </c>
      <c r="H31" s="2"/>
    </row>
    <row r="32" spans="1:8" ht="15.75" customHeight="1">
      <c r="A32" s="39" t="s">
        <v>4</v>
      </c>
      <c r="C32" s="2"/>
      <c r="D32" s="2"/>
      <c r="E32" s="13">
        <v>2030</v>
      </c>
      <c r="F32" s="14"/>
      <c r="G32" s="13">
        <v>2282</v>
      </c>
      <c r="H32" s="2"/>
    </row>
    <row r="33" spans="1:8" ht="15.75" customHeight="1">
      <c r="A33" s="38"/>
      <c r="B33" s="39"/>
      <c r="C33" s="2"/>
      <c r="D33" s="2"/>
      <c r="E33" s="15">
        <f>SUM(E30:E32)</f>
        <v>194919</v>
      </c>
      <c r="F33" s="14"/>
      <c r="G33" s="15">
        <f>SUM(G30:G32)</f>
        <v>167879</v>
      </c>
      <c r="H33" s="2"/>
    </row>
    <row r="34" spans="1:8" ht="18.75" customHeight="1">
      <c r="A34" s="87" t="s">
        <v>89</v>
      </c>
      <c r="B34" s="38"/>
      <c r="C34" s="2"/>
      <c r="D34" s="2"/>
      <c r="E34" s="16">
        <f>E27-E33</f>
        <v>88545</v>
      </c>
      <c r="F34" s="14"/>
      <c r="G34" s="16">
        <f>G27-G33</f>
        <v>89289</v>
      </c>
      <c r="H34" s="2"/>
    </row>
    <row r="35" spans="1:8" ht="18.75" customHeight="1" thickBot="1">
      <c r="A35" s="87"/>
      <c r="B35" s="38"/>
      <c r="C35" s="2"/>
      <c r="D35" s="2"/>
      <c r="E35" s="17">
        <f>E18+E34</f>
        <v>161789</v>
      </c>
      <c r="F35" s="14"/>
      <c r="G35" s="17">
        <f>G18+G34</f>
        <v>162305</v>
      </c>
      <c r="H35" s="2"/>
    </row>
    <row r="36" spans="1:8" ht="13.5" customHeight="1" thickTop="1">
      <c r="A36" s="26"/>
      <c r="B36" s="39"/>
      <c r="C36" s="2"/>
      <c r="D36" s="2"/>
      <c r="E36" s="13"/>
      <c r="F36" s="14"/>
      <c r="G36" s="13"/>
      <c r="H36" s="2"/>
    </row>
    <row r="37" spans="1:8" ht="15.75" customHeight="1">
      <c r="A37" s="90" t="s">
        <v>90</v>
      </c>
      <c r="B37" s="39"/>
      <c r="C37" s="2"/>
      <c r="D37" s="2"/>
      <c r="E37" s="13"/>
      <c r="F37" s="14"/>
      <c r="G37" s="13"/>
      <c r="H37" s="2"/>
    </row>
    <row r="38" spans="1:8" ht="15.75" customHeight="1">
      <c r="A38" s="90" t="s">
        <v>65</v>
      </c>
      <c r="B38" s="39"/>
      <c r="C38" s="2"/>
      <c r="D38" s="2"/>
      <c r="E38" s="13"/>
      <c r="F38" s="14"/>
      <c r="G38" s="13"/>
      <c r="H38" s="2"/>
    </row>
    <row r="39" spans="1:8" ht="15.75" customHeight="1">
      <c r="A39" s="38" t="s">
        <v>20</v>
      </c>
      <c r="B39" s="39"/>
      <c r="C39" s="2"/>
      <c r="D39" s="2"/>
      <c r="E39" s="13">
        <v>72469</v>
      </c>
      <c r="F39" s="14"/>
      <c r="G39" s="13">
        <v>72469</v>
      </c>
      <c r="H39" s="2"/>
    </row>
    <row r="40" spans="1:8" ht="15.75" customHeight="1">
      <c r="A40" s="38" t="s">
        <v>19</v>
      </c>
      <c r="B40" s="39"/>
      <c r="C40" s="2"/>
      <c r="D40" s="2"/>
      <c r="E40" s="13">
        <v>3457</v>
      </c>
      <c r="F40" s="14"/>
      <c r="G40" s="13">
        <v>3457</v>
      </c>
      <c r="H40" s="2"/>
    </row>
    <row r="41" spans="1:8" ht="15.75" customHeight="1">
      <c r="A41" s="38" t="s">
        <v>18</v>
      </c>
      <c r="B41" s="39"/>
      <c r="C41" s="2"/>
      <c r="D41" s="2"/>
      <c r="E41" s="18">
        <v>55749</v>
      </c>
      <c r="F41" s="14"/>
      <c r="G41" s="18">
        <v>50436</v>
      </c>
      <c r="H41" s="2"/>
    </row>
    <row r="42" spans="1:8" ht="15.75" customHeight="1">
      <c r="A42" s="38" t="s">
        <v>69</v>
      </c>
      <c r="B42" s="39"/>
      <c r="C42" s="2"/>
      <c r="D42" s="2"/>
      <c r="E42" s="13">
        <f>SUM(E39:E41)</f>
        <v>131675</v>
      </c>
      <c r="F42" s="14"/>
      <c r="G42" s="13">
        <f>SUM(G39:G41)</f>
        <v>126362</v>
      </c>
      <c r="H42" s="2"/>
    </row>
    <row r="43" spans="1:8" ht="15.75" customHeight="1">
      <c r="A43" s="26" t="s">
        <v>5</v>
      </c>
      <c r="B43" s="39"/>
      <c r="C43" s="2"/>
      <c r="D43" s="2"/>
      <c r="E43" s="18">
        <v>13594</v>
      </c>
      <c r="F43" s="14"/>
      <c r="G43" s="18">
        <v>13870</v>
      </c>
      <c r="H43" s="2"/>
    </row>
    <row r="44" spans="2:8" ht="15" customHeight="1">
      <c r="B44" s="39"/>
      <c r="C44" s="2"/>
      <c r="D44" s="2"/>
      <c r="E44" s="15">
        <f>SUM(E42:E43)</f>
        <v>145269</v>
      </c>
      <c r="F44" s="14"/>
      <c r="G44" s="15">
        <f>SUM(G42:G43)</f>
        <v>140232</v>
      </c>
      <c r="H44" s="2"/>
    </row>
    <row r="45" spans="1:8" ht="6" customHeight="1">
      <c r="A45" s="39"/>
      <c r="B45" s="39"/>
      <c r="C45" s="2"/>
      <c r="D45" s="2"/>
      <c r="E45" s="13"/>
      <c r="F45" s="14"/>
      <c r="G45" s="13"/>
      <c r="H45" s="2"/>
    </row>
    <row r="46" spans="1:8" ht="15.75" customHeight="1">
      <c r="A46" s="87" t="s">
        <v>71</v>
      </c>
      <c r="B46" s="39"/>
      <c r="C46" s="2"/>
      <c r="D46" s="2"/>
      <c r="E46" s="13"/>
      <c r="F46" s="14"/>
      <c r="G46" s="13"/>
      <c r="H46" s="2"/>
    </row>
    <row r="47" spans="1:8" ht="15.75" customHeight="1">
      <c r="A47" s="39" t="s">
        <v>93</v>
      </c>
      <c r="B47" s="39"/>
      <c r="C47" s="2"/>
      <c r="D47" s="2"/>
      <c r="E47" s="13">
        <v>15000</v>
      </c>
      <c r="F47" s="14"/>
      <c r="G47" s="13">
        <v>20000</v>
      </c>
      <c r="H47" s="2"/>
    </row>
    <row r="48" spans="1:8" ht="15.75" customHeight="1">
      <c r="A48" s="39" t="s">
        <v>54</v>
      </c>
      <c r="B48" s="39"/>
      <c r="C48" s="2"/>
      <c r="D48" s="2"/>
      <c r="E48" s="13">
        <v>1277</v>
      </c>
      <c r="F48" s="14"/>
      <c r="G48" s="13">
        <v>1826</v>
      </c>
      <c r="H48" s="2"/>
    </row>
    <row r="49" spans="1:8" ht="15.75" customHeight="1">
      <c r="A49" s="39" t="s">
        <v>72</v>
      </c>
      <c r="B49" s="39"/>
      <c r="C49" s="2"/>
      <c r="D49" s="2"/>
      <c r="E49" s="13">
        <v>243</v>
      </c>
      <c r="F49" s="14"/>
      <c r="G49" s="13">
        <v>247</v>
      </c>
      <c r="H49" s="2"/>
    </row>
    <row r="50" spans="1:8" ht="15" customHeight="1">
      <c r="A50" s="91"/>
      <c r="B50" s="39"/>
      <c r="C50" s="2"/>
      <c r="D50" s="2"/>
      <c r="E50" s="15">
        <f>SUM(E47:E49)</f>
        <v>16520</v>
      </c>
      <c r="F50" s="14"/>
      <c r="G50" s="15">
        <f>SUM(G47:G49)</f>
        <v>22073</v>
      </c>
      <c r="H50" s="2"/>
    </row>
    <row r="51" spans="1:7" ht="18.75" customHeight="1" thickBot="1">
      <c r="A51" s="90"/>
      <c r="B51" s="2"/>
      <c r="C51" s="2"/>
      <c r="D51" s="2"/>
      <c r="E51" s="17">
        <f>E44+E50</f>
        <v>161789</v>
      </c>
      <c r="F51" s="14"/>
      <c r="G51" s="17">
        <f>G44+G50</f>
        <v>162305</v>
      </c>
    </row>
    <row r="52" spans="1:7" ht="15.75" customHeight="1" thickTop="1">
      <c r="A52" s="90"/>
      <c r="B52" s="2"/>
      <c r="C52" s="2"/>
      <c r="D52" s="2"/>
      <c r="E52" s="14"/>
      <c r="F52" s="3"/>
      <c r="G52" s="14"/>
    </row>
    <row r="53" spans="1:7" ht="15.75" customHeight="1">
      <c r="A53" s="90"/>
      <c r="B53" s="2"/>
      <c r="C53" s="2"/>
      <c r="D53" s="2"/>
      <c r="E53" s="14"/>
      <c r="F53" s="3"/>
      <c r="G53" s="14"/>
    </row>
    <row r="54" ht="16.5" customHeight="1">
      <c r="A54" s="92"/>
    </row>
    <row r="55" ht="16.5" customHeight="1">
      <c r="A55" s="92"/>
    </row>
    <row r="56" ht="16.5" customHeight="1">
      <c r="A56" s="84"/>
    </row>
    <row r="57" ht="16.5" customHeight="1">
      <c r="A57" s="84"/>
    </row>
    <row r="58" spans="1:5" ht="16.5" customHeight="1">
      <c r="A58" s="84"/>
      <c r="E58" s="19"/>
    </row>
    <row r="59" spans="1:7" ht="16.5" customHeight="1">
      <c r="A59" s="84"/>
      <c r="E59" s="19">
        <f>E35-E51</f>
        <v>0</v>
      </c>
      <c r="G59" s="19">
        <f>G35-G51</f>
        <v>0</v>
      </c>
    </row>
    <row r="60" spans="1:7" ht="16.5" customHeight="1">
      <c r="A60" s="84"/>
      <c r="E60" s="20"/>
      <c r="F60" s="21"/>
      <c r="G60" s="20"/>
    </row>
    <row r="61" ht="16.5" customHeight="1">
      <c r="A61" s="93"/>
    </row>
    <row r="62" ht="16.5" customHeight="1">
      <c r="A62" s="93"/>
    </row>
    <row r="63" ht="16.5" customHeight="1">
      <c r="A63" s="94"/>
    </row>
    <row r="64" ht="16.5" customHeight="1">
      <c r="A64" s="94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/>
  <printOptions horizontalCentered="1"/>
  <pageMargins left="0.25" right="0.25" top="0.25" bottom="0.25" header="0.25" footer="0.25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="80" zoomScaleNormal="80" zoomScaleSheetLayoutView="80" zoomScalePageLayoutView="0" workbookViewId="0" topLeftCell="A13">
      <selection activeCell="C40" sqref="C40"/>
    </sheetView>
  </sheetViews>
  <sheetFormatPr defaultColWidth="9.33203125" defaultRowHeight="12.75"/>
  <cols>
    <col min="1" max="1" width="12.5" style="41" customWidth="1"/>
    <col min="2" max="2" width="16.66015625" style="41" customWidth="1"/>
    <col min="3" max="3" width="2.5" style="41" customWidth="1"/>
    <col min="4" max="4" width="12" style="41" customWidth="1"/>
    <col min="5" max="6" width="12.33203125" style="41" customWidth="1"/>
    <col min="7" max="7" width="12.16015625" style="41" customWidth="1"/>
    <col min="8" max="10" width="12.33203125" style="41" customWidth="1"/>
    <col min="11" max="16384" width="9.33203125" style="41" customWidth="1"/>
  </cols>
  <sheetData>
    <row r="1" ht="21" customHeight="1">
      <c r="A1" s="48" t="s">
        <v>44</v>
      </c>
    </row>
    <row r="2" ht="21" customHeight="1">
      <c r="A2" s="5" t="s">
        <v>108</v>
      </c>
    </row>
    <row r="3" ht="16.5" customHeight="1">
      <c r="A3" s="41" t="s">
        <v>11</v>
      </c>
    </row>
    <row r="4" ht="16.5" customHeight="1"/>
    <row r="5" spans="4:10" ht="16.5" customHeight="1">
      <c r="D5" s="53" t="s">
        <v>64</v>
      </c>
      <c r="E5" s="53"/>
      <c r="F5" s="53"/>
      <c r="G5" s="53"/>
      <c r="H5" s="53"/>
      <c r="I5" s="54" t="s">
        <v>58</v>
      </c>
      <c r="J5" s="54" t="s">
        <v>30</v>
      </c>
    </row>
    <row r="6" spans="1:10" ht="16.5" customHeight="1">
      <c r="A6" s="25"/>
      <c r="B6" s="25"/>
      <c r="C6" s="25"/>
      <c r="D6" s="55"/>
      <c r="E6" s="53" t="s">
        <v>68</v>
      </c>
      <c r="F6" s="53"/>
      <c r="G6" s="54" t="s">
        <v>67</v>
      </c>
      <c r="H6" s="54"/>
      <c r="I6" s="54" t="s">
        <v>59</v>
      </c>
      <c r="J6" s="54" t="s">
        <v>60</v>
      </c>
    </row>
    <row r="7" spans="1:12" ht="16.5" customHeight="1">
      <c r="A7" s="25"/>
      <c r="B7" s="25"/>
      <c r="C7" s="25"/>
      <c r="D7" s="12" t="s">
        <v>61</v>
      </c>
      <c r="E7" s="12" t="s">
        <v>61</v>
      </c>
      <c r="F7" s="12" t="s">
        <v>88</v>
      </c>
      <c r="G7" s="12" t="s">
        <v>62</v>
      </c>
      <c r="H7" s="12"/>
      <c r="I7" s="12"/>
      <c r="J7" s="12"/>
      <c r="K7" s="25"/>
      <c r="L7" s="25"/>
    </row>
    <row r="8" spans="1:12" ht="16.5" customHeight="1">
      <c r="A8" s="25"/>
      <c r="B8" s="25"/>
      <c r="C8" s="25"/>
      <c r="D8" s="12" t="s">
        <v>29</v>
      </c>
      <c r="E8" s="12" t="s">
        <v>66</v>
      </c>
      <c r="F8" s="12" t="s">
        <v>18</v>
      </c>
      <c r="G8" s="12" t="s">
        <v>63</v>
      </c>
      <c r="H8" s="12" t="s">
        <v>30</v>
      </c>
      <c r="I8" s="12"/>
      <c r="J8" s="12"/>
      <c r="K8" s="25"/>
      <c r="L8" s="25"/>
    </row>
    <row r="9" spans="1:12" ht="16.5" customHeight="1">
      <c r="A9" s="25"/>
      <c r="B9" s="25"/>
      <c r="C9" s="25"/>
      <c r="D9" s="12" t="s">
        <v>35</v>
      </c>
      <c r="E9" s="12" t="s">
        <v>35</v>
      </c>
      <c r="F9" s="12" t="s">
        <v>35</v>
      </c>
      <c r="G9" s="12" t="s">
        <v>35</v>
      </c>
      <c r="H9" s="12" t="s">
        <v>35</v>
      </c>
      <c r="I9" s="12" t="s">
        <v>35</v>
      </c>
      <c r="J9" s="12" t="s">
        <v>35</v>
      </c>
      <c r="K9" s="25"/>
      <c r="L9" s="25"/>
    </row>
    <row r="10" spans="1:12" ht="16.5" customHeight="1">
      <c r="A10" s="25"/>
      <c r="B10" s="25"/>
      <c r="C10" s="25"/>
      <c r="D10" s="12"/>
      <c r="E10" s="12"/>
      <c r="F10" s="12"/>
      <c r="G10" s="12"/>
      <c r="H10" s="12"/>
      <c r="I10" s="25"/>
      <c r="J10" s="25"/>
      <c r="K10" s="25"/>
      <c r="L10" s="25"/>
    </row>
    <row r="11" spans="1:12" ht="18" customHeight="1">
      <c r="A11" s="25" t="s">
        <v>111</v>
      </c>
      <c r="B11" s="25"/>
      <c r="C11" s="25"/>
      <c r="D11" s="56"/>
      <c r="E11" s="56"/>
      <c r="F11" s="56"/>
      <c r="G11" s="56"/>
      <c r="H11" s="56"/>
      <c r="I11" s="25"/>
      <c r="J11" s="25"/>
      <c r="K11" s="25"/>
      <c r="L11" s="25"/>
    </row>
    <row r="12" spans="1:12" ht="18" customHeight="1">
      <c r="A12" s="73" t="s">
        <v>109</v>
      </c>
      <c r="B12" s="25"/>
      <c r="C12" s="25"/>
      <c r="D12" s="56"/>
      <c r="E12" s="56"/>
      <c r="F12" s="56"/>
      <c r="G12" s="56"/>
      <c r="H12" s="56"/>
      <c r="I12" s="25"/>
      <c r="J12" s="25"/>
      <c r="K12" s="25"/>
      <c r="L12" s="25"/>
    </row>
    <row r="13" spans="1:12" ht="13.5" customHeight="1">
      <c r="A13" s="25"/>
      <c r="B13" s="25"/>
      <c r="C13" s="25"/>
      <c r="D13" s="34"/>
      <c r="E13" s="34"/>
      <c r="F13" s="34"/>
      <c r="G13" s="34"/>
      <c r="H13" s="34"/>
      <c r="I13" s="25"/>
      <c r="J13" s="25"/>
      <c r="K13" s="25"/>
      <c r="L13" s="25"/>
    </row>
    <row r="14" spans="1:12" ht="30" customHeight="1">
      <c r="A14" s="96" t="s">
        <v>101</v>
      </c>
      <c r="B14" s="96"/>
      <c r="C14" s="66"/>
      <c r="D14" s="36">
        <f>Bsheet!G39</f>
        <v>72469</v>
      </c>
      <c r="E14" s="36">
        <f>Bsheet!G40</f>
        <v>3457</v>
      </c>
      <c r="F14" s="36">
        <v>305</v>
      </c>
      <c r="G14" s="36">
        <v>50131</v>
      </c>
      <c r="H14" s="36">
        <f>SUM(D14:G14)</f>
        <v>126362</v>
      </c>
      <c r="I14" s="36">
        <v>13870</v>
      </c>
      <c r="J14" s="36">
        <f>SUM(H14:I14)</f>
        <v>140232</v>
      </c>
      <c r="K14" s="25"/>
      <c r="L14" s="25"/>
    </row>
    <row r="15" spans="1:12" ht="10.5" customHeight="1">
      <c r="A15" s="25"/>
      <c r="B15" s="25"/>
      <c r="C15" s="25"/>
      <c r="D15" s="36"/>
      <c r="E15" s="36"/>
      <c r="F15" s="36"/>
      <c r="G15" s="36"/>
      <c r="H15" s="36"/>
      <c r="I15" s="36"/>
      <c r="J15" s="36"/>
      <c r="K15" s="25"/>
      <c r="L15" s="25"/>
    </row>
    <row r="16" spans="1:12" ht="18" customHeight="1">
      <c r="A16" s="25" t="s">
        <v>46</v>
      </c>
      <c r="B16" s="25"/>
      <c r="C16" s="25"/>
      <c r="D16" s="36">
        <v>0</v>
      </c>
      <c r="E16" s="36">
        <v>0</v>
      </c>
      <c r="F16" s="36">
        <f>ROUND((424136-304862)/1000,0)</f>
        <v>119</v>
      </c>
      <c r="G16" s="36">
        <v>0</v>
      </c>
      <c r="H16" s="36">
        <f>SUM(D16:G16)</f>
        <v>119</v>
      </c>
      <c r="I16" s="36">
        <v>0</v>
      </c>
      <c r="J16" s="36">
        <f>SUM(H16:I16)</f>
        <v>119</v>
      </c>
      <c r="K16" s="25"/>
      <c r="L16" s="25"/>
    </row>
    <row r="17" spans="1:12" ht="10.5" customHeight="1">
      <c r="A17" s="25"/>
      <c r="B17" s="25"/>
      <c r="C17" s="25"/>
      <c r="D17" s="36"/>
      <c r="E17" s="36"/>
      <c r="F17" s="36"/>
      <c r="G17" s="36"/>
      <c r="H17" s="36"/>
      <c r="I17" s="36"/>
      <c r="J17" s="36"/>
      <c r="K17" s="25"/>
      <c r="L17" s="25"/>
    </row>
    <row r="18" spans="1:12" ht="18" customHeight="1">
      <c r="A18" s="25" t="s">
        <v>100</v>
      </c>
      <c r="B18" s="25"/>
      <c r="C18" s="25"/>
      <c r="D18" s="36">
        <v>0</v>
      </c>
      <c r="E18" s="36">
        <v>0</v>
      </c>
      <c r="F18" s="36">
        <v>0</v>
      </c>
      <c r="G18" s="36">
        <f>IncStmt!H24</f>
        <v>5194</v>
      </c>
      <c r="H18" s="36">
        <f>SUM(D18:G18)</f>
        <v>5194</v>
      </c>
      <c r="I18" s="36">
        <f>IncStmt!H25</f>
        <v>-186</v>
      </c>
      <c r="J18" s="36">
        <f>SUM(H18:I18)</f>
        <v>5008</v>
      </c>
      <c r="K18" s="25"/>
      <c r="L18" s="25"/>
    </row>
    <row r="19" spans="1:12" ht="9.75" customHeight="1">
      <c r="A19" s="25"/>
      <c r="B19" s="25"/>
      <c r="C19" s="25"/>
      <c r="D19" s="36"/>
      <c r="E19" s="36"/>
      <c r="F19" s="36"/>
      <c r="G19" s="36"/>
      <c r="H19" s="36"/>
      <c r="I19" s="36"/>
      <c r="J19" s="36"/>
      <c r="K19" s="25"/>
      <c r="L19" s="25"/>
    </row>
    <row r="20" spans="1:12" ht="30" customHeight="1">
      <c r="A20" s="96" t="s">
        <v>85</v>
      </c>
      <c r="B20" s="96"/>
      <c r="D20" s="36">
        <v>0</v>
      </c>
      <c r="E20" s="36">
        <v>0</v>
      </c>
      <c r="F20" s="36">
        <v>0</v>
      </c>
      <c r="G20" s="36">
        <v>0</v>
      </c>
      <c r="H20" s="36">
        <f>SUM(D20:G20)</f>
        <v>0</v>
      </c>
      <c r="I20" s="36">
        <f>CshFlw!E31</f>
        <v>-90</v>
      </c>
      <c r="J20" s="36">
        <f>SUM(H20:I20)</f>
        <v>-90</v>
      </c>
      <c r="K20" s="25"/>
      <c r="L20" s="25"/>
    </row>
    <row r="21" spans="1:12" ht="9.75" customHeight="1">
      <c r="A21" s="25"/>
      <c r="B21" s="25"/>
      <c r="C21" s="25"/>
      <c r="D21" s="36"/>
      <c r="E21" s="36"/>
      <c r="F21" s="36"/>
      <c r="G21" s="36"/>
      <c r="H21" s="36"/>
      <c r="I21" s="36"/>
      <c r="J21" s="36"/>
      <c r="K21" s="25"/>
      <c r="L21" s="25"/>
    </row>
    <row r="22" spans="1:14" ht="30" customHeight="1" thickBot="1">
      <c r="A22" s="96" t="s">
        <v>99</v>
      </c>
      <c r="B22" s="96"/>
      <c r="C22" s="66"/>
      <c r="D22" s="52">
        <f>SUM(D14:D21)</f>
        <v>72469</v>
      </c>
      <c r="E22" s="52">
        <f aca="true" t="shared" si="0" ref="E22:J22">SUM(E14:E21)</f>
        <v>3457</v>
      </c>
      <c r="F22" s="52">
        <f t="shared" si="0"/>
        <v>424</v>
      </c>
      <c r="G22" s="52">
        <f t="shared" si="0"/>
        <v>55325</v>
      </c>
      <c r="H22" s="52">
        <f t="shared" si="0"/>
        <v>131675</v>
      </c>
      <c r="I22" s="52">
        <f t="shared" si="0"/>
        <v>13594</v>
      </c>
      <c r="J22" s="52">
        <f t="shared" si="0"/>
        <v>145269</v>
      </c>
      <c r="K22" s="25"/>
      <c r="L22" s="25"/>
      <c r="N22" s="45"/>
    </row>
    <row r="23" spans="1:12" ht="16.5" customHeight="1" hidden="1" thickTop="1">
      <c r="A23" s="25"/>
      <c r="B23" s="25"/>
      <c r="C23" s="25"/>
      <c r="D23" s="36">
        <f>D22-Bsheet!E39</f>
        <v>0</v>
      </c>
      <c r="E23" s="36">
        <f>E22-Bsheet!E40</f>
        <v>0</v>
      </c>
      <c r="F23" s="36"/>
      <c r="G23" s="36"/>
      <c r="H23" s="36">
        <f>H22-Bsheet!E42</f>
        <v>0</v>
      </c>
      <c r="I23" s="36">
        <f>I22-Bsheet!E43</f>
        <v>0</v>
      </c>
      <c r="J23" s="36">
        <f>J22-Bsheet!E44</f>
        <v>0</v>
      </c>
      <c r="K23" s="25"/>
      <c r="L23" s="25"/>
    </row>
    <row r="24" spans="1:12" ht="15.75" customHeight="1" thickTop="1">
      <c r="A24" s="25"/>
      <c r="B24" s="25"/>
      <c r="C24" s="25"/>
      <c r="D24" s="34"/>
      <c r="E24" s="34"/>
      <c r="F24" s="34"/>
      <c r="G24" s="34"/>
      <c r="H24" s="34"/>
      <c r="I24" s="35"/>
      <c r="J24" s="35"/>
      <c r="K24" s="25"/>
      <c r="L24" s="25"/>
    </row>
    <row r="25" spans="1:12" ht="16.5" customHeight="1">
      <c r="A25" s="25"/>
      <c r="B25" s="25"/>
      <c r="C25" s="25"/>
      <c r="D25" s="34"/>
      <c r="E25" s="34"/>
      <c r="F25" s="34"/>
      <c r="G25" s="34"/>
      <c r="H25" s="34"/>
      <c r="I25" s="35"/>
      <c r="J25" s="35"/>
      <c r="K25" s="25"/>
      <c r="L25" s="25"/>
    </row>
    <row r="26" spans="1:12" ht="15.75" customHeight="1">
      <c r="A26" s="25"/>
      <c r="B26" s="25"/>
      <c r="C26" s="25"/>
      <c r="D26" s="34"/>
      <c r="E26" s="34"/>
      <c r="F26" s="34"/>
      <c r="G26" s="34"/>
      <c r="H26" s="34"/>
      <c r="I26" s="35"/>
      <c r="J26" s="35"/>
      <c r="K26" s="25"/>
      <c r="L26" s="25"/>
    </row>
    <row r="27" spans="1:12" ht="15.75" customHeight="1">
      <c r="A27" s="25"/>
      <c r="B27" s="25"/>
      <c r="C27" s="25"/>
      <c r="D27" s="34"/>
      <c r="E27" s="34"/>
      <c r="F27" s="34"/>
      <c r="G27" s="34"/>
      <c r="H27" s="34"/>
      <c r="I27" s="35"/>
      <c r="J27" s="35"/>
      <c r="K27" s="25"/>
      <c r="L27" s="25"/>
    </row>
    <row r="28" spans="1:12" ht="18" customHeight="1">
      <c r="A28" s="25" t="str">
        <f>A11</f>
        <v>6 months ended</v>
      </c>
      <c r="B28" s="25"/>
      <c r="C28" s="25"/>
      <c r="D28" s="34"/>
      <c r="E28" s="34"/>
      <c r="F28" s="34"/>
      <c r="G28" s="34"/>
      <c r="H28" s="34"/>
      <c r="I28" s="35"/>
      <c r="J28" s="35"/>
      <c r="K28" s="25"/>
      <c r="L28" s="25"/>
    </row>
    <row r="29" spans="1:12" ht="18" customHeight="1">
      <c r="A29" s="73" t="s">
        <v>110</v>
      </c>
      <c r="B29" s="25"/>
      <c r="C29" s="25"/>
      <c r="D29" s="34"/>
      <c r="E29" s="34"/>
      <c r="F29" s="34"/>
      <c r="G29" s="34"/>
      <c r="H29" s="34"/>
      <c r="I29" s="35"/>
      <c r="J29" s="35"/>
      <c r="K29" s="25"/>
      <c r="L29" s="25"/>
    </row>
    <row r="30" spans="1:12" ht="13.5" customHeight="1">
      <c r="A30" s="25"/>
      <c r="B30" s="25"/>
      <c r="C30" s="25"/>
      <c r="D30" s="34"/>
      <c r="E30" s="34"/>
      <c r="F30" s="34"/>
      <c r="G30" s="34"/>
      <c r="H30" s="34"/>
      <c r="I30" s="35"/>
      <c r="J30" s="35"/>
      <c r="K30" s="25"/>
      <c r="L30" s="25"/>
    </row>
    <row r="31" spans="1:12" ht="30" customHeight="1">
      <c r="A31" s="96" t="s">
        <v>101</v>
      </c>
      <c r="B31" s="96"/>
      <c r="C31" s="66"/>
      <c r="D31" s="35">
        <f>Bsheet!G39</f>
        <v>72469</v>
      </c>
      <c r="E31" s="35">
        <f>Bsheet!G40</f>
        <v>3457</v>
      </c>
      <c r="F31" s="35">
        <v>416</v>
      </c>
      <c r="G31" s="35">
        <v>37573</v>
      </c>
      <c r="H31" s="35">
        <f>SUM(D31:G31)</f>
        <v>113915</v>
      </c>
      <c r="I31" s="35">
        <v>18602</v>
      </c>
      <c r="J31" s="35">
        <f>SUM(H31:I31)</f>
        <v>132517</v>
      </c>
      <c r="K31" s="25"/>
      <c r="L31" s="25"/>
    </row>
    <row r="32" spans="1:12" ht="9.75" customHeight="1">
      <c r="A32" s="25"/>
      <c r="B32" s="25"/>
      <c r="C32" s="25"/>
      <c r="D32" s="35"/>
      <c r="E32" s="35"/>
      <c r="F32" s="35"/>
      <c r="G32" s="35"/>
      <c r="H32" s="35"/>
      <c r="I32" s="35"/>
      <c r="J32" s="35"/>
      <c r="K32" s="25"/>
      <c r="L32" s="25"/>
    </row>
    <row r="33" spans="1:12" ht="18" customHeight="1">
      <c r="A33" s="25" t="s">
        <v>100</v>
      </c>
      <c r="B33" s="25"/>
      <c r="C33" s="25"/>
      <c r="D33" s="35">
        <v>0</v>
      </c>
      <c r="E33" s="35">
        <v>0</v>
      </c>
      <c r="F33" s="35">
        <v>0</v>
      </c>
      <c r="G33" s="35">
        <f>IncStmt!I24</f>
        <v>5205</v>
      </c>
      <c r="H33" s="35">
        <f>SUM(D33:G33)</f>
        <v>5205</v>
      </c>
      <c r="I33" s="35">
        <f>IncStmt!I25</f>
        <v>807</v>
      </c>
      <c r="J33" s="35">
        <f>SUM(H33:I33)</f>
        <v>6012</v>
      </c>
      <c r="K33" s="25"/>
      <c r="L33" s="25"/>
    </row>
    <row r="34" spans="1:12" ht="9.75" customHeight="1">
      <c r="A34" s="25"/>
      <c r="B34" s="25"/>
      <c r="C34" s="25"/>
      <c r="D34" s="35"/>
      <c r="E34" s="35"/>
      <c r="F34" s="35"/>
      <c r="G34" s="35"/>
      <c r="H34" s="35"/>
      <c r="I34" s="35"/>
      <c r="J34" s="35"/>
      <c r="K34" s="25"/>
      <c r="L34" s="25"/>
    </row>
    <row r="35" spans="1:12" ht="30" customHeight="1">
      <c r="A35" s="96" t="s">
        <v>85</v>
      </c>
      <c r="B35" s="96"/>
      <c r="C35" s="25"/>
      <c r="D35" s="35">
        <v>0</v>
      </c>
      <c r="E35" s="35">
        <v>0</v>
      </c>
      <c r="F35" s="35">
        <v>0</v>
      </c>
      <c r="G35" s="36">
        <v>0</v>
      </c>
      <c r="H35" s="35">
        <f>SUM(D35:G35)</f>
        <v>0</v>
      </c>
      <c r="I35" s="35">
        <v>-89</v>
      </c>
      <c r="J35" s="35">
        <f>SUM(H35:I35)</f>
        <v>-89</v>
      </c>
      <c r="K35" s="25"/>
      <c r="L35" s="25"/>
    </row>
    <row r="36" spans="1:12" ht="9.75" customHeight="1">
      <c r="A36" s="25"/>
      <c r="B36" s="25"/>
      <c r="C36" s="25"/>
      <c r="D36" s="35"/>
      <c r="E36" s="35"/>
      <c r="F36" s="35"/>
      <c r="G36" s="35"/>
      <c r="H36" s="35"/>
      <c r="I36" s="35"/>
      <c r="J36" s="35"/>
      <c r="K36" s="25"/>
      <c r="L36" s="25"/>
    </row>
    <row r="37" spans="1:12" ht="30" customHeight="1" thickBot="1">
      <c r="A37" s="96" t="s">
        <v>99</v>
      </c>
      <c r="B37" s="96"/>
      <c r="C37" s="66"/>
      <c r="D37" s="37">
        <f>SUM(D31:D35)</f>
        <v>72469</v>
      </c>
      <c r="E37" s="37">
        <f>SUM(E31:E35)</f>
        <v>3457</v>
      </c>
      <c r="F37" s="37">
        <f>SUM(F31:F35)</f>
        <v>416</v>
      </c>
      <c r="G37" s="37">
        <f>SUM(G31:G35)</f>
        <v>42778</v>
      </c>
      <c r="H37" s="37">
        <f>SUM(H31:H35)</f>
        <v>119120</v>
      </c>
      <c r="I37" s="37">
        <f>SUM(I31:I35)</f>
        <v>19320</v>
      </c>
      <c r="J37" s="37">
        <f>SUM(J31:J35)</f>
        <v>138440</v>
      </c>
      <c r="K37" s="25"/>
      <c r="L37" s="25"/>
    </row>
    <row r="38" spans="1:12" ht="16.5" customHeight="1" thickTop="1">
      <c r="A38" s="25"/>
      <c r="B38" s="25"/>
      <c r="C38" s="25"/>
      <c r="D38" s="34"/>
      <c r="E38" s="34"/>
      <c r="F38" s="34"/>
      <c r="G38" s="34"/>
      <c r="H38" s="34"/>
      <c r="I38" s="35"/>
      <c r="J38" s="35"/>
      <c r="K38" s="25"/>
      <c r="L38" s="25"/>
    </row>
    <row r="39" spans="1:12" ht="16.5" customHeight="1">
      <c r="A39" s="25"/>
      <c r="B39" s="25"/>
      <c r="C39" s="25"/>
      <c r="D39" s="34"/>
      <c r="E39" s="34"/>
      <c r="F39" s="34"/>
      <c r="G39" s="34"/>
      <c r="H39" s="34"/>
      <c r="I39" s="35"/>
      <c r="J39" s="35"/>
      <c r="K39" s="25"/>
      <c r="L39" s="25"/>
    </row>
    <row r="40" spans="1:10" ht="16.5" customHeight="1">
      <c r="A40" s="25"/>
      <c r="B40" s="25"/>
      <c r="C40" s="25"/>
      <c r="D40" s="34"/>
      <c r="E40" s="34"/>
      <c r="F40" s="34"/>
      <c r="G40" s="34"/>
      <c r="H40" s="34"/>
      <c r="I40" s="35"/>
      <c r="J40" s="35"/>
    </row>
    <row r="41" spans="1:8" ht="16.5" customHeight="1">
      <c r="A41" s="25"/>
      <c r="B41" s="25"/>
      <c r="C41" s="25"/>
      <c r="D41" s="34"/>
      <c r="E41" s="34"/>
      <c r="F41" s="34"/>
      <c r="G41" s="34"/>
      <c r="H41" s="34"/>
    </row>
    <row r="42" spans="1:8" ht="16.5" customHeight="1">
      <c r="A42" s="25"/>
      <c r="B42" s="25"/>
      <c r="C42" s="25"/>
      <c r="D42" s="34"/>
      <c r="E42" s="34"/>
      <c r="F42" s="34"/>
      <c r="G42" s="34"/>
      <c r="H42" s="34"/>
    </row>
    <row r="43" spans="1:8" ht="16.5" customHeight="1">
      <c r="A43" s="25"/>
      <c r="B43" s="25"/>
      <c r="C43" s="25"/>
      <c r="D43" s="34"/>
      <c r="E43" s="34"/>
      <c r="F43" s="34"/>
      <c r="G43" s="34"/>
      <c r="H43" s="34"/>
    </row>
    <row r="44" spans="1:8" ht="16.5" customHeight="1">
      <c r="A44" s="25"/>
      <c r="B44" s="25"/>
      <c r="C44" s="25"/>
      <c r="D44" s="34"/>
      <c r="E44" s="34"/>
      <c r="F44" s="34"/>
      <c r="G44" s="34"/>
      <c r="H44" s="34"/>
    </row>
    <row r="45" spans="1:8" ht="16.5" customHeight="1">
      <c r="A45" s="25"/>
      <c r="B45" s="25"/>
      <c r="C45" s="25"/>
      <c r="D45" s="34"/>
      <c r="E45" s="34"/>
      <c r="F45" s="34"/>
      <c r="G45" s="34"/>
      <c r="H45" s="34"/>
    </row>
    <row r="46" spans="1:8" ht="16.5" customHeight="1">
      <c r="A46" s="25"/>
      <c r="B46" s="25"/>
      <c r="C46" s="25"/>
      <c r="D46" s="34"/>
      <c r="E46" s="34"/>
      <c r="F46" s="34"/>
      <c r="G46" s="34"/>
      <c r="H46" s="34"/>
    </row>
    <row r="47" spans="1:8" ht="16.5" customHeight="1">
      <c r="A47" s="25"/>
      <c r="B47" s="25"/>
      <c r="C47" s="25"/>
      <c r="D47" s="34"/>
      <c r="E47" s="34"/>
      <c r="F47" s="34"/>
      <c r="G47" s="34"/>
      <c r="H47" s="34"/>
    </row>
    <row r="48" spans="1:8" ht="16.5" customHeight="1">
      <c r="A48" s="25"/>
      <c r="B48" s="25"/>
      <c r="C48" s="25"/>
      <c r="D48" s="34"/>
      <c r="E48" s="34"/>
      <c r="F48" s="34"/>
      <c r="G48" s="34"/>
      <c r="H48" s="34"/>
    </row>
    <row r="49" spans="4:8" ht="16.5" customHeight="1">
      <c r="D49" s="57"/>
      <c r="E49" s="57"/>
      <c r="F49" s="57"/>
      <c r="G49" s="57"/>
      <c r="H49" s="57"/>
    </row>
    <row r="50" spans="4:8" ht="16.5" customHeight="1">
      <c r="D50" s="57"/>
      <c r="E50" s="57"/>
      <c r="F50" s="57"/>
      <c r="G50" s="57"/>
      <c r="H50" s="57"/>
    </row>
    <row r="51" spans="4:8" ht="16.5" customHeight="1">
      <c r="D51" s="57"/>
      <c r="E51" s="57"/>
      <c r="F51" s="57"/>
      <c r="G51" s="57"/>
      <c r="H51" s="57"/>
    </row>
    <row r="52" spans="4:8" ht="16.5" customHeight="1">
      <c r="D52" s="57"/>
      <c r="E52" s="57"/>
      <c r="F52" s="57"/>
      <c r="G52" s="57"/>
      <c r="H52" s="57"/>
    </row>
    <row r="53" spans="4:8" ht="16.5" customHeight="1">
      <c r="D53" s="57"/>
      <c r="E53" s="57"/>
      <c r="F53" s="57"/>
      <c r="G53" s="57"/>
      <c r="H53" s="57"/>
    </row>
    <row r="54" spans="4:8" ht="16.5" customHeight="1">
      <c r="D54" s="57"/>
      <c r="E54" s="57"/>
      <c r="F54" s="57"/>
      <c r="G54" s="57"/>
      <c r="H54" s="57"/>
    </row>
    <row r="55" spans="4:8" ht="16.5" customHeight="1">
      <c r="D55" s="57"/>
      <c r="E55" s="57"/>
      <c r="F55" s="57"/>
      <c r="G55" s="57"/>
      <c r="H55" s="57"/>
    </row>
    <row r="56" spans="4:8" ht="16.5" customHeight="1">
      <c r="D56" s="57"/>
      <c r="E56" s="57"/>
      <c r="F56" s="57"/>
      <c r="G56" s="57"/>
      <c r="H56" s="57"/>
    </row>
    <row r="57" spans="4:8" ht="12.75">
      <c r="D57" s="57"/>
      <c r="E57" s="57"/>
      <c r="F57" s="57"/>
      <c r="G57" s="57"/>
      <c r="H57" s="57"/>
    </row>
    <row r="58" spans="4:8" ht="12.75">
      <c r="D58" s="57"/>
      <c r="E58" s="57"/>
      <c r="F58" s="57"/>
      <c r="G58" s="57"/>
      <c r="H58" s="57"/>
    </row>
    <row r="59" spans="4:8" ht="12.75">
      <c r="D59" s="57"/>
      <c r="E59" s="57"/>
      <c r="F59" s="57"/>
      <c r="G59" s="57"/>
      <c r="H59" s="57"/>
    </row>
    <row r="60" spans="4:8" ht="12.75">
      <c r="D60" s="57"/>
      <c r="E60" s="57"/>
      <c r="F60" s="57"/>
      <c r="G60" s="57"/>
      <c r="H60" s="57"/>
    </row>
    <row r="61" spans="4:8" ht="12.75">
      <c r="D61" s="57"/>
      <c r="E61" s="57"/>
      <c r="F61" s="57"/>
      <c r="G61" s="57"/>
      <c r="H61" s="57"/>
    </row>
    <row r="62" spans="4:8" ht="12.75">
      <c r="D62" s="57"/>
      <c r="E62" s="57"/>
      <c r="F62" s="57"/>
      <c r="G62" s="57"/>
      <c r="H62" s="57"/>
    </row>
    <row r="63" spans="4:8" ht="12.75">
      <c r="D63" s="57"/>
      <c r="E63" s="57"/>
      <c r="F63" s="57"/>
      <c r="G63" s="57"/>
      <c r="H63" s="57"/>
    </row>
    <row r="64" spans="4:8" ht="12.75">
      <c r="D64" s="57"/>
      <c r="E64" s="57"/>
      <c r="F64" s="57"/>
      <c r="G64" s="57"/>
      <c r="H64" s="57"/>
    </row>
    <row r="65" spans="4:8" ht="12.75">
      <c r="D65" s="57"/>
      <c r="E65" s="57"/>
      <c r="F65" s="57"/>
      <c r="G65" s="57"/>
      <c r="H65" s="57"/>
    </row>
    <row r="66" spans="4:8" ht="12.75">
      <c r="D66" s="57"/>
      <c r="E66" s="57"/>
      <c r="F66" s="57"/>
      <c r="G66" s="57"/>
      <c r="H66" s="57"/>
    </row>
    <row r="67" spans="4:8" ht="12.75">
      <c r="D67" s="57"/>
      <c r="E67" s="57"/>
      <c r="F67" s="57"/>
      <c r="G67" s="57"/>
      <c r="H67" s="57"/>
    </row>
    <row r="68" spans="4:8" ht="12.75">
      <c r="D68" s="57"/>
      <c r="E68" s="57"/>
      <c r="F68" s="57"/>
      <c r="G68" s="57"/>
      <c r="H68" s="57"/>
    </row>
    <row r="69" spans="4:8" ht="12.75">
      <c r="D69" s="57"/>
      <c r="E69" s="57"/>
      <c r="F69" s="57"/>
      <c r="G69" s="57"/>
      <c r="H69" s="57"/>
    </row>
    <row r="70" spans="4:8" ht="12.75">
      <c r="D70" s="57"/>
      <c r="E70" s="57"/>
      <c r="F70" s="57"/>
      <c r="G70" s="57"/>
      <c r="H70" s="57"/>
    </row>
    <row r="71" spans="4:8" ht="12.75">
      <c r="D71" s="57"/>
      <c r="E71" s="57"/>
      <c r="F71" s="57"/>
      <c r="G71" s="57"/>
      <c r="H71" s="57"/>
    </row>
    <row r="72" spans="4:8" ht="12.75">
      <c r="D72" s="57"/>
      <c r="E72" s="57"/>
      <c r="F72" s="57"/>
      <c r="G72" s="57"/>
      <c r="H72" s="57"/>
    </row>
    <row r="73" spans="4:8" ht="12.75">
      <c r="D73" s="57"/>
      <c r="E73" s="57"/>
      <c r="F73" s="57"/>
      <c r="G73" s="57"/>
      <c r="H73" s="57"/>
    </row>
    <row r="74" spans="4:8" ht="12.75">
      <c r="D74" s="57"/>
      <c r="E74" s="57"/>
      <c r="F74" s="57"/>
      <c r="G74" s="57"/>
      <c r="H74" s="57"/>
    </row>
    <row r="75" spans="4:8" ht="12.75">
      <c r="D75" s="57"/>
      <c r="E75" s="57"/>
      <c r="F75" s="57"/>
      <c r="G75" s="57"/>
      <c r="H75" s="57"/>
    </row>
    <row r="76" spans="4:8" ht="12.75">
      <c r="D76" s="57"/>
      <c r="E76" s="57"/>
      <c r="F76" s="57"/>
      <c r="G76" s="57"/>
      <c r="H76" s="57"/>
    </row>
    <row r="77" spans="4:8" ht="12.75">
      <c r="D77" s="57"/>
      <c r="E77" s="57"/>
      <c r="F77" s="57"/>
      <c r="G77" s="57"/>
      <c r="H77" s="57"/>
    </row>
  </sheetData>
  <sheetProtection/>
  <mergeCells count="6">
    <mergeCell ref="A37:B37"/>
    <mergeCell ref="A14:B14"/>
    <mergeCell ref="A22:B22"/>
    <mergeCell ref="A31:B31"/>
    <mergeCell ref="A20:B20"/>
    <mergeCell ref="A35:B35"/>
  </mergeCells>
  <printOptions/>
  <pageMargins left="0.5" right="0.29" top="0.76" bottom="0.24" header="0.27" footer="0.24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2.83203125" style="63" customWidth="1"/>
    <col min="2" max="3" width="24.83203125" style="63" customWidth="1"/>
    <col min="4" max="4" width="9.33203125" style="63" customWidth="1"/>
    <col min="5" max="5" width="13.83203125" style="63" customWidth="1"/>
    <col min="6" max="6" width="4.83203125" style="63" customWidth="1"/>
    <col min="7" max="7" width="13.83203125" style="63" customWidth="1"/>
    <col min="8" max="8" width="16.33203125" style="97" customWidth="1"/>
    <col min="9" max="9" width="10.16015625" style="97" customWidth="1"/>
    <col min="10" max="10" width="8.83203125" style="97" customWidth="1"/>
    <col min="11" max="11" width="11" style="97" bestFit="1" customWidth="1"/>
    <col min="12" max="16384" width="9.33203125" style="63" customWidth="1"/>
  </cols>
  <sheetData>
    <row r="1" spans="1:7" ht="18" customHeight="1">
      <c r="A1" s="48" t="s">
        <v>44</v>
      </c>
      <c r="B1" s="1"/>
      <c r="C1" s="1"/>
      <c r="G1" s="46"/>
    </row>
    <row r="2" spans="1:3" ht="15.75" customHeight="1">
      <c r="A2" s="4" t="s">
        <v>114</v>
      </c>
      <c r="B2" s="1"/>
      <c r="C2" s="1"/>
    </row>
    <row r="3" spans="1:3" ht="15.75" customHeight="1">
      <c r="A3" s="4"/>
      <c r="B3" s="1"/>
      <c r="C3" s="1"/>
    </row>
    <row r="4" spans="1:8" ht="15">
      <c r="A4" s="98"/>
      <c r="B4" s="1"/>
      <c r="C4" s="1"/>
      <c r="E4" s="74" t="s">
        <v>103</v>
      </c>
      <c r="G4" s="75" t="s">
        <v>96</v>
      </c>
      <c r="H4" s="99"/>
    </row>
    <row r="5" spans="1:7" ht="13.5">
      <c r="A5" s="2"/>
      <c r="B5" s="2"/>
      <c r="C5" s="2"/>
      <c r="D5" s="2"/>
      <c r="E5" s="76" t="s">
        <v>112</v>
      </c>
      <c r="F5" s="77"/>
      <c r="G5" s="76" t="s">
        <v>113</v>
      </c>
    </row>
    <row r="6" spans="1:7" ht="13.5">
      <c r="A6" s="2"/>
      <c r="B6" s="2"/>
      <c r="C6" s="2"/>
      <c r="D6" s="2"/>
      <c r="E6" s="6" t="s">
        <v>35</v>
      </c>
      <c r="F6" s="7"/>
      <c r="G6" s="6" t="s">
        <v>35</v>
      </c>
    </row>
    <row r="7" spans="1:7" ht="6" customHeight="1">
      <c r="A7" s="2"/>
      <c r="B7" s="2"/>
      <c r="C7" s="2"/>
      <c r="D7" s="2"/>
      <c r="E7" s="40"/>
      <c r="F7" s="40"/>
      <c r="G7" s="47"/>
    </row>
    <row r="8" spans="1:7" ht="16.5" customHeight="1">
      <c r="A8" s="2" t="s">
        <v>86</v>
      </c>
      <c r="B8" s="2"/>
      <c r="C8" s="2"/>
      <c r="D8" s="2"/>
      <c r="E8" s="2"/>
      <c r="F8" s="2"/>
      <c r="G8" s="3"/>
    </row>
    <row r="9" spans="1:7" ht="6" customHeight="1">
      <c r="A9" s="2"/>
      <c r="B9" s="2"/>
      <c r="C9" s="2"/>
      <c r="D9" s="2"/>
      <c r="E9" s="32"/>
      <c r="F9" s="32"/>
      <c r="G9" s="30"/>
    </row>
    <row r="10" spans="1:12" ht="16.5" customHeight="1">
      <c r="A10" s="2" t="s">
        <v>80</v>
      </c>
      <c r="B10" s="2"/>
      <c r="C10" s="2"/>
      <c r="E10" s="32">
        <f>IncStmt!H19</f>
        <v>7771</v>
      </c>
      <c r="F10" s="32"/>
      <c r="G10" s="30">
        <f>IncStmt!I19</f>
        <v>8634</v>
      </c>
      <c r="H10" s="78"/>
      <c r="I10" s="62"/>
      <c r="J10" s="62"/>
      <c r="K10" s="62"/>
      <c r="L10" s="64"/>
    </row>
    <row r="11" spans="1:11" ht="16.5" customHeight="1">
      <c r="A11" s="2" t="s">
        <v>21</v>
      </c>
      <c r="B11" s="2"/>
      <c r="C11" s="2"/>
      <c r="E11" s="32"/>
      <c r="F11" s="2"/>
      <c r="G11" s="30"/>
      <c r="H11" s="78"/>
      <c r="I11" s="62"/>
      <c r="J11" s="62"/>
      <c r="K11" s="62"/>
    </row>
    <row r="12" spans="1:11" ht="16.5" customHeight="1">
      <c r="A12" s="2"/>
      <c r="B12" s="2" t="s">
        <v>22</v>
      </c>
      <c r="C12" s="2"/>
      <c r="E12" s="32">
        <v>1293</v>
      </c>
      <c r="F12" s="2"/>
      <c r="G12" s="32">
        <v>-365</v>
      </c>
      <c r="H12" s="78"/>
      <c r="I12" s="62"/>
      <c r="J12" s="62"/>
      <c r="K12" s="62"/>
    </row>
    <row r="13" spans="1:11" ht="16.5" customHeight="1">
      <c r="A13" s="2"/>
      <c r="B13" s="2" t="s">
        <v>23</v>
      </c>
      <c r="C13" s="2"/>
      <c r="E13" s="31">
        <v>-150</v>
      </c>
      <c r="F13" s="2"/>
      <c r="G13" s="31">
        <v>-123</v>
      </c>
      <c r="H13" s="78"/>
      <c r="I13" s="62"/>
      <c r="J13" s="62"/>
      <c r="K13" s="62"/>
    </row>
    <row r="14" spans="1:11" ht="16.5" customHeight="1">
      <c r="A14" s="2" t="s">
        <v>92</v>
      </c>
      <c r="B14" s="2"/>
      <c r="C14" s="2"/>
      <c r="E14" s="30">
        <f>SUM(E10:E13)</f>
        <v>8914</v>
      </c>
      <c r="F14" s="2"/>
      <c r="G14" s="30">
        <f>SUM(G10:G13)</f>
        <v>8146</v>
      </c>
      <c r="H14" s="78"/>
      <c r="I14" s="62"/>
      <c r="J14" s="62"/>
      <c r="K14" s="62"/>
    </row>
    <row r="15" spans="1:11" ht="6" customHeight="1">
      <c r="A15" s="2"/>
      <c r="B15" s="2"/>
      <c r="C15" s="2"/>
      <c r="E15" s="32"/>
      <c r="F15" s="2"/>
      <c r="G15" s="30"/>
      <c r="H15" s="78"/>
      <c r="I15" s="62"/>
      <c r="J15" s="62"/>
      <c r="K15" s="62"/>
    </row>
    <row r="16" spans="1:11" ht="16.5" customHeight="1">
      <c r="A16" s="2" t="s">
        <v>24</v>
      </c>
      <c r="B16" s="2"/>
      <c r="C16" s="2"/>
      <c r="E16" s="32">
        <v>-20251</v>
      </c>
      <c r="F16" s="2"/>
      <c r="G16" s="30">
        <v>-14764</v>
      </c>
      <c r="H16" s="78"/>
      <c r="I16" s="62"/>
      <c r="J16" s="62"/>
      <c r="K16" s="62"/>
    </row>
    <row r="17" spans="1:11" ht="16.5" customHeight="1">
      <c r="A17" s="2" t="s">
        <v>25</v>
      </c>
      <c r="B17" s="2"/>
      <c r="C17" s="2"/>
      <c r="E17" s="31">
        <v>19607</v>
      </c>
      <c r="F17" s="2"/>
      <c r="G17" s="31">
        <v>21692</v>
      </c>
      <c r="H17" s="78"/>
      <c r="I17" s="62"/>
      <c r="J17" s="62"/>
      <c r="K17" s="62"/>
    </row>
    <row r="18" spans="1:11" ht="16.5" customHeight="1">
      <c r="A18" s="2" t="s">
        <v>97</v>
      </c>
      <c r="B18" s="2"/>
      <c r="C18" s="2"/>
      <c r="E18" s="32">
        <f>SUM(E14:E17)</f>
        <v>8270</v>
      </c>
      <c r="F18" s="2"/>
      <c r="G18" s="32">
        <f>SUM(G14:G17)</f>
        <v>15074</v>
      </c>
      <c r="H18" s="78"/>
      <c r="I18" s="62"/>
      <c r="J18" s="62"/>
      <c r="K18" s="62"/>
    </row>
    <row r="19" spans="1:11" ht="16.5" customHeight="1">
      <c r="A19" s="2" t="s">
        <v>94</v>
      </c>
      <c r="B19" s="2"/>
      <c r="C19" s="2"/>
      <c r="E19" s="32">
        <v>-3463</v>
      </c>
      <c r="F19" s="2"/>
      <c r="G19" s="30">
        <v>-1212</v>
      </c>
      <c r="H19" s="78"/>
      <c r="I19" s="62"/>
      <c r="J19" s="62"/>
      <c r="K19" s="62"/>
    </row>
    <row r="20" spans="1:11" ht="18" customHeight="1">
      <c r="A20" s="2" t="s">
        <v>98</v>
      </c>
      <c r="B20" s="2"/>
      <c r="C20" s="2"/>
      <c r="E20" s="8">
        <f>SUM(E18:E19)</f>
        <v>4807</v>
      </c>
      <c r="F20" s="2"/>
      <c r="G20" s="8">
        <f>SUM(G18:G19)</f>
        <v>13862</v>
      </c>
      <c r="H20" s="78"/>
      <c r="I20" s="62"/>
      <c r="J20" s="62"/>
      <c r="K20" s="62"/>
    </row>
    <row r="21" spans="1:11" ht="12" customHeight="1">
      <c r="A21" s="2"/>
      <c r="B21" s="2"/>
      <c r="C21" s="2"/>
      <c r="E21" s="32"/>
      <c r="F21" s="2"/>
      <c r="G21" s="30"/>
      <c r="H21" s="78"/>
      <c r="I21" s="62"/>
      <c r="J21" s="62"/>
      <c r="K21" s="62"/>
    </row>
    <row r="22" spans="1:11" ht="16.5" customHeight="1">
      <c r="A22" s="2" t="s">
        <v>55</v>
      </c>
      <c r="B22" s="2"/>
      <c r="C22" s="2"/>
      <c r="E22" s="32"/>
      <c r="F22" s="2"/>
      <c r="G22" s="30"/>
      <c r="H22" s="78"/>
      <c r="I22" s="62"/>
      <c r="J22" s="62"/>
      <c r="K22" s="62"/>
    </row>
    <row r="23" spans="1:11" ht="16.5" customHeight="1">
      <c r="A23" s="2"/>
      <c r="B23" s="2" t="s">
        <v>26</v>
      </c>
      <c r="C23" s="2"/>
      <c r="E23" s="32">
        <v>-2</v>
      </c>
      <c r="F23" s="2"/>
      <c r="G23" s="32">
        <v>3</v>
      </c>
      <c r="H23" s="78"/>
      <c r="I23" s="62"/>
      <c r="J23" s="62"/>
      <c r="K23" s="62"/>
    </row>
    <row r="24" spans="1:11" ht="16.5" customHeight="1">
      <c r="A24" s="3"/>
      <c r="B24" s="3" t="s">
        <v>9</v>
      </c>
      <c r="C24" s="2"/>
      <c r="E24" s="32">
        <v>-1105</v>
      </c>
      <c r="F24" s="2"/>
      <c r="G24" s="32">
        <v>1287</v>
      </c>
      <c r="H24" s="78"/>
      <c r="I24" s="62"/>
      <c r="J24" s="62"/>
      <c r="K24" s="62"/>
    </row>
    <row r="25" spans="1:11" ht="18" customHeight="1">
      <c r="A25" s="2" t="s">
        <v>119</v>
      </c>
      <c r="B25" s="2"/>
      <c r="C25" s="2"/>
      <c r="E25" s="8">
        <f>SUM(E23:E24)</f>
        <v>-1107</v>
      </c>
      <c r="F25" s="2"/>
      <c r="G25" s="8">
        <f>SUM(G23:G24)</f>
        <v>1290</v>
      </c>
      <c r="H25" s="78"/>
      <c r="I25" s="62"/>
      <c r="J25" s="62"/>
      <c r="K25" s="62"/>
    </row>
    <row r="26" spans="1:11" ht="12" customHeight="1">
      <c r="A26" s="2"/>
      <c r="B26" s="2"/>
      <c r="C26" s="2"/>
      <c r="E26" s="32"/>
      <c r="F26" s="2"/>
      <c r="G26" s="30"/>
      <c r="H26" s="78"/>
      <c r="I26" s="62"/>
      <c r="J26" s="62"/>
      <c r="K26" s="62"/>
    </row>
    <row r="27" spans="1:11" ht="16.5" customHeight="1">
      <c r="A27" s="2" t="s">
        <v>27</v>
      </c>
      <c r="B27" s="2"/>
      <c r="C27" s="2"/>
      <c r="E27" s="32"/>
      <c r="F27" s="2"/>
      <c r="G27" s="30"/>
      <c r="H27" s="78"/>
      <c r="I27" s="62"/>
      <c r="J27" s="62"/>
      <c r="K27" s="62"/>
    </row>
    <row r="28" spans="1:11" ht="16.5" customHeight="1">
      <c r="A28" s="2"/>
      <c r="B28" s="2" t="s">
        <v>102</v>
      </c>
      <c r="C28" s="2"/>
      <c r="E28" s="32">
        <v>-6</v>
      </c>
      <c r="F28" s="2"/>
      <c r="G28" s="30">
        <v>0</v>
      </c>
      <c r="H28" s="78"/>
      <c r="I28" s="62"/>
      <c r="J28" s="62"/>
      <c r="K28" s="62"/>
    </row>
    <row r="29" spans="1:11" ht="16.5" customHeight="1" hidden="1">
      <c r="A29" s="2"/>
      <c r="B29" s="2" t="s">
        <v>34</v>
      </c>
      <c r="C29" s="2"/>
      <c r="E29" s="32">
        <f>-ROUND(300000/1000,0)*0</f>
        <v>0</v>
      </c>
      <c r="F29" s="2"/>
      <c r="G29" s="30">
        <v>0</v>
      </c>
      <c r="H29" s="78"/>
      <c r="I29" s="62"/>
      <c r="J29" s="62"/>
      <c r="K29" s="62"/>
    </row>
    <row r="30" spans="1:11" ht="16.5" customHeight="1">
      <c r="A30" s="2"/>
      <c r="B30" s="2" t="s">
        <v>32</v>
      </c>
      <c r="C30" s="2"/>
      <c r="E30" s="44"/>
      <c r="F30" s="2"/>
      <c r="G30" s="3"/>
      <c r="H30" s="78"/>
      <c r="I30" s="62"/>
      <c r="J30" s="62"/>
      <c r="K30" s="62"/>
    </row>
    <row r="31" spans="1:11" ht="16.5" customHeight="1">
      <c r="A31" s="2"/>
      <c r="B31" s="2" t="s">
        <v>33</v>
      </c>
      <c r="C31" s="2"/>
      <c r="E31" s="32">
        <v>-90</v>
      </c>
      <c r="F31" s="2"/>
      <c r="G31" s="30">
        <v>-89</v>
      </c>
      <c r="H31" s="78"/>
      <c r="I31" s="62"/>
      <c r="J31" s="62"/>
      <c r="K31" s="62"/>
    </row>
    <row r="32" spans="1:11" ht="16.5" customHeight="1">
      <c r="A32" s="2"/>
      <c r="B32" s="2" t="s">
        <v>105</v>
      </c>
      <c r="C32" s="2"/>
      <c r="E32" s="32">
        <f>Bsheet!E47-Bsheet!G47</f>
        <v>-5000</v>
      </c>
      <c r="F32" s="2"/>
      <c r="G32" s="30">
        <v>-5000</v>
      </c>
      <c r="H32" s="78"/>
      <c r="I32" s="62"/>
      <c r="J32" s="62"/>
      <c r="K32" s="62"/>
    </row>
    <row r="33" spans="1:11" ht="16.5" customHeight="1">
      <c r="A33" s="2"/>
      <c r="B33" s="2" t="s">
        <v>95</v>
      </c>
      <c r="C33" s="2"/>
      <c r="E33" s="32">
        <v>-93</v>
      </c>
      <c r="F33" s="2"/>
      <c r="G33" s="30">
        <v>-85</v>
      </c>
      <c r="H33" s="78"/>
      <c r="I33" s="62"/>
      <c r="J33" s="62"/>
      <c r="K33" s="62"/>
    </row>
    <row r="34" spans="1:11" ht="16.5" customHeight="1">
      <c r="A34" s="2"/>
      <c r="B34" s="2" t="s">
        <v>120</v>
      </c>
      <c r="C34" s="2"/>
      <c r="E34" s="32">
        <v>-507</v>
      </c>
      <c r="F34" s="2"/>
      <c r="G34" s="30">
        <v>-122</v>
      </c>
      <c r="H34" s="78"/>
      <c r="I34" s="62"/>
      <c r="J34" s="62"/>
      <c r="K34" s="62"/>
    </row>
    <row r="35" spans="1:11" ht="16.5" customHeight="1">
      <c r="A35" s="2"/>
      <c r="B35" s="2" t="s">
        <v>28</v>
      </c>
      <c r="C35" s="2"/>
      <c r="E35" s="32">
        <v>8798</v>
      </c>
      <c r="F35" s="2"/>
      <c r="G35" s="31">
        <v>-5332</v>
      </c>
      <c r="H35" s="78"/>
      <c r="I35" s="62"/>
      <c r="J35" s="62"/>
      <c r="K35" s="62"/>
    </row>
    <row r="36" spans="1:11" ht="18" customHeight="1">
      <c r="A36" s="3" t="s">
        <v>104</v>
      </c>
      <c r="B36" s="3"/>
      <c r="C36" s="2"/>
      <c r="E36" s="8">
        <f>SUM(E28:E35)</f>
        <v>3102</v>
      </c>
      <c r="F36" s="2"/>
      <c r="G36" s="8">
        <f>SUM(G28:G35)</f>
        <v>-10628</v>
      </c>
      <c r="H36" s="78"/>
      <c r="I36" s="62"/>
      <c r="J36" s="62"/>
      <c r="K36" s="62"/>
    </row>
    <row r="37" spans="1:11" ht="12" customHeight="1">
      <c r="A37" s="2"/>
      <c r="B37" s="2"/>
      <c r="C37" s="2"/>
      <c r="E37" s="32"/>
      <c r="F37" s="2"/>
      <c r="G37" s="30"/>
      <c r="H37" s="78"/>
      <c r="I37" s="62"/>
      <c r="J37" s="62"/>
      <c r="K37" s="62"/>
    </row>
    <row r="38" spans="1:11" ht="15.75" customHeight="1">
      <c r="A38" s="2" t="s">
        <v>118</v>
      </c>
      <c r="B38" s="2"/>
      <c r="C38" s="2"/>
      <c r="E38" s="32">
        <f>E20+E25+E36</f>
        <v>6802</v>
      </c>
      <c r="F38" s="2"/>
      <c r="G38" s="32">
        <f>G20+G25+G36</f>
        <v>4524</v>
      </c>
      <c r="H38" s="78"/>
      <c r="I38" s="62"/>
      <c r="J38" s="62"/>
      <c r="K38" s="62"/>
    </row>
    <row r="39" spans="1:11" ht="6" customHeight="1">
      <c r="A39" s="2"/>
      <c r="B39" s="2"/>
      <c r="C39" s="2"/>
      <c r="E39" s="32"/>
      <c r="F39" s="2"/>
      <c r="G39" s="30"/>
      <c r="H39" s="78"/>
      <c r="I39" s="62"/>
      <c r="J39" s="62"/>
      <c r="K39" s="62"/>
    </row>
    <row r="40" spans="1:11" ht="15.75" customHeight="1">
      <c r="A40" s="2" t="s">
        <v>51</v>
      </c>
      <c r="B40" s="2"/>
      <c r="C40" s="2"/>
      <c r="E40" s="32">
        <v>6149</v>
      </c>
      <c r="F40" s="2"/>
      <c r="G40" s="30">
        <v>1554</v>
      </c>
      <c r="H40" s="78"/>
      <c r="I40" s="62"/>
      <c r="J40" s="62"/>
      <c r="K40" s="62"/>
    </row>
    <row r="41" spans="1:11" ht="6" customHeight="1">
      <c r="A41" s="3"/>
      <c r="B41" s="3"/>
      <c r="C41" s="2"/>
      <c r="E41" s="32"/>
      <c r="F41" s="2"/>
      <c r="G41" s="30"/>
      <c r="H41" s="78"/>
      <c r="I41" s="62"/>
      <c r="J41" s="62"/>
      <c r="K41" s="62"/>
    </row>
    <row r="42" spans="1:11" ht="15.75" customHeight="1" thickBot="1">
      <c r="A42" s="2" t="s">
        <v>52</v>
      </c>
      <c r="B42" s="2"/>
      <c r="C42" s="2"/>
      <c r="E42" s="33">
        <f>SUM(E38:E40)</f>
        <v>12951</v>
      </c>
      <c r="F42" s="2"/>
      <c r="G42" s="33">
        <f>SUM(G38:G40)</f>
        <v>6078</v>
      </c>
      <c r="H42" s="78"/>
      <c r="I42" s="62"/>
      <c r="J42" s="62"/>
      <c r="K42" s="62"/>
    </row>
    <row r="43" spans="1:11" ht="12.75" customHeight="1" thickTop="1">
      <c r="A43" s="3"/>
      <c r="B43" s="3"/>
      <c r="C43" s="2"/>
      <c r="D43" s="32"/>
      <c r="E43" s="44"/>
      <c r="F43" s="2"/>
      <c r="G43" s="3"/>
      <c r="H43" s="3"/>
      <c r="I43" s="62"/>
      <c r="J43" s="62"/>
      <c r="K43" s="62"/>
    </row>
    <row r="44" spans="1:11" ht="12.75" customHeight="1">
      <c r="A44" s="3"/>
      <c r="B44" s="3"/>
      <c r="C44" s="2"/>
      <c r="D44" s="32"/>
      <c r="E44" s="64"/>
      <c r="H44" s="62"/>
      <c r="I44" s="62"/>
      <c r="J44" s="62"/>
      <c r="K44" s="62"/>
    </row>
    <row r="45" spans="1:11" ht="13.5">
      <c r="A45" s="3" t="s">
        <v>73</v>
      </c>
      <c r="B45" s="3"/>
      <c r="C45" s="2"/>
      <c r="D45" s="32"/>
      <c r="E45" s="64"/>
      <c r="H45" s="62"/>
      <c r="I45" s="62"/>
      <c r="J45" s="62"/>
      <c r="K45" s="62"/>
    </row>
    <row r="46" spans="1:11" ht="7.5" customHeight="1">
      <c r="A46" s="3"/>
      <c r="B46" s="3"/>
      <c r="C46" s="2"/>
      <c r="D46" s="32"/>
      <c r="E46" s="64"/>
      <c r="H46" s="62"/>
      <c r="I46" s="62"/>
      <c r="J46" s="62"/>
      <c r="K46" s="62"/>
    </row>
    <row r="47" spans="1:11" ht="13.5">
      <c r="A47" s="3"/>
      <c r="B47" s="3"/>
      <c r="C47" s="2"/>
      <c r="D47" s="32"/>
      <c r="E47" s="58" t="s">
        <v>116</v>
      </c>
      <c r="F47" s="2"/>
      <c r="G47" s="59" t="s">
        <v>117</v>
      </c>
      <c r="H47" s="62"/>
      <c r="I47" s="62"/>
      <c r="J47" s="62"/>
      <c r="K47" s="62"/>
    </row>
    <row r="48" spans="1:11" ht="13.5">
      <c r="A48" s="3"/>
      <c r="B48" s="3"/>
      <c r="C48" s="2"/>
      <c r="D48" s="32"/>
      <c r="E48" s="60" t="s">
        <v>35</v>
      </c>
      <c r="F48" s="7"/>
      <c r="G48" s="6" t="s">
        <v>35</v>
      </c>
      <c r="H48" s="62"/>
      <c r="I48" s="62"/>
      <c r="J48" s="62"/>
      <c r="K48" s="62"/>
    </row>
    <row r="49" spans="1:10" ht="6" customHeight="1">
      <c r="A49" s="2"/>
      <c r="B49" s="2"/>
      <c r="C49" s="2"/>
      <c r="D49" s="32"/>
      <c r="E49" s="44"/>
      <c r="F49" s="2"/>
      <c r="G49" s="2"/>
      <c r="H49" s="100"/>
      <c r="I49" s="62"/>
      <c r="J49" s="62"/>
    </row>
    <row r="50" spans="1:10" ht="15.75" customHeight="1">
      <c r="A50" s="2"/>
      <c r="B50" s="2" t="s">
        <v>74</v>
      </c>
      <c r="C50" s="2"/>
      <c r="D50" s="32"/>
      <c r="E50" s="32">
        <v>17208</v>
      </c>
      <c r="F50" s="2"/>
      <c r="G50" s="32">
        <v>11715</v>
      </c>
      <c r="H50" s="100"/>
      <c r="I50" s="62"/>
      <c r="J50" s="62"/>
    </row>
    <row r="51" spans="1:10" ht="15.75" customHeight="1">
      <c r="A51" s="2"/>
      <c r="B51" s="2" t="s">
        <v>75</v>
      </c>
      <c r="C51" s="2"/>
      <c r="D51" s="32"/>
      <c r="E51" s="32">
        <v>-4257</v>
      </c>
      <c r="F51" s="2"/>
      <c r="G51" s="32">
        <v>-5637</v>
      </c>
      <c r="H51" s="100"/>
      <c r="I51" s="62"/>
      <c r="J51" s="62"/>
    </row>
    <row r="52" spans="1:10" ht="15.75" customHeight="1" thickBot="1">
      <c r="A52" s="2"/>
      <c r="B52" s="2"/>
      <c r="C52" s="2"/>
      <c r="D52" s="2"/>
      <c r="E52" s="61">
        <f>SUM(E50:E51)</f>
        <v>12951</v>
      </c>
      <c r="F52" s="2"/>
      <c r="G52" s="61">
        <f>SUM(G50:G51)</f>
        <v>6078</v>
      </c>
      <c r="I52" s="62"/>
      <c r="J52" s="62"/>
    </row>
    <row r="53" spans="1:10" ht="15" customHeight="1" thickTop="1">
      <c r="A53" s="2"/>
      <c r="B53" s="2"/>
      <c r="C53" s="2"/>
      <c r="D53" s="2"/>
      <c r="E53" s="44"/>
      <c r="F53" s="2"/>
      <c r="G53" s="44"/>
      <c r="I53" s="62"/>
      <c r="J53" s="62"/>
    </row>
    <row r="54" spans="1:10" ht="15" customHeight="1">
      <c r="A54" s="2"/>
      <c r="B54" s="2"/>
      <c r="C54" s="2"/>
      <c r="D54" s="2"/>
      <c r="E54" s="43"/>
      <c r="F54" s="2"/>
      <c r="I54" s="62"/>
      <c r="J54" s="62"/>
    </row>
    <row r="55" spans="1:10" ht="15" customHeight="1">
      <c r="A55" s="2"/>
      <c r="B55" s="2"/>
      <c r="C55" s="2"/>
      <c r="D55" s="2"/>
      <c r="E55" s="43"/>
      <c r="F55" s="2"/>
      <c r="I55" s="62"/>
      <c r="J55" s="62"/>
    </row>
    <row r="56" spans="5:10" ht="5.25" customHeight="1">
      <c r="E56" s="65"/>
      <c r="I56" s="62"/>
      <c r="J56" s="62"/>
    </row>
    <row r="57" spans="5:10" ht="12.75">
      <c r="E57" s="65"/>
      <c r="I57" s="62"/>
      <c r="J57" s="62"/>
    </row>
    <row r="58" spans="5:10" ht="12.75">
      <c r="E58" s="65"/>
      <c r="I58" s="62"/>
      <c r="J58" s="62"/>
    </row>
    <row r="59" spans="5:10" ht="12.75">
      <c r="E59" s="65"/>
      <c r="I59" s="62"/>
      <c r="J59" s="62"/>
    </row>
    <row r="60" spans="5:10" ht="12.75">
      <c r="E60" s="65">
        <f>E52-E42</f>
        <v>0</v>
      </c>
      <c r="I60" s="62"/>
      <c r="J60" s="62"/>
    </row>
    <row r="61" spans="9:10" ht="12.75">
      <c r="I61" s="62"/>
      <c r="J61" s="62"/>
    </row>
    <row r="62" spans="9:10" ht="12.75">
      <c r="I62" s="62"/>
      <c r="J62" s="62"/>
    </row>
    <row r="63" spans="9:10" ht="12.75">
      <c r="I63" s="62"/>
      <c r="J63" s="62"/>
    </row>
    <row r="64" spans="9:10" ht="12.75">
      <c r="I64" s="62"/>
      <c r="J64" s="62"/>
    </row>
    <row r="65" spans="9:10" ht="12.75">
      <c r="I65" s="62"/>
      <c r="J65" s="62"/>
    </row>
    <row r="66" ht="12.75">
      <c r="B66" s="79"/>
    </row>
    <row r="67" ht="12.75">
      <c r="B67" s="79"/>
    </row>
    <row r="68" ht="12.75">
      <c r="B68" s="79"/>
    </row>
    <row r="70" ht="12.75">
      <c r="B70" s="79"/>
    </row>
    <row r="71" ht="12.75">
      <c r="B71" s="79"/>
    </row>
  </sheetData>
  <sheetProtection/>
  <printOptions/>
  <pageMargins left="0.5" right="0.5" top="0.75" bottom="0.24" header="0.75" footer="0.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 </cp:lastModifiedBy>
  <cp:lastPrinted>2009-08-10T10:41:57Z</cp:lastPrinted>
  <dcterms:created xsi:type="dcterms:W3CDTF">2002-09-04T06:28:17Z</dcterms:created>
  <dcterms:modified xsi:type="dcterms:W3CDTF">2009-08-12T06:33:55Z</dcterms:modified>
  <cp:category/>
  <cp:version/>
  <cp:contentType/>
  <cp:contentStatus/>
</cp:coreProperties>
</file>