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7725" windowHeight="7455" activeTab="0"/>
  </bookViews>
  <sheets>
    <sheet name="IncStmt" sheetId="1" r:id="rId1"/>
    <sheet name="Bsheet" sheetId="2" r:id="rId2"/>
    <sheet name="Equity" sheetId="3" r:id="rId3"/>
    <sheet name="CshFlw" sheetId="4" r:id="rId4"/>
  </sheets>
  <definedNames>
    <definedName name="_xlnm.Print_Area" localSheetId="1">'Bsheet'!$A$1:$H$55</definedName>
    <definedName name="_xlnm.Print_Area" localSheetId="3">'CshFlw'!$A$1:$G$56</definedName>
    <definedName name="_xlnm.Print_Area" localSheetId="2">'Equity'!$A$1:$J$42</definedName>
    <definedName name="_xlnm.Print_Area" localSheetId="0">'IncStmt'!$A$1:$I$31</definedName>
  </definedNames>
  <calcPr fullCalcOnLoad="1"/>
</workbook>
</file>

<file path=xl/sharedStrings.xml><?xml version="1.0" encoding="utf-8"?>
<sst xmlns="http://schemas.openxmlformats.org/spreadsheetml/2006/main" count="154" uniqueCount="117">
  <si>
    <t>Other operating income</t>
  </si>
  <si>
    <t>Finance costs</t>
  </si>
  <si>
    <t>Revenue</t>
  </si>
  <si>
    <t>Operating expenses</t>
  </si>
  <si>
    <t>Taxation</t>
  </si>
  <si>
    <t>Minority interests</t>
  </si>
  <si>
    <t>INDIVIDUAL QUARTER</t>
  </si>
  <si>
    <t>CUMULATIVE QUARTER</t>
  </si>
  <si>
    <t>Property, plant and equipment</t>
  </si>
  <si>
    <t>Other investments</t>
  </si>
  <si>
    <t>AS AT PRECEDING</t>
  </si>
  <si>
    <t>(Unaudited)</t>
  </si>
  <si>
    <t>Current Assets</t>
  </si>
  <si>
    <t>Inventories</t>
  </si>
  <si>
    <t>Short term investments</t>
  </si>
  <si>
    <t>Cash and cash equivalents</t>
  </si>
  <si>
    <t>Current Liabilities</t>
  </si>
  <si>
    <t>Overdraft and short term borrowings</t>
  </si>
  <si>
    <t>Reserves</t>
  </si>
  <si>
    <t>Share premium</t>
  </si>
  <si>
    <t>Share capital</t>
  </si>
  <si>
    <t>Adjustments for:-</t>
  </si>
  <si>
    <t>Non-cash items</t>
  </si>
  <si>
    <t>Non-operating items</t>
  </si>
  <si>
    <t>Net change in current assets</t>
  </si>
  <si>
    <t>Net change in current liabilities</t>
  </si>
  <si>
    <t>Equity investments</t>
  </si>
  <si>
    <t>Cash flows from financing activities</t>
  </si>
  <si>
    <t>Short term bank borrowings</t>
  </si>
  <si>
    <t>Capital</t>
  </si>
  <si>
    <t>Total</t>
  </si>
  <si>
    <t>FINANCIAL YEAR END</t>
  </si>
  <si>
    <t>Dividends paid to minority shareholders in</t>
  </si>
  <si>
    <t xml:space="preserve">  subsidiary companies</t>
  </si>
  <si>
    <t>RM'000</t>
  </si>
  <si>
    <t>Investments  in associated companies</t>
  </si>
  <si>
    <t>Trade and other receivables</t>
  </si>
  <si>
    <t>Trade and other payables</t>
  </si>
  <si>
    <t>Current</t>
  </si>
  <si>
    <t>Year</t>
  </si>
  <si>
    <t>Quarter</t>
  </si>
  <si>
    <t>Preceding Year</t>
  </si>
  <si>
    <t>Corresponding</t>
  </si>
  <si>
    <r>
      <t>IPMUDA BERHAD</t>
    </r>
    <r>
      <rPr>
        <sz val="12"/>
        <rFont val="Times New Roman"/>
        <family val="1"/>
      </rPr>
      <t xml:space="preserve">   </t>
    </r>
    <r>
      <rPr>
        <sz val="9"/>
        <rFont val="Times New Roman"/>
        <family val="1"/>
      </rPr>
      <t>(22146-T)</t>
    </r>
  </si>
  <si>
    <t>Taxation recoverable</t>
  </si>
  <si>
    <t>AS AT END OF</t>
  </si>
  <si>
    <t>CURRENT QUARTER</t>
  </si>
  <si>
    <t>To-Date</t>
  </si>
  <si>
    <t>Period</t>
  </si>
  <si>
    <t>Cash and cash equivalents at beginning of financial period</t>
  </si>
  <si>
    <t>Cash and cash equivalents at end of financial period</t>
  </si>
  <si>
    <t>Deferred tax assets</t>
  </si>
  <si>
    <t>Other deferred liabilities</t>
  </si>
  <si>
    <t>Cash flows used in investing activities</t>
  </si>
  <si>
    <t>(Audited)</t>
  </si>
  <si>
    <t>Attributable to:</t>
  </si>
  <si>
    <t>Minority</t>
  </si>
  <si>
    <t>Interest</t>
  </si>
  <si>
    <t>Equity</t>
  </si>
  <si>
    <t>Share</t>
  </si>
  <si>
    <t>Retained</t>
  </si>
  <si>
    <t>Profits</t>
  </si>
  <si>
    <t>Attributable to Equity Holders of the Parent</t>
  </si>
  <si>
    <t>Total Equity</t>
  </si>
  <si>
    <t>Premium</t>
  </si>
  <si>
    <t>Distributable</t>
  </si>
  <si>
    <t>Non-Distributable</t>
  </si>
  <si>
    <t>Equity attributable to equity holders of the parent</t>
  </si>
  <si>
    <t>Non-current Assets</t>
  </si>
  <si>
    <t>Non-current Liabilities</t>
  </si>
  <si>
    <t>Deferred tax liabilities</t>
  </si>
  <si>
    <t>Cash and cash equivalent at the end of the financial period comprise  of:</t>
  </si>
  <si>
    <t>Cash and bank balances</t>
  </si>
  <si>
    <t>Bank overdrafts</t>
  </si>
  <si>
    <t>Prepaid lease payments</t>
  </si>
  <si>
    <t>Investment properties</t>
  </si>
  <si>
    <t xml:space="preserve"> -  Basic (sen)</t>
  </si>
  <si>
    <t>Profit from operations</t>
  </si>
  <si>
    <t>Profit before taxation</t>
  </si>
  <si>
    <t>Profit after taxation</t>
  </si>
  <si>
    <t>Equity holders of the Company</t>
  </si>
  <si>
    <t>Earnings per share attributable to equity holders of the Company</t>
  </si>
  <si>
    <t>Dividends paid to minority interest of a subsidiary</t>
  </si>
  <si>
    <t>Cash flows from operating activities</t>
  </si>
  <si>
    <t>Development Expenditure</t>
  </si>
  <si>
    <t>Other</t>
  </si>
  <si>
    <t>NET CURRENT ASSETS</t>
  </si>
  <si>
    <t>FINANCED BY:</t>
  </si>
  <si>
    <t>Goodwill</t>
  </si>
  <si>
    <t>Operating profit before working capital changes</t>
  </si>
  <si>
    <t>Commercial Papers</t>
  </si>
  <si>
    <t>Taxation paid</t>
  </si>
  <si>
    <t>Repayment of term loan</t>
  </si>
  <si>
    <t>1.1.2008 to</t>
  </si>
  <si>
    <t>Cash flows generated from operations</t>
  </si>
  <si>
    <t>Net cash generated from operating activities</t>
  </si>
  <si>
    <t>Balance at end of the financial period</t>
  </si>
  <si>
    <t>Profit for the financial period</t>
  </si>
  <si>
    <t>Balance at beginning of the financial period</t>
  </si>
  <si>
    <t xml:space="preserve">Transfer to debt service reserve account </t>
  </si>
  <si>
    <t>Condensed Consolidated Income Statements for the first quarter ended 31 March 2009</t>
  </si>
  <si>
    <t>Condensed Consolidated Balance Sheets as at 31 March 2009</t>
  </si>
  <si>
    <t>31 March 2008</t>
  </si>
  <si>
    <t>31 March 2009</t>
  </si>
  <si>
    <t>1.1.2009 to</t>
  </si>
  <si>
    <t>31.3.2009</t>
  </si>
  <si>
    <t>As at 31.3.2009</t>
  </si>
  <si>
    <t>31.3.2008</t>
  </si>
  <si>
    <t>As at 31.3.2008</t>
  </si>
  <si>
    <t>Condensed Consolidated Cash Flow Statements for the period ended 31 March 2009</t>
  </si>
  <si>
    <t>3 months ended</t>
  </si>
  <si>
    <t>Net cash used in investing activities</t>
  </si>
  <si>
    <t>Net cash generated from/(used in) financing activities</t>
  </si>
  <si>
    <t>Net increase/(decrease) in cash and cash equivalents</t>
  </si>
  <si>
    <t>Repayment of commercial papers</t>
  </si>
  <si>
    <t>(Repayment of)/Proceeds from hire purchase financing</t>
  </si>
  <si>
    <t>Condensed Consolidated Statements of Changes in Equity for the period ended 31 March 2009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</si>
</sst>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m/yyyy"/>
    <numFmt numFmtId="165" formatCode="_(* #,##0_);_(* \(#,##0\);_(* &quot;-&quot;??_);_(@_)"/>
    <numFmt numFmtId="166" formatCode="#,##0_);[Red]\(#,##0\);\-"/>
    <numFmt numFmtId="167" formatCode="_(* #,##0.000_);_(* \(#,##0.000\);_(* &quot;-&quot;??_);_(@_)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4" fillId="0" borderId="0" xfId="42" applyNumberFormat="1" applyFont="1" applyBorder="1" applyAlignment="1">
      <alignment vertical="center"/>
    </xf>
    <xf numFmtId="0" fontId="0" fillId="0" borderId="0" xfId="42" applyNumberFormat="1" applyFont="1" applyBorder="1" applyAlignment="1" applyProtection="1">
      <alignment vertical="center"/>
      <protection/>
    </xf>
    <xf numFmtId="0" fontId="0" fillId="0" borderId="0" xfId="42" applyNumberFormat="1" applyFont="1" applyBorder="1" applyAlignment="1" applyProtection="1" quotePrefix="1">
      <alignment vertical="center"/>
      <protection/>
    </xf>
    <xf numFmtId="0" fontId="0" fillId="0" borderId="0" xfId="0" applyNumberFormat="1" applyAlignment="1">
      <alignment/>
    </xf>
    <xf numFmtId="0" fontId="3" fillId="0" borderId="0" xfId="42" applyNumberFormat="1" applyFont="1" applyBorder="1" applyAlignment="1" applyProtection="1">
      <alignment vertical="center"/>
      <protection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>
      <alignment vertical="center"/>
    </xf>
    <xf numFmtId="41" fontId="0" fillId="0" borderId="0" xfId="0" applyNumberFormat="1" applyAlignment="1">
      <alignment/>
    </xf>
    <xf numFmtId="43" fontId="0" fillId="0" borderId="0" xfId="42" applyFont="1" applyAlignment="1">
      <alignment/>
    </xf>
    <xf numFmtId="1" fontId="8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38" fontId="7" fillId="0" borderId="0" xfId="0" applyNumberFormat="1" applyFont="1" applyFill="1" applyBorder="1" applyAlignment="1">
      <alignment horizontal="center"/>
    </xf>
    <xf numFmtId="38" fontId="7" fillId="0" borderId="0" xfId="0" applyNumberFormat="1" applyFont="1" applyFill="1" applyAlignment="1">
      <alignment/>
    </xf>
    <xf numFmtId="165" fontId="7" fillId="0" borderId="0" xfId="42" applyNumberFormat="1" applyFont="1" applyAlignment="1">
      <alignment/>
    </xf>
    <xf numFmtId="165" fontId="7" fillId="0" borderId="10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43" fontId="7" fillId="0" borderId="0" xfId="42" applyFont="1" applyBorder="1" applyAlignment="1">
      <alignment vertical="center"/>
    </xf>
    <xf numFmtId="165" fontId="13" fillId="0" borderId="0" xfId="42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165" fontId="0" fillId="0" borderId="0" xfId="42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5" fontId="4" fillId="0" borderId="0" xfId="42" applyNumberFormat="1" applyFont="1" applyBorder="1" applyAlignment="1">
      <alignment/>
    </xf>
    <xf numFmtId="43" fontId="7" fillId="0" borderId="0" xfId="42" applyFont="1" applyAlignment="1">
      <alignment vertical="center"/>
    </xf>
    <xf numFmtId="43" fontId="3" fillId="0" borderId="0" xfId="42" applyFont="1" applyAlignment="1">
      <alignment/>
    </xf>
    <xf numFmtId="43" fontId="7" fillId="0" borderId="0" xfId="42" applyFont="1" applyAlignment="1">
      <alignment/>
    </xf>
    <xf numFmtId="43" fontId="7" fillId="0" borderId="0" xfId="42" applyFont="1" applyBorder="1" applyAlignment="1" applyProtection="1">
      <alignment vertical="center"/>
      <protection/>
    </xf>
    <xf numFmtId="43" fontId="3" fillId="0" borderId="0" xfId="42" applyFont="1" applyBorder="1" applyAlignment="1" applyProtection="1">
      <alignment vertical="center"/>
      <protection/>
    </xf>
    <xf numFmtId="43" fontId="7" fillId="0" borderId="0" xfId="42" applyFont="1" applyBorder="1" applyAlignment="1" applyProtection="1" quotePrefix="1">
      <alignment vertical="center"/>
      <protection/>
    </xf>
    <xf numFmtId="43" fontId="3" fillId="0" borderId="0" xfId="42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4" fontId="8" fillId="0" borderId="0" xfId="0" applyNumberFormat="1" applyFont="1" applyFill="1" applyAlignment="1" quotePrefix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41" fontId="7" fillId="0" borderId="0" xfId="0" applyNumberFormat="1" applyFont="1" applyFill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10" xfId="0" applyNumberFormat="1" applyFont="1" applyFill="1" applyBorder="1" applyAlignment="1">
      <alignment/>
    </xf>
    <xf numFmtId="41" fontId="7" fillId="0" borderId="11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41" fontId="7" fillId="0" borderId="13" xfId="0" applyNumberFormat="1" applyFont="1" applyFill="1" applyBorder="1" applyAlignment="1">
      <alignment/>
    </xf>
    <xf numFmtId="41" fontId="0" fillId="0" borderId="0" xfId="0" applyNumberFormat="1" applyFill="1" applyAlignment="1">
      <alignment/>
    </xf>
    <xf numFmtId="43" fontId="0" fillId="0" borderId="0" xfId="42" applyFont="1" applyFill="1" applyAlignment="1">
      <alignment/>
    </xf>
    <xf numFmtId="43" fontId="0" fillId="0" borderId="0" xfId="42" applyFont="1" applyFill="1" applyBorder="1" applyAlignment="1">
      <alignment/>
    </xf>
    <xf numFmtId="0" fontId="0" fillId="0" borderId="0" xfId="0" applyFill="1" applyAlignment="1">
      <alignment vertical="center"/>
    </xf>
    <xf numFmtId="165" fontId="7" fillId="0" borderId="11" xfId="42" applyNumberFormat="1" applyFont="1" applyFill="1" applyBorder="1" applyAlignment="1">
      <alignment vertical="center"/>
    </xf>
    <xf numFmtId="165" fontId="7" fillId="0" borderId="0" xfId="42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vertical="center"/>
    </xf>
    <xf numFmtId="165" fontId="0" fillId="0" borderId="0" xfId="42" applyNumberFormat="1" applyFill="1" applyBorder="1" applyAlignment="1">
      <alignment vertical="center"/>
    </xf>
    <xf numFmtId="43" fontId="7" fillId="0" borderId="0" xfId="42" applyNumberFormat="1" applyFont="1" applyFill="1" applyAlignment="1">
      <alignment/>
    </xf>
    <xf numFmtId="43" fontId="7" fillId="0" borderId="0" xfId="0" applyNumberFormat="1" applyFont="1" applyFill="1" applyAlignment="1">
      <alignment/>
    </xf>
    <xf numFmtId="165" fontId="7" fillId="0" borderId="0" xfId="42" applyNumberFormat="1" applyFont="1" applyFill="1" applyBorder="1" applyAlignment="1">
      <alignment/>
    </xf>
    <xf numFmtId="165" fontId="7" fillId="0" borderId="13" xfId="42" applyNumberFormat="1" applyFont="1" applyFill="1" applyBorder="1" applyAlignment="1">
      <alignment/>
    </xf>
    <xf numFmtId="165" fontId="7" fillId="0" borderId="0" xfId="42" applyNumberFormat="1" applyFont="1" applyFill="1" applyAlignment="1">
      <alignment/>
    </xf>
    <xf numFmtId="165" fontId="7" fillId="0" borderId="12" xfId="42" applyNumberFormat="1" applyFont="1" applyFill="1" applyBorder="1" applyAlignment="1">
      <alignment/>
    </xf>
    <xf numFmtId="41" fontId="7" fillId="0" borderId="0" xfId="0" applyNumberFormat="1" applyFont="1" applyFill="1" applyAlignment="1">
      <alignment vertical="center"/>
    </xf>
    <xf numFmtId="41" fontId="7" fillId="0" borderId="0" xfId="42" applyNumberFormat="1" applyFont="1" applyFill="1" applyAlignment="1">
      <alignment vertical="center"/>
    </xf>
    <xf numFmtId="0" fontId="8" fillId="0" borderId="0" xfId="0" applyFont="1" applyFill="1" applyAlignment="1" quotePrefix="1">
      <alignment vertical="center"/>
    </xf>
    <xf numFmtId="165" fontId="7" fillId="0" borderId="0" xfId="42" applyNumberFormat="1" applyFont="1" applyFill="1" applyAlignment="1">
      <alignment vertical="center"/>
    </xf>
    <xf numFmtId="41" fontId="7" fillId="0" borderId="12" xfId="42" applyNumberFormat="1" applyFont="1" applyFill="1" applyBorder="1" applyAlignment="1">
      <alignment vertical="center"/>
    </xf>
    <xf numFmtId="43" fontId="7" fillId="0" borderId="0" xfId="42" applyFont="1" applyFill="1" applyBorder="1" applyAlignment="1" applyProtection="1">
      <alignment vertical="center"/>
      <protection/>
    </xf>
    <xf numFmtId="43" fontId="7" fillId="0" borderId="0" xfId="42" applyFont="1" applyFill="1" applyAlignment="1">
      <alignment/>
    </xf>
    <xf numFmtId="0" fontId="7" fillId="0" borderId="0" xfId="0" applyFont="1" applyFill="1" applyAlignment="1">
      <alignment horizontal="center"/>
    </xf>
    <xf numFmtId="165" fontId="6" fillId="0" borderId="0" xfId="42" applyNumberFormat="1" applyFont="1" applyFill="1" applyAlignment="1">
      <alignment horizontal="center" vertical="top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67" fontId="7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165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165" fontId="6" fillId="0" borderId="0" xfId="42" applyNumberFormat="1" applyFont="1" applyFill="1" applyBorder="1" applyAlignment="1">
      <alignment horizontal="center" vertical="top"/>
    </xf>
    <xf numFmtId="165" fontId="0" fillId="0" borderId="0" xfId="0" applyNumberFormat="1" applyAlignment="1">
      <alignment/>
    </xf>
    <xf numFmtId="0" fontId="2" fillId="0" borderId="0" xfId="0" applyFont="1" applyFill="1" applyAlignment="1">
      <alignment vertical="center"/>
    </xf>
    <xf numFmtId="43" fontId="0" fillId="0" borderId="0" xfId="0" applyNumberFormat="1" applyFill="1" applyAlignment="1">
      <alignment/>
    </xf>
    <xf numFmtId="165" fontId="7" fillId="0" borderId="13" xfId="42" applyNumberFormat="1" applyFont="1" applyFill="1" applyBorder="1" applyAlignment="1">
      <alignment vertical="center"/>
    </xf>
    <xf numFmtId="165" fontId="7" fillId="0" borderId="12" xfId="42" applyNumberFormat="1" applyFont="1" applyFill="1" applyBorder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41" fontId="7" fillId="0" borderId="0" xfId="0" applyNumberFormat="1" applyFont="1" applyFill="1" applyAlignment="1">
      <alignment horizontal="center" vertical="center"/>
    </xf>
    <xf numFmtId="41" fontId="0" fillId="0" borderId="0" xfId="0" applyNumberFormat="1" applyFont="1" applyFill="1" applyAlignment="1">
      <alignment vertical="center"/>
    </xf>
    <xf numFmtId="165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5" fontId="7" fillId="0" borderId="12" xfId="0" applyNumberFormat="1" applyFont="1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0" fontId="7" fillId="0" borderId="0" xfId="0" applyFont="1" applyFill="1" applyAlignment="1">
      <alignment horizontal="justify" vertical="center"/>
    </xf>
    <xf numFmtId="165" fontId="16" fillId="0" borderId="0" xfId="42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/>
    </xf>
    <xf numFmtId="165" fontId="0" fillId="0" borderId="0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/>
    </xf>
    <xf numFmtId="165" fontId="17" fillId="0" borderId="0" xfId="0" applyNumberFormat="1" applyFont="1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justify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28575</xdr:rowOff>
    </xdr:from>
    <xdr:to>
      <xdr:col>8</xdr:col>
      <xdr:colOff>914400</xdr:colOff>
      <xdr:row>31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8772525"/>
          <a:ext cx="59055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Condensed Consolidated Income Statements should be read in conjunction with the Annual Financial Statements for the year ended 31 December 2008.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95250</xdr:rowOff>
    </xdr:from>
    <xdr:to>
      <xdr:col>7</xdr:col>
      <xdr:colOff>0</xdr:colOff>
      <xdr:row>54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10077450"/>
          <a:ext cx="50673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Condensed Consolidated Balance Sheets should be read in conjunction with the Annual Financial Statements for the year ended 31 December 2008.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95250</xdr:rowOff>
    </xdr:from>
    <xdr:to>
      <xdr:col>9</xdr:col>
      <xdr:colOff>695325</xdr:colOff>
      <xdr:row>40</xdr:row>
      <xdr:rowOff>200025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8705850"/>
          <a:ext cx="668655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Condensed Consolidated Statements of Changes in Equity should be read in conjunction with the Annual Financial Statements for the year ended 31 December 2008.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47625</xdr:colOff>
      <xdr:row>4</xdr:row>
      <xdr:rowOff>123825</xdr:rowOff>
    </xdr:from>
    <xdr:to>
      <xdr:col>3</xdr:col>
      <xdr:colOff>542925</xdr:colOff>
      <xdr:row>4</xdr:row>
      <xdr:rowOff>123825</xdr:rowOff>
    </xdr:to>
    <xdr:sp>
      <xdr:nvSpPr>
        <xdr:cNvPr id="2" name="Line 2"/>
        <xdr:cNvSpPr>
          <a:spLocks/>
        </xdr:cNvSpPr>
      </xdr:nvSpPr>
      <xdr:spPr>
        <a:xfrm flipH="1">
          <a:off x="1857375" y="10763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142875</xdr:colOff>
      <xdr:row>4</xdr:row>
      <xdr:rowOff>114300</xdr:rowOff>
    </xdr:from>
    <xdr:to>
      <xdr:col>7</xdr:col>
      <xdr:colOff>590550</xdr:colOff>
      <xdr:row>4</xdr:row>
      <xdr:rowOff>114300</xdr:rowOff>
    </xdr:to>
    <xdr:sp>
      <xdr:nvSpPr>
        <xdr:cNvPr id="3" name="Line 3"/>
        <xdr:cNvSpPr>
          <a:spLocks/>
        </xdr:cNvSpPr>
      </xdr:nvSpPr>
      <xdr:spPr>
        <a:xfrm>
          <a:off x="4743450" y="10668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5</xdr:row>
      <xdr:rowOff>104775</xdr:rowOff>
    </xdr:from>
    <xdr:to>
      <xdr:col>4</xdr:col>
      <xdr:colOff>209550</xdr:colOff>
      <xdr:row>5</xdr:row>
      <xdr:rowOff>104775</xdr:rowOff>
    </xdr:to>
    <xdr:sp>
      <xdr:nvSpPr>
        <xdr:cNvPr id="4" name="Line 4"/>
        <xdr:cNvSpPr>
          <a:spLocks/>
        </xdr:cNvSpPr>
      </xdr:nvSpPr>
      <xdr:spPr>
        <a:xfrm flipH="1">
          <a:off x="2524125" y="12668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466725</xdr:colOff>
      <xdr:row>5</xdr:row>
      <xdr:rowOff>114300</xdr:rowOff>
    </xdr:from>
    <xdr:to>
      <xdr:col>5</xdr:col>
      <xdr:colOff>657225</xdr:colOff>
      <xdr:row>5</xdr:row>
      <xdr:rowOff>114300</xdr:rowOff>
    </xdr:to>
    <xdr:sp>
      <xdr:nvSpPr>
        <xdr:cNvPr id="5" name="Straight Arrow Connector 7"/>
        <xdr:cNvSpPr>
          <a:spLocks/>
        </xdr:cNvSpPr>
      </xdr:nvSpPr>
      <xdr:spPr>
        <a:xfrm>
          <a:off x="3667125" y="1276350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38100</xdr:rowOff>
    </xdr:from>
    <xdr:to>
      <xdr:col>7</xdr:col>
      <xdr:colOff>0</xdr:colOff>
      <xdr:row>55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9629775"/>
          <a:ext cx="53816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Condensed Consolidated Cash Flow Statements should be read in conjunction with the Annual Financial Statements for the year ended 31 December 2008.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tabSelected="1" zoomScale="80" zoomScaleNormal="80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2" width="9.33203125" style="39" customWidth="1"/>
    <col min="3" max="3" width="14.83203125" style="39" customWidth="1"/>
    <col min="4" max="4" width="2.83203125" style="39" customWidth="1"/>
    <col min="5" max="6" width="16.16015625" style="39" customWidth="1"/>
    <col min="7" max="7" width="2.83203125" style="39" customWidth="1"/>
    <col min="8" max="9" width="16.16015625" style="39" customWidth="1"/>
    <col min="10" max="11" width="9.33203125" style="39" customWidth="1"/>
    <col min="12" max="12" width="12.16015625" style="53" bestFit="1" customWidth="1"/>
    <col min="13" max="16384" width="9.33203125" style="39" customWidth="1"/>
  </cols>
  <sheetData>
    <row r="1" spans="1:9" ht="21" customHeight="1">
      <c r="A1" s="93" t="s">
        <v>43</v>
      </c>
      <c r="B1" s="55"/>
      <c r="C1" s="55"/>
      <c r="D1" s="55"/>
      <c r="E1" s="55"/>
      <c r="F1" s="55"/>
      <c r="G1" s="55"/>
      <c r="H1" s="55"/>
      <c r="I1" s="82"/>
    </row>
    <row r="2" spans="1:9" ht="21" customHeight="1">
      <c r="A2" s="13" t="s">
        <v>100</v>
      </c>
      <c r="B2" s="55"/>
      <c r="C2" s="55"/>
      <c r="D2" s="55"/>
      <c r="E2" s="55"/>
      <c r="F2" s="55"/>
      <c r="G2" s="55"/>
      <c r="H2" s="55"/>
      <c r="I2" s="55"/>
    </row>
    <row r="3" spans="1:9" ht="18.75" customHeight="1">
      <c r="A3" s="81" t="s">
        <v>11</v>
      </c>
      <c r="B3" s="55"/>
      <c r="C3" s="55"/>
      <c r="D3" s="55"/>
      <c r="E3" s="55"/>
      <c r="F3" s="55"/>
      <c r="G3" s="55"/>
      <c r="H3" s="55"/>
      <c r="I3" s="55"/>
    </row>
    <row r="4" spans="1:9" ht="18.75" customHeight="1">
      <c r="A4" s="81"/>
      <c r="B4" s="55"/>
      <c r="C4" s="55"/>
      <c r="D4" s="55"/>
      <c r="E4" s="55"/>
      <c r="F4" s="55"/>
      <c r="G4" s="55"/>
      <c r="H4" s="55"/>
      <c r="I4" s="55"/>
    </row>
    <row r="5" spans="1:9" ht="18.75" customHeight="1">
      <c r="A5" s="55"/>
      <c r="B5" s="55"/>
      <c r="C5" s="55"/>
      <c r="D5" s="55"/>
      <c r="E5" s="59" t="s">
        <v>6</v>
      </c>
      <c r="F5" s="59"/>
      <c r="G5" s="60"/>
      <c r="H5" s="59" t="s">
        <v>7</v>
      </c>
      <c r="I5" s="59"/>
    </row>
    <row r="6" spans="1:9" ht="18.75" customHeight="1">
      <c r="A6" s="55"/>
      <c r="B6" s="55"/>
      <c r="C6" s="55"/>
      <c r="D6" s="55"/>
      <c r="E6" s="61" t="s">
        <v>38</v>
      </c>
      <c r="F6" s="61" t="s">
        <v>41</v>
      </c>
      <c r="G6" s="62"/>
      <c r="H6" s="61" t="s">
        <v>38</v>
      </c>
      <c r="I6" s="61" t="s">
        <v>41</v>
      </c>
    </row>
    <row r="7" spans="1:9" ht="18.75" customHeight="1">
      <c r="A7" s="55"/>
      <c r="B7" s="55"/>
      <c r="C7" s="55"/>
      <c r="D7" s="55"/>
      <c r="E7" s="61" t="s">
        <v>39</v>
      </c>
      <c r="F7" s="61" t="s">
        <v>42</v>
      </c>
      <c r="G7" s="62"/>
      <c r="H7" s="61" t="s">
        <v>39</v>
      </c>
      <c r="I7" s="61" t="s">
        <v>42</v>
      </c>
    </row>
    <row r="8" spans="1:9" ht="18.75" customHeight="1">
      <c r="A8" s="55"/>
      <c r="B8" s="55"/>
      <c r="C8" s="55"/>
      <c r="D8" s="55"/>
      <c r="E8" s="61" t="s">
        <v>40</v>
      </c>
      <c r="F8" s="61" t="s">
        <v>40</v>
      </c>
      <c r="G8" s="62"/>
      <c r="H8" s="61" t="s">
        <v>47</v>
      </c>
      <c r="I8" s="61" t="s">
        <v>48</v>
      </c>
    </row>
    <row r="9" spans="1:9" ht="18.75" customHeight="1">
      <c r="A9" s="55"/>
      <c r="B9" s="55"/>
      <c r="C9" s="55"/>
      <c r="D9" s="55"/>
      <c r="E9" s="63">
        <v>39903</v>
      </c>
      <c r="F9" s="63">
        <v>39538</v>
      </c>
      <c r="G9" s="64"/>
      <c r="H9" s="63">
        <f>E9</f>
        <v>39903</v>
      </c>
      <c r="I9" s="63">
        <f>F9</f>
        <v>39538</v>
      </c>
    </row>
    <row r="10" spans="1:9" ht="18.75" customHeight="1">
      <c r="A10" s="55"/>
      <c r="B10" s="55"/>
      <c r="C10" s="55"/>
      <c r="D10" s="55"/>
      <c r="E10" s="61" t="s">
        <v>34</v>
      </c>
      <c r="F10" s="61" t="s">
        <v>34</v>
      </c>
      <c r="G10" s="62"/>
      <c r="H10" s="61" t="s">
        <v>34</v>
      </c>
      <c r="I10" s="61" t="s">
        <v>34</v>
      </c>
    </row>
    <row r="11" spans="1:9" ht="20.25" customHeight="1">
      <c r="A11" s="55"/>
      <c r="B11" s="55"/>
      <c r="C11" s="55"/>
      <c r="D11" s="55"/>
      <c r="E11" s="65"/>
      <c r="F11" s="65"/>
      <c r="G11" s="65"/>
      <c r="H11" s="65"/>
      <c r="I11" s="65"/>
    </row>
    <row r="12" spans="1:13" ht="27" customHeight="1">
      <c r="A12" s="58" t="s">
        <v>2</v>
      </c>
      <c r="B12" s="58"/>
      <c r="C12" s="58"/>
      <c r="D12" s="58"/>
      <c r="E12" s="57">
        <v>168059</v>
      </c>
      <c r="F12" s="57">
        <v>168356</v>
      </c>
      <c r="G12" s="57"/>
      <c r="H12" s="57">
        <v>168059</v>
      </c>
      <c r="I12" s="57">
        <v>168356</v>
      </c>
      <c r="M12" s="94"/>
    </row>
    <row r="13" spans="1:13" ht="27" customHeight="1">
      <c r="A13" s="58" t="s">
        <v>3</v>
      </c>
      <c r="B13" s="58"/>
      <c r="C13" s="58"/>
      <c r="D13" s="58"/>
      <c r="E13" s="57">
        <v>-166211</v>
      </c>
      <c r="F13" s="57">
        <v>-166845</v>
      </c>
      <c r="G13" s="57"/>
      <c r="H13" s="57">
        <v>-166211</v>
      </c>
      <c r="I13" s="57">
        <v>-166845</v>
      </c>
      <c r="M13" s="94"/>
    </row>
    <row r="14" spans="1:13" ht="27" customHeight="1">
      <c r="A14" s="58" t="s">
        <v>0</v>
      </c>
      <c r="B14" s="58"/>
      <c r="C14" s="58"/>
      <c r="D14" s="58"/>
      <c r="E14" s="95">
        <v>2001</v>
      </c>
      <c r="F14" s="95">
        <v>1018</v>
      </c>
      <c r="G14" s="57"/>
      <c r="H14" s="95">
        <v>2001</v>
      </c>
      <c r="I14" s="95">
        <v>1018</v>
      </c>
      <c r="M14" s="94"/>
    </row>
    <row r="15" spans="1:13" ht="27" customHeight="1">
      <c r="A15" s="58" t="s">
        <v>77</v>
      </c>
      <c r="B15" s="58"/>
      <c r="C15" s="58"/>
      <c r="D15" s="58"/>
      <c r="E15" s="57">
        <f>SUM(E12:E14)</f>
        <v>3849</v>
      </c>
      <c r="F15" s="57">
        <f>SUM(F12:F14)</f>
        <v>2529</v>
      </c>
      <c r="G15" s="57"/>
      <c r="H15" s="57">
        <f>SUM(H12:H14)</f>
        <v>3849</v>
      </c>
      <c r="I15" s="57">
        <f>SUM(I12:I14)</f>
        <v>2529</v>
      </c>
      <c r="M15" s="94"/>
    </row>
    <row r="16" spans="1:13" ht="27" customHeight="1">
      <c r="A16" s="58" t="s">
        <v>1</v>
      </c>
      <c r="B16" s="58"/>
      <c r="C16" s="58"/>
      <c r="D16" s="58"/>
      <c r="E16" s="57">
        <v>-820</v>
      </c>
      <c r="F16" s="57">
        <v>-1060</v>
      </c>
      <c r="G16" s="57"/>
      <c r="H16" s="57">
        <v>-820</v>
      </c>
      <c r="I16" s="57">
        <v>-1060</v>
      </c>
      <c r="M16" s="94"/>
    </row>
    <row r="17" spans="1:13" ht="27" customHeight="1">
      <c r="A17" s="58" t="s">
        <v>78</v>
      </c>
      <c r="B17" s="58"/>
      <c r="C17" s="58"/>
      <c r="D17" s="58"/>
      <c r="E17" s="56">
        <f>SUM(E15:E16)</f>
        <v>3029</v>
      </c>
      <c r="F17" s="56">
        <f>SUM(F15:F16)</f>
        <v>1469</v>
      </c>
      <c r="G17" s="57"/>
      <c r="H17" s="56">
        <f>SUM(H15:H16)</f>
        <v>3029</v>
      </c>
      <c r="I17" s="56">
        <f>SUM(I15:I16)</f>
        <v>1469</v>
      </c>
      <c r="M17" s="94"/>
    </row>
    <row r="18" spans="1:13" ht="27" customHeight="1">
      <c r="A18" s="58" t="s">
        <v>4</v>
      </c>
      <c r="B18" s="58"/>
      <c r="C18" s="58"/>
      <c r="D18" s="58"/>
      <c r="E18" s="95">
        <v>-1322</v>
      </c>
      <c r="F18" s="95">
        <v>-919</v>
      </c>
      <c r="G18" s="57"/>
      <c r="H18" s="95">
        <v>-1322</v>
      </c>
      <c r="I18" s="95">
        <v>-919</v>
      </c>
      <c r="M18" s="94"/>
    </row>
    <row r="19" spans="1:13" ht="27" customHeight="1" thickBot="1">
      <c r="A19" s="58" t="s">
        <v>79</v>
      </c>
      <c r="B19" s="58"/>
      <c r="C19" s="58"/>
      <c r="D19" s="58"/>
      <c r="E19" s="96">
        <f>SUM(E17:E18)</f>
        <v>1707</v>
      </c>
      <c r="F19" s="96">
        <f>SUM(F17:F18)</f>
        <v>550</v>
      </c>
      <c r="G19" s="57"/>
      <c r="H19" s="96">
        <f>SUM(H17:H18)</f>
        <v>1707</v>
      </c>
      <c r="I19" s="96">
        <f>SUM(I17:I18)</f>
        <v>550</v>
      </c>
      <c r="M19" s="94"/>
    </row>
    <row r="20" spans="1:13" ht="20.25" customHeight="1" thickTop="1">
      <c r="A20" s="58"/>
      <c r="B20" s="58"/>
      <c r="C20" s="58"/>
      <c r="D20" s="58"/>
      <c r="E20" s="57"/>
      <c r="F20" s="57"/>
      <c r="G20" s="57"/>
      <c r="H20" s="57"/>
      <c r="I20" s="57"/>
      <c r="M20" s="94"/>
    </row>
    <row r="21" spans="1:13" ht="26.25" customHeight="1">
      <c r="A21" s="58" t="s">
        <v>55</v>
      </c>
      <c r="B21" s="58"/>
      <c r="C21" s="58"/>
      <c r="D21" s="58"/>
      <c r="E21" s="57"/>
      <c r="F21" s="57"/>
      <c r="G21" s="57"/>
      <c r="H21" s="57"/>
      <c r="I21" s="57"/>
      <c r="M21" s="94"/>
    </row>
    <row r="22" spans="1:13" ht="27" customHeight="1">
      <c r="A22" s="58" t="s">
        <v>80</v>
      </c>
      <c r="B22" s="58"/>
      <c r="C22" s="58"/>
      <c r="D22" s="58"/>
      <c r="E22" s="57">
        <v>1840</v>
      </c>
      <c r="F22" s="57">
        <v>289</v>
      </c>
      <c r="G22" s="57"/>
      <c r="H22" s="57">
        <v>1840</v>
      </c>
      <c r="I22" s="57">
        <v>289</v>
      </c>
      <c r="M22" s="94"/>
    </row>
    <row r="23" spans="1:13" ht="27" customHeight="1">
      <c r="A23" s="58" t="s">
        <v>5</v>
      </c>
      <c r="B23" s="58"/>
      <c r="C23" s="58"/>
      <c r="D23" s="58"/>
      <c r="E23" s="57">
        <v>-133</v>
      </c>
      <c r="F23" s="57">
        <v>261</v>
      </c>
      <c r="G23" s="57"/>
      <c r="H23" s="57">
        <v>-133</v>
      </c>
      <c r="I23" s="57">
        <v>261</v>
      </c>
      <c r="M23" s="94"/>
    </row>
    <row r="24" spans="1:13" ht="27" customHeight="1" thickBot="1">
      <c r="A24" s="58"/>
      <c r="B24" s="58"/>
      <c r="C24" s="58"/>
      <c r="D24" s="58"/>
      <c r="E24" s="96">
        <f>SUM(E22:E23)</f>
        <v>1707</v>
      </c>
      <c r="F24" s="96">
        <f>SUM(F22:F23)</f>
        <v>550</v>
      </c>
      <c r="G24" s="57"/>
      <c r="H24" s="96">
        <f>SUM(H22:H23)</f>
        <v>1707</v>
      </c>
      <c r="I24" s="96">
        <f>SUM(I22:I23)</f>
        <v>550</v>
      </c>
      <c r="M24" s="94"/>
    </row>
    <row r="25" spans="1:13" ht="20.25" customHeight="1" thickTop="1">
      <c r="A25" s="9"/>
      <c r="B25" s="9"/>
      <c r="C25" s="9"/>
      <c r="D25" s="9"/>
      <c r="E25" s="10"/>
      <c r="F25" s="10"/>
      <c r="G25" s="10"/>
      <c r="H25" s="10"/>
      <c r="I25" s="10"/>
      <c r="J25" s="40"/>
      <c r="M25" s="94"/>
    </row>
    <row r="26" spans="1:13" ht="38.25" customHeight="1">
      <c r="A26" s="117" t="s">
        <v>81</v>
      </c>
      <c r="B26" s="117"/>
      <c r="C26" s="117"/>
      <c r="D26" s="9"/>
      <c r="E26" s="9"/>
      <c r="F26" s="9"/>
      <c r="G26" s="9"/>
      <c r="H26" s="9"/>
      <c r="I26" s="9"/>
      <c r="M26" s="94"/>
    </row>
    <row r="27" spans="1:13" ht="26.25" customHeight="1">
      <c r="A27" s="9" t="s">
        <v>76</v>
      </c>
      <c r="B27" s="9"/>
      <c r="C27" s="9"/>
      <c r="D27" s="9"/>
      <c r="E27" s="66">
        <f>E22/Bsheet!E39*100</f>
        <v>2.539016682995488</v>
      </c>
      <c r="F27" s="66">
        <f>F22/72469*100</f>
        <v>0.3987912072748348</v>
      </c>
      <c r="G27" s="67"/>
      <c r="H27" s="66">
        <f>H22/Bsheet!E39*100</f>
        <v>2.539016682995488</v>
      </c>
      <c r="I27" s="66">
        <f>I22/72469.5*100</f>
        <v>0.39878845583314365</v>
      </c>
      <c r="M27" s="94"/>
    </row>
    <row r="28" spans="1:13" ht="24" customHeight="1">
      <c r="A28" s="9"/>
      <c r="B28" s="9"/>
      <c r="C28" s="9"/>
      <c r="D28" s="9"/>
      <c r="E28" s="9"/>
      <c r="F28" s="9"/>
      <c r="G28" s="9"/>
      <c r="H28" s="9"/>
      <c r="I28" s="9"/>
      <c r="M28" s="94"/>
    </row>
    <row r="29" spans="1:13" ht="24" customHeight="1">
      <c r="A29" s="9"/>
      <c r="B29" s="9"/>
      <c r="C29" s="9"/>
      <c r="D29" s="9"/>
      <c r="E29" s="9"/>
      <c r="F29" s="9"/>
      <c r="G29" s="9"/>
      <c r="H29" s="9"/>
      <c r="I29" s="9"/>
      <c r="M29" s="94"/>
    </row>
    <row r="30" spans="1:13" ht="24" customHeight="1">
      <c r="A30" s="9"/>
      <c r="B30" s="9"/>
      <c r="C30" s="9"/>
      <c r="D30" s="9"/>
      <c r="E30" s="9"/>
      <c r="F30" s="9"/>
      <c r="G30" s="9"/>
      <c r="H30" s="9"/>
      <c r="I30" s="9"/>
      <c r="M30" s="94"/>
    </row>
    <row r="31" spans="1:9" ht="24" customHeight="1">
      <c r="A31" s="9"/>
      <c r="B31" s="9"/>
      <c r="C31" s="9"/>
      <c r="D31" s="9"/>
      <c r="E31" s="9"/>
      <c r="F31" s="9"/>
      <c r="G31" s="9"/>
      <c r="H31" s="9"/>
      <c r="I31" s="9"/>
    </row>
    <row r="32" spans="1:9" ht="18" customHeight="1">
      <c r="A32" s="9"/>
      <c r="B32" s="9"/>
      <c r="C32" s="9"/>
      <c r="D32" s="9"/>
      <c r="E32" s="9"/>
      <c r="F32" s="9"/>
      <c r="G32" s="9"/>
      <c r="H32" s="9"/>
      <c r="I32" s="9"/>
    </row>
    <row r="33" spans="1:9" ht="18" customHeight="1">
      <c r="A33" s="9"/>
      <c r="B33" s="9"/>
      <c r="C33" s="9"/>
      <c r="D33" s="9"/>
      <c r="E33" s="9"/>
      <c r="F33" s="9"/>
      <c r="G33" s="9"/>
      <c r="H33" s="9"/>
      <c r="I33" s="9"/>
    </row>
    <row r="34" spans="1:9" ht="18" customHeight="1">
      <c r="A34" s="9"/>
      <c r="B34" s="9"/>
      <c r="C34" s="9"/>
      <c r="D34" s="9"/>
      <c r="E34" s="9"/>
      <c r="F34" s="9"/>
      <c r="G34" s="9"/>
      <c r="H34" s="9"/>
      <c r="I34" s="9"/>
    </row>
    <row r="35" spans="1:9" ht="18" customHeight="1">
      <c r="A35" s="9"/>
      <c r="B35" s="9"/>
      <c r="C35" s="9"/>
      <c r="D35" s="9"/>
      <c r="E35" s="9"/>
      <c r="F35" s="9"/>
      <c r="G35" s="9"/>
      <c r="H35" s="9"/>
      <c r="I35" s="9"/>
    </row>
    <row r="36" ht="18" customHeight="1"/>
    <row r="37" ht="18" customHeight="1"/>
    <row r="38" ht="18" customHeight="1"/>
    <row r="39" ht="18" customHeight="1"/>
    <row r="40" ht="18" customHeight="1"/>
  </sheetData>
  <sheetProtection/>
  <mergeCells count="1">
    <mergeCell ref="A26:C26"/>
  </mergeCells>
  <printOptions/>
  <pageMargins left="0.5" right="0.4" top="0.75" bottom="0.5" header="0.75" footer="0.5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showGridLines="0" view="pageBreakPreview" zoomScale="90" zoomScaleNormal="80" zoomScaleSheetLayoutView="90" zoomScalePageLayoutView="0" workbookViewId="0" topLeftCell="A1">
      <selection activeCell="A1" sqref="A1"/>
    </sheetView>
  </sheetViews>
  <sheetFormatPr defaultColWidth="9.33203125" defaultRowHeight="12.75"/>
  <cols>
    <col min="1" max="1" width="2.83203125" style="0" customWidth="1"/>
    <col min="2" max="4" width="14.83203125" style="0" customWidth="1"/>
    <col min="5" max="5" width="15.33203125" style="39" customWidth="1"/>
    <col min="6" max="6" width="10.83203125" style="40" customWidth="1"/>
    <col min="7" max="7" width="15.33203125" style="39" customWidth="1"/>
    <col min="10" max="10" width="11.5" style="15" bestFit="1" customWidth="1"/>
  </cols>
  <sheetData>
    <row r="1" ht="18" customHeight="1">
      <c r="A1" s="1" t="s">
        <v>43</v>
      </c>
    </row>
    <row r="2" ht="18" customHeight="1">
      <c r="A2" s="7" t="s">
        <v>101</v>
      </c>
    </row>
    <row r="3" ht="6.75" customHeight="1">
      <c r="A3" s="3"/>
    </row>
    <row r="4" spans="1:7" ht="15" customHeight="1">
      <c r="A4" s="3"/>
      <c r="E4" s="41" t="s">
        <v>45</v>
      </c>
      <c r="F4" s="42"/>
      <c r="G4" s="41" t="s">
        <v>10</v>
      </c>
    </row>
    <row r="5" spans="1:7" ht="15" customHeight="1">
      <c r="A5" s="4"/>
      <c r="E5" s="41" t="s">
        <v>46</v>
      </c>
      <c r="F5" s="42"/>
      <c r="G5" s="41" t="s">
        <v>31</v>
      </c>
    </row>
    <row r="6" spans="5:7" ht="17.25" customHeight="1">
      <c r="E6" s="43">
        <v>39903</v>
      </c>
      <c r="F6" s="44"/>
      <c r="G6" s="43">
        <v>39813</v>
      </c>
    </row>
    <row r="7" spans="5:7" ht="17.25" customHeight="1">
      <c r="E7" s="45" t="s">
        <v>11</v>
      </c>
      <c r="F7" s="44"/>
      <c r="G7" s="45" t="s">
        <v>54</v>
      </c>
    </row>
    <row r="8" spans="5:7" ht="17.25" customHeight="1">
      <c r="E8" s="45" t="s">
        <v>34</v>
      </c>
      <c r="F8" s="38"/>
      <c r="G8" s="45" t="s">
        <v>34</v>
      </c>
    </row>
    <row r="9" spans="5:7" ht="6.75" customHeight="1">
      <c r="E9" s="45"/>
      <c r="F9" s="38"/>
      <c r="G9" s="45"/>
    </row>
    <row r="10" spans="1:8" ht="15.75" customHeight="1">
      <c r="A10" s="32" t="s">
        <v>68</v>
      </c>
      <c r="B10" s="33"/>
      <c r="C10" s="12"/>
      <c r="D10" s="12"/>
      <c r="E10" s="9"/>
      <c r="F10" s="10"/>
      <c r="G10" s="9"/>
      <c r="H10" s="12"/>
    </row>
    <row r="11" spans="1:8" ht="15.75" customHeight="1">
      <c r="A11" s="31" t="s">
        <v>8</v>
      </c>
      <c r="B11" s="33"/>
      <c r="C11" s="12"/>
      <c r="D11" s="12"/>
      <c r="E11" s="46">
        <v>41162</v>
      </c>
      <c r="F11" s="47"/>
      <c r="G11" s="46">
        <v>40863</v>
      </c>
      <c r="H11" s="12"/>
    </row>
    <row r="12" spans="1:8" ht="15.75" customHeight="1">
      <c r="A12" s="31" t="s">
        <v>75</v>
      </c>
      <c r="B12" s="33"/>
      <c r="C12" s="12"/>
      <c r="D12" s="12"/>
      <c r="E12" s="46">
        <v>15249</v>
      </c>
      <c r="F12" s="47"/>
      <c r="G12" s="46">
        <v>15249</v>
      </c>
      <c r="H12" s="12"/>
    </row>
    <row r="13" spans="1:8" ht="15.75" customHeight="1">
      <c r="A13" s="31" t="s">
        <v>74</v>
      </c>
      <c r="B13" s="33"/>
      <c r="C13" s="12"/>
      <c r="D13" s="12"/>
      <c r="E13" s="46">
        <v>11923</v>
      </c>
      <c r="F13" s="47"/>
      <c r="G13" s="46">
        <v>11990</v>
      </c>
      <c r="H13" s="12"/>
    </row>
    <row r="14" spans="1:8" ht="15.75" customHeight="1">
      <c r="A14" s="34" t="s">
        <v>35</v>
      </c>
      <c r="B14" s="33"/>
      <c r="C14" s="12"/>
      <c r="D14" s="12"/>
      <c r="E14" s="46">
        <v>1882</v>
      </c>
      <c r="F14" s="47"/>
      <c r="G14" s="46">
        <v>1882</v>
      </c>
      <c r="H14" s="12"/>
    </row>
    <row r="15" spans="1:8" ht="15.75" customHeight="1">
      <c r="A15" s="34" t="s">
        <v>9</v>
      </c>
      <c r="B15" s="33"/>
      <c r="C15" s="12"/>
      <c r="D15" s="12"/>
      <c r="E15" s="46">
        <v>1241</v>
      </c>
      <c r="F15" s="47"/>
      <c r="G15" s="46">
        <v>1236</v>
      </c>
      <c r="H15" s="12"/>
    </row>
    <row r="16" spans="1:8" ht="15.75" customHeight="1">
      <c r="A16" s="34" t="s">
        <v>88</v>
      </c>
      <c r="B16" s="33"/>
      <c r="C16" s="12"/>
      <c r="D16" s="12"/>
      <c r="E16" s="46">
        <v>819</v>
      </c>
      <c r="F16" s="47"/>
      <c r="G16" s="46">
        <v>819</v>
      </c>
      <c r="H16" s="12"/>
    </row>
    <row r="17" spans="1:8" ht="15.75" customHeight="1">
      <c r="A17" s="34" t="s">
        <v>51</v>
      </c>
      <c r="B17" s="33"/>
      <c r="C17" s="12"/>
      <c r="D17" s="12"/>
      <c r="E17" s="46">
        <v>1020</v>
      </c>
      <c r="F17" s="47"/>
      <c r="G17" s="46">
        <v>977</v>
      </c>
      <c r="H17" s="12"/>
    </row>
    <row r="18" spans="1:8" ht="15.75" customHeight="1">
      <c r="A18" s="34"/>
      <c r="B18" s="33"/>
      <c r="C18" s="12"/>
      <c r="D18" s="12"/>
      <c r="E18" s="48">
        <f>SUM(E11:E17)</f>
        <v>73296</v>
      </c>
      <c r="F18" s="47"/>
      <c r="G18" s="48">
        <f>SUM(G11:G17)</f>
        <v>73016</v>
      </c>
      <c r="H18" s="12"/>
    </row>
    <row r="19" spans="1:8" ht="6.75" customHeight="1">
      <c r="A19" s="23"/>
      <c r="B19" s="33"/>
      <c r="C19" s="12"/>
      <c r="D19" s="12"/>
      <c r="E19" s="46"/>
      <c r="F19" s="47"/>
      <c r="G19" s="46"/>
      <c r="H19" s="12"/>
    </row>
    <row r="20" spans="1:8" ht="15.75" customHeight="1">
      <c r="A20" s="35" t="s">
        <v>12</v>
      </c>
      <c r="B20" s="33"/>
      <c r="C20" s="12"/>
      <c r="D20" s="12"/>
      <c r="E20" s="46"/>
      <c r="F20" s="47"/>
      <c r="G20" s="46"/>
      <c r="H20" s="12"/>
    </row>
    <row r="21" spans="1:10" s="39" customFormat="1" ht="15.75" customHeight="1">
      <c r="A21" s="77" t="s">
        <v>84</v>
      </c>
      <c r="B21" s="78"/>
      <c r="C21" s="9"/>
      <c r="D21" s="9"/>
      <c r="E21" s="46">
        <v>7289</v>
      </c>
      <c r="F21" s="47"/>
      <c r="G21" s="46">
        <v>7317</v>
      </c>
      <c r="H21" s="9"/>
      <c r="J21" s="53"/>
    </row>
    <row r="22" spans="1:10" s="39" customFormat="1" ht="15.75" customHeight="1">
      <c r="A22" s="78" t="s">
        <v>13</v>
      </c>
      <c r="B22" s="53"/>
      <c r="C22" s="9"/>
      <c r="D22" s="9"/>
      <c r="E22" s="46">
        <v>24150</v>
      </c>
      <c r="F22" s="47"/>
      <c r="G22" s="46">
        <v>25402</v>
      </c>
      <c r="H22" s="9"/>
      <c r="J22" s="53"/>
    </row>
    <row r="23" spans="1:9" ht="15.75" customHeight="1">
      <c r="A23" s="34" t="s">
        <v>36</v>
      </c>
      <c r="B23" s="15"/>
      <c r="C23" s="12"/>
      <c r="D23" s="12"/>
      <c r="E23" s="46">
        <v>210448</v>
      </c>
      <c r="F23" s="47"/>
      <c r="G23" s="46">
        <v>206776</v>
      </c>
      <c r="H23" s="12"/>
      <c r="I23" s="14"/>
    </row>
    <row r="24" spans="1:9" ht="15.75" customHeight="1">
      <c r="A24" s="34" t="s">
        <v>44</v>
      </c>
      <c r="B24" s="15"/>
      <c r="C24" s="12"/>
      <c r="D24" s="12"/>
      <c r="E24" s="46">
        <v>934</v>
      </c>
      <c r="F24" s="47"/>
      <c r="G24" s="46">
        <v>511</v>
      </c>
      <c r="H24" s="12"/>
      <c r="I24" s="14"/>
    </row>
    <row r="25" spans="1:8" ht="15.75" customHeight="1">
      <c r="A25" s="33" t="s">
        <v>14</v>
      </c>
      <c r="B25" s="15"/>
      <c r="C25" s="12"/>
      <c r="D25" s="12"/>
      <c r="E25" s="46">
        <v>5223</v>
      </c>
      <c r="F25" s="47"/>
      <c r="G25" s="46">
        <v>5223</v>
      </c>
      <c r="H25" s="12"/>
    </row>
    <row r="26" spans="1:8" ht="15.75" customHeight="1">
      <c r="A26" s="33" t="s">
        <v>15</v>
      </c>
      <c r="B26" s="15"/>
      <c r="C26" s="12"/>
      <c r="D26" s="12"/>
      <c r="E26" s="46">
        <v>21200</v>
      </c>
      <c r="F26" s="47"/>
      <c r="G26" s="46">
        <v>11939</v>
      </c>
      <c r="H26" s="12"/>
    </row>
    <row r="27" spans="1:8" ht="15.75" customHeight="1">
      <c r="A27" s="33"/>
      <c r="B27" s="34"/>
      <c r="C27" s="12"/>
      <c r="D27" s="12"/>
      <c r="E27" s="48">
        <f>SUM(E21:E26)</f>
        <v>269244</v>
      </c>
      <c r="F27" s="47"/>
      <c r="G27" s="48">
        <f>SUM(G21:G26)</f>
        <v>257168</v>
      </c>
      <c r="H27" s="12"/>
    </row>
    <row r="28" spans="1:8" ht="6.75" customHeight="1">
      <c r="A28" s="23"/>
      <c r="B28" s="33"/>
      <c r="C28" s="12"/>
      <c r="D28" s="12"/>
      <c r="E28" s="46"/>
      <c r="F28" s="47"/>
      <c r="G28" s="46"/>
      <c r="H28" s="12"/>
    </row>
    <row r="29" spans="1:8" ht="15.75" customHeight="1">
      <c r="A29" s="35" t="s">
        <v>16</v>
      </c>
      <c r="B29" s="33"/>
      <c r="C29" s="12"/>
      <c r="D29" s="12"/>
      <c r="E29" s="46"/>
      <c r="F29" s="47"/>
      <c r="G29" s="46"/>
      <c r="H29" s="12"/>
    </row>
    <row r="30" spans="1:8" ht="15.75" customHeight="1">
      <c r="A30" s="34" t="s">
        <v>37</v>
      </c>
      <c r="C30" s="12"/>
      <c r="D30" s="12"/>
      <c r="E30" s="46">
        <v>120210</v>
      </c>
      <c r="F30" s="47"/>
      <c r="G30" s="46">
        <v>116429</v>
      </c>
      <c r="H30" s="12"/>
    </row>
    <row r="31" spans="1:8" ht="15.75" customHeight="1">
      <c r="A31" s="34" t="s">
        <v>17</v>
      </c>
      <c r="C31" s="12"/>
      <c r="D31" s="12"/>
      <c r="E31" s="46">
        <v>61770</v>
      </c>
      <c r="F31" s="47"/>
      <c r="G31" s="46">
        <v>49168</v>
      </c>
      <c r="H31" s="12"/>
    </row>
    <row r="32" spans="1:8" ht="15.75" customHeight="1">
      <c r="A32" s="33" t="s">
        <v>4</v>
      </c>
      <c r="C32" s="12"/>
      <c r="D32" s="12"/>
      <c r="E32" s="46">
        <v>1914</v>
      </c>
      <c r="F32" s="47"/>
      <c r="G32" s="46">
        <v>2282</v>
      </c>
      <c r="H32" s="12"/>
    </row>
    <row r="33" spans="1:8" ht="15.75" customHeight="1">
      <c r="A33" s="34"/>
      <c r="B33" s="33"/>
      <c r="C33" s="12"/>
      <c r="D33" s="12"/>
      <c r="E33" s="48">
        <f>SUM(E30:E32)</f>
        <v>183894</v>
      </c>
      <c r="F33" s="47"/>
      <c r="G33" s="48">
        <f>SUM(G30:G32)</f>
        <v>167879</v>
      </c>
      <c r="H33" s="12"/>
    </row>
    <row r="34" spans="1:8" ht="18.75" customHeight="1">
      <c r="A34" s="32" t="s">
        <v>86</v>
      </c>
      <c r="B34" s="34"/>
      <c r="C34" s="12"/>
      <c r="D34" s="12"/>
      <c r="E34" s="49">
        <f>E27-E33</f>
        <v>85350</v>
      </c>
      <c r="F34" s="47"/>
      <c r="G34" s="49">
        <f>G27-G33</f>
        <v>89289</v>
      </c>
      <c r="H34" s="12"/>
    </row>
    <row r="35" spans="1:8" ht="18.75" customHeight="1" thickBot="1">
      <c r="A35" s="32"/>
      <c r="B35" s="34"/>
      <c r="C35" s="12"/>
      <c r="D35" s="12"/>
      <c r="E35" s="50">
        <f>E18+E34</f>
        <v>158646</v>
      </c>
      <c r="F35" s="47"/>
      <c r="G35" s="50">
        <f>G18+G34</f>
        <v>162305</v>
      </c>
      <c r="H35" s="12"/>
    </row>
    <row r="36" spans="1:8" ht="13.5" customHeight="1" thickTop="1">
      <c r="A36" s="23"/>
      <c r="B36" s="33"/>
      <c r="C36" s="12"/>
      <c r="D36" s="12"/>
      <c r="E36" s="46"/>
      <c r="F36" s="47"/>
      <c r="G36" s="46"/>
      <c r="H36" s="12"/>
    </row>
    <row r="37" spans="1:8" ht="15.75" customHeight="1">
      <c r="A37" s="37" t="s">
        <v>87</v>
      </c>
      <c r="B37" s="33"/>
      <c r="C37" s="12"/>
      <c r="D37" s="12"/>
      <c r="E37" s="46"/>
      <c r="F37" s="47"/>
      <c r="G37" s="46"/>
      <c r="H37" s="12"/>
    </row>
    <row r="38" spans="1:8" ht="15.75" customHeight="1">
      <c r="A38" s="37" t="s">
        <v>63</v>
      </c>
      <c r="B38" s="33"/>
      <c r="C38" s="12"/>
      <c r="D38" s="12"/>
      <c r="E38" s="46"/>
      <c r="F38" s="47"/>
      <c r="G38" s="46"/>
      <c r="H38" s="12"/>
    </row>
    <row r="39" spans="1:8" ht="15.75" customHeight="1">
      <c r="A39" s="34" t="s">
        <v>20</v>
      </c>
      <c r="B39" s="33"/>
      <c r="C39" s="12"/>
      <c r="D39" s="12"/>
      <c r="E39" s="46">
        <v>72469</v>
      </c>
      <c r="F39" s="47"/>
      <c r="G39" s="46">
        <v>72469</v>
      </c>
      <c r="H39" s="12"/>
    </row>
    <row r="40" spans="1:8" ht="15.75" customHeight="1">
      <c r="A40" s="34" t="s">
        <v>19</v>
      </c>
      <c r="B40" s="33"/>
      <c r="C40" s="12"/>
      <c r="D40" s="12"/>
      <c r="E40" s="46">
        <v>3457</v>
      </c>
      <c r="F40" s="47"/>
      <c r="G40" s="46">
        <v>3457</v>
      </c>
      <c r="H40" s="12"/>
    </row>
    <row r="41" spans="1:8" ht="15.75" customHeight="1">
      <c r="A41" s="34" t="s">
        <v>18</v>
      </c>
      <c r="B41" s="33"/>
      <c r="C41" s="12"/>
      <c r="D41" s="12"/>
      <c r="E41" s="51">
        <v>52276</v>
      </c>
      <c r="F41" s="47"/>
      <c r="G41" s="51">
        <v>50436</v>
      </c>
      <c r="H41" s="12"/>
    </row>
    <row r="42" spans="1:8" ht="15.75" customHeight="1">
      <c r="A42" s="34" t="s">
        <v>67</v>
      </c>
      <c r="B42" s="33"/>
      <c r="C42" s="12"/>
      <c r="D42" s="12"/>
      <c r="E42" s="46">
        <f>SUM(E39:E41)</f>
        <v>128202</v>
      </c>
      <c r="F42" s="47"/>
      <c r="G42" s="46">
        <f>SUM(G39:G41)</f>
        <v>126362</v>
      </c>
      <c r="H42" s="12"/>
    </row>
    <row r="43" spans="1:8" ht="15.75" customHeight="1">
      <c r="A43" s="23" t="s">
        <v>5</v>
      </c>
      <c r="B43" s="33"/>
      <c r="C43" s="12"/>
      <c r="D43" s="12"/>
      <c r="E43" s="51">
        <v>13647</v>
      </c>
      <c r="F43" s="47"/>
      <c r="G43" s="51">
        <v>13870</v>
      </c>
      <c r="H43" s="12"/>
    </row>
    <row r="44" spans="2:8" ht="15" customHeight="1">
      <c r="B44" s="33"/>
      <c r="C44" s="12"/>
      <c r="D44" s="12"/>
      <c r="E44" s="48">
        <f>SUM(E42:E43)</f>
        <v>141849</v>
      </c>
      <c r="F44" s="47"/>
      <c r="G44" s="48">
        <f>SUM(G42:G43)</f>
        <v>140232</v>
      </c>
      <c r="H44" s="12"/>
    </row>
    <row r="45" spans="1:8" ht="6" customHeight="1">
      <c r="A45" s="33"/>
      <c r="B45" s="33"/>
      <c r="C45" s="12"/>
      <c r="D45" s="12"/>
      <c r="E45" s="46"/>
      <c r="F45" s="47"/>
      <c r="G45" s="46"/>
      <c r="H45" s="12"/>
    </row>
    <row r="46" spans="1:8" ht="15.75" customHeight="1">
      <c r="A46" s="32" t="s">
        <v>69</v>
      </c>
      <c r="B46" s="33"/>
      <c r="C46" s="12"/>
      <c r="D46" s="12"/>
      <c r="E46" s="46"/>
      <c r="F46" s="47"/>
      <c r="G46" s="46"/>
      <c r="H46" s="12"/>
    </row>
    <row r="47" spans="1:8" ht="15.75" customHeight="1">
      <c r="A47" s="33" t="s">
        <v>90</v>
      </c>
      <c r="B47" s="33"/>
      <c r="C47" s="12"/>
      <c r="D47" s="12"/>
      <c r="E47" s="46">
        <v>15000</v>
      </c>
      <c r="F47" s="47"/>
      <c r="G47" s="46">
        <v>20000</v>
      </c>
      <c r="H47" s="12"/>
    </row>
    <row r="48" spans="1:8" ht="15.75" customHeight="1">
      <c r="A48" s="33" t="s">
        <v>52</v>
      </c>
      <c r="B48" s="33"/>
      <c r="C48" s="12"/>
      <c r="D48" s="12"/>
      <c r="E48" s="46">
        <v>1554</v>
      </c>
      <c r="F48" s="47"/>
      <c r="G48" s="46">
        <v>1826</v>
      </c>
      <c r="H48" s="12"/>
    </row>
    <row r="49" spans="1:8" ht="15.75" customHeight="1">
      <c r="A49" s="33" t="s">
        <v>70</v>
      </c>
      <c r="B49" s="33"/>
      <c r="C49" s="12"/>
      <c r="D49" s="12"/>
      <c r="E49" s="46">
        <v>243</v>
      </c>
      <c r="F49" s="47"/>
      <c r="G49" s="46">
        <v>247</v>
      </c>
      <c r="H49" s="12"/>
    </row>
    <row r="50" spans="1:8" ht="15" customHeight="1">
      <c r="A50" s="36"/>
      <c r="B50" s="33"/>
      <c r="C50" s="12"/>
      <c r="D50" s="12"/>
      <c r="E50" s="48">
        <f>SUM(E47:E49)</f>
        <v>16797</v>
      </c>
      <c r="F50" s="47"/>
      <c r="G50" s="48">
        <f>SUM(G47:G49)</f>
        <v>22073</v>
      </c>
      <c r="H50" s="12"/>
    </row>
    <row r="51" spans="1:7" ht="18.75" customHeight="1" thickBot="1">
      <c r="A51" s="37"/>
      <c r="B51" s="12"/>
      <c r="C51" s="12"/>
      <c r="D51" s="12"/>
      <c r="E51" s="50">
        <f>E44+E50</f>
        <v>158646</v>
      </c>
      <c r="F51" s="47"/>
      <c r="G51" s="50">
        <f>G44+G50</f>
        <v>162305</v>
      </c>
    </row>
    <row r="52" spans="1:7" ht="15.75" customHeight="1" thickTop="1">
      <c r="A52" s="37"/>
      <c r="B52" s="12"/>
      <c r="C52" s="12"/>
      <c r="D52" s="12"/>
      <c r="E52" s="47"/>
      <c r="F52" s="10"/>
      <c r="G52" s="47"/>
    </row>
    <row r="53" spans="1:7" ht="15.75" customHeight="1">
      <c r="A53" s="37"/>
      <c r="B53" s="12"/>
      <c r="C53" s="12"/>
      <c r="D53" s="12"/>
      <c r="E53" s="47"/>
      <c r="F53" s="10"/>
      <c r="G53" s="47"/>
    </row>
    <row r="54" ht="16.5" customHeight="1">
      <c r="A54" s="5"/>
    </row>
    <row r="55" ht="16.5" customHeight="1">
      <c r="A55" s="5"/>
    </row>
    <row r="56" ht="16.5" customHeight="1">
      <c r="A56" s="4"/>
    </row>
    <row r="57" ht="16.5" customHeight="1">
      <c r="A57" s="4"/>
    </row>
    <row r="58" spans="1:5" ht="16.5" customHeight="1">
      <c r="A58" s="4"/>
      <c r="E58" s="52"/>
    </row>
    <row r="59" spans="1:7" ht="16.5" customHeight="1">
      <c r="A59" s="4"/>
      <c r="E59" s="53"/>
      <c r="F59" s="54"/>
      <c r="G59" s="53"/>
    </row>
    <row r="60" ht="16.5" customHeight="1">
      <c r="A60" s="2"/>
    </row>
    <row r="61" ht="16.5" customHeight="1">
      <c r="A61" s="2"/>
    </row>
    <row r="62" ht="16.5" customHeight="1">
      <c r="A62" s="6"/>
    </row>
    <row r="63" ht="16.5" customHeight="1">
      <c r="A63" s="6"/>
    </row>
    <row r="64" ht="16.5" customHeight="1"/>
    <row r="65" ht="16.5" customHeight="1"/>
    <row r="66" ht="16.5" customHeight="1"/>
    <row r="67" ht="16.5" customHeight="1"/>
    <row r="68" ht="16.5" customHeight="1"/>
    <row r="69" ht="16.5" customHeight="1"/>
  </sheetData>
  <sheetProtection/>
  <printOptions/>
  <pageMargins left="0.5" right="0.28" top="0.5" bottom="0.24" header="0.6" footer="0.24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showGridLines="0" view="pageBreakPreview" zoomScale="80" zoomScaleNormal="80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12.5" style="81" customWidth="1"/>
    <col min="2" max="2" width="16.66015625" style="81" customWidth="1"/>
    <col min="3" max="3" width="2.5" style="81" customWidth="1"/>
    <col min="4" max="4" width="12" style="81" customWidth="1"/>
    <col min="5" max="6" width="12.33203125" style="81" customWidth="1"/>
    <col min="7" max="7" width="12.16015625" style="81" customWidth="1"/>
    <col min="8" max="10" width="12.33203125" style="81" customWidth="1"/>
    <col min="11" max="16384" width="9.33203125" style="81" customWidth="1"/>
  </cols>
  <sheetData>
    <row r="1" ht="21" customHeight="1">
      <c r="A1" s="93" t="s">
        <v>43</v>
      </c>
    </row>
    <row r="2" ht="21" customHeight="1">
      <c r="A2" s="13" t="s">
        <v>116</v>
      </c>
    </row>
    <row r="3" ht="16.5" customHeight="1">
      <c r="A3" s="81" t="s">
        <v>11</v>
      </c>
    </row>
    <row r="4" ht="16.5" customHeight="1"/>
    <row r="5" spans="4:10" ht="16.5" customHeight="1">
      <c r="D5" s="97" t="s">
        <v>62</v>
      </c>
      <c r="E5" s="97"/>
      <c r="F5" s="97"/>
      <c r="G5" s="97"/>
      <c r="H5" s="97"/>
      <c r="I5" s="98" t="s">
        <v>56</v>
      </c>
      <c r="J5" s="98" t="s">
        <v>30</v>
      </c>
    </row>
    <row r="6" spans="1:10" ht="16.5" customHeight="1">
      <c r="A6" s="58"/>
      <c r="B6" s="58"/>
      <c r="C6" s="58"/>
      <c r="D6" s="99"/>
      <c r="E6" s="97" t="s">
        <v>66</v>
      </c>
      <c r="F6" s="97"/>
      <c r="G6" s="98" t="s">
        <v>65</v>
      </c>
      <c r="H6" s="98"/>
      <c r="I6" s="98" t="s">
        <v>57</v>
      </c>
      <c r="J6" s="98" t="s">
        <v>58</v>
      </c>
    </row>
    <row r="7" spans="1:12" ht="16.5" customHeight="1">
      <c r="A7" s="58"/>
      <c r="B7" s="58"/>
      <c r="C7" s="58"/>
      <c r="D7" s="45" t="s">
        <v>59</v>
      </c>
      <c r="E7" s="45" t="s">
        <v>59</v>
      </c>
      <c r="F7" s="45" t="s">
        <v>85</v>
      </c>
      <c r="G7" s="45" t="s">
        <v>60</v>
      </c>
      <c r="H7" s="45"/>
      <c r="I7" s="45"/>
      <c r="J7" s="45"/>
      <c r="K7" s="58"/>
      <c r="L7" s="58"/>
    </row>
    <row r="8" spans="1:12" ht="16.5" customHeight="1">
      <c r="A8" s="58"/>
      <c r="B8" s="58"/>
      <c r="C8" s="58"/>
      <c r="D8" s="45" t="s">
        <v>29</v>
      </c>
      <c r="E8" s="45" t="s">
        <v>64</v>
      </c>
      <c r="F8" s="45" t="s">
        <v>18</v>
      </c>
      <c r="G8" s="45" t="s">
        <v>61</v>
      </c>
      <c r="H8" s="45" t="s">
        <v>30</v>
      </c>
      <c r="I8" s="45"/>
      <c r="J8" s="45"/>
      <c r="K8" s="58"/>
      <c r="L8" s="58"/>
    </row>
    <row r="9" spans="1:12" ht="16.5" customHeight="1">
      <c r="A9" s="58"/>
      <c r="B9" s="58"/>
      <c r="C9" s="58"/>
      <c r="D9" s="45" t="s">
        <v>34</v>
      </c>
      <c r="E9" s="45" t="s">
        <v>34</v>
      </c>
      <c r="F9" s="45" t="s">
        <v>34</v>
      </c>
      <c r="G9" s="45" t="s">
        <v>34</v>
      </c>
      <c r="H9" s="45" t="s">
        <v>34</v>
      </c>
      <c r="I9" s="45" t="s">
        <v>34</v>
      </c>
      <c r="J9" s="45" t="s">
        <v>34</v>
      </c>
      <c r="K9" s="58"/>
      <c r="L9" s="58"/>
    </row>
    <row r="10" spans="1:12" ht="16.5" customHeight="1">
      <c r="A10" s="58"/>
      <c r="B10" s="58"/>
      <c r="C10" s="58"/>
      <c r="D10" s="45"/>
      <c r="E10" s="45"/>
      <c r="F10" s="45"/>
      <c r="G10" s="45"/>
      <c r="H10" s="45"/>
      <c r="I10" s="58"/>
      <c r="J10" s="58"/>
      <c r="K10" s="58"/>
      <c r="L10" s="58"/>
    </row>
    <row r="11" spans="1:12" ht="18" customHeight="1">
      <c r="A11" s="58" t="s">
        <v>110</v>
      </c>
      <c r="B11" s="58"/>
      <c r="C11" s="58"/>
      <c r="D11" s="100"/>
      <c r="E11" s="100"/>
      <c r="F11" s="100"/>
      <c r="G11" s="100"/>
      <c r="H11" s="100"/>
      <c r="I11" s="58"/>
      <c r="J11" s="58"/>
      <c r="K11" s="58"/>
      <c r="L11" s="58"/>
    </row>
    <row r="12" spans="1:12" ht="18" customHeight="1">
      <c r="A12" s="74" t="s">
        <v>103</v>
      </c>
      <c r="B12" s="58"/>
      <c r="C12" s="58"/>
      <c r="D12" s="100"/>
      <c r="E12" s="100"/>
      <c r="F12" s="100"/>
      <c r="G12" s="100"/>
      <c r="H12" s="100"/>
      <c r="I12" s="58"/>
      <c r="J12" s="58"/>
      <c r="K12" s="58"/>
      <c r="L12" s="58"/>
    </row>
    <row r="13" spans="1:12" ht="13.5" customHeight="1">
      <c r="A13" s="58"/>
      <c r="B13" s="58"/>
      <c r="C13" s="58"/>
      <c r="D13" s="72"/>
      <c r="E13" s="72"/>
      <c r="F13" s="72"/>
      <c r="G13" s="72"/>
      <c r="H13" s="72"/>
      <c r="I13" s="58"/>
      <c r="J13" s="58"/>
      <c r="K13" s="58"/>
      <c r="L13" s="58"/>
    </row>
    <row r="14" spans="1:12" ht="30" customHeight="1">
      <c r="A14" s="118" t="s">
        <v>98</v>
      </c>
      <c r="B14" s="118"/>
      <c r="C14" s="107"/>
      <c r="D14" s="75">
        <f>Bsheet!G39</f>
        <v>72469</v>
      </c>
      <c r="E14" s="75">
        <f>Bsheet!G40</f>
        <v>3457</v>
      </c>
      <c r="F14" s="75">
        <v>305</v>
      </c>
      <c r="G14" s="75">
        <v>50131</v>
      </c>
      <c r="H14" s="75">
        <f>SUM(D14:G14)</f>
        <v>126362</v>
      </c>
      <c r="I14" s="75">
        <v>13870</v>
      </c>
      <c r="J14" s="75">
        <f>SUM(H14:I14)</f>
        <v>140232</v>
      </c>
      <c r="K14" s="58"/>
      <c r="L14" s="58"/>
    </row>
    <row r="15" spans="1:12" ht="10.5" customHeight="1">
      <c r="A15" s="58"/>
      <c r="B15" s="58"/>
      <c r="C15" s="58"/>
      <c r="D15" s="75"/>
      <c r="E15" s="75"/>
      <c r="F15" s="75"/>
      <c r="G15" s="75"/>
      <c r="H15" s="75"/>
      <c r="I15" s="75"/>
      <c r="J15" s="75"/>
      <c r="K15" s="58"/>
      <c r="L15" s="58"/>
    </row>
    <row r="16" spans="1:12" ht="18" customHeight="1">
      <c r="A16" s="58" t="s">
        <v>97</v>
      </c>
      <c r="B16" s="58"/>
      <c r="C16" s="58"/>
      <c r="D16" s="75">
        <v>0</v>
      </c>
      <c r="E16" s="75">
        <v>0</v>
      </c>
      <c r="F16" s="75">
        <v>0</v>
      </c>
      <c r="G16" s="75">
        <f>IncStmt!H22</f>
        <v>1840</v>
      </c>
      <c r="H16" s="75">
        <f>SUM(D16:G16)</f>
        <v>1840</v>
      </c>
      <c r="I16" s="75">
        <f>IncStmt!H23</f>
        <v>-133</v>
      </c>
      <c r="J16" s="75">
        <f>SUM(H16:I16)</f>
        <v>1707</v>
      </c>
      <c r="K16" s="58"/>
      <c r="L16" s="58"/>
    </row>
    <row r="17" spans="1:12" ht="9.75" customHeight="1">
      <c r="A17" s="58"/>
      <c r="B17" s="58"/>
      <c r="C17" s="58"/>
      <c r="D17" s="75"/>
      <c r="E17" s="75"/>
      <c r="F17" s="75"/>
      <c r="G17" s="75"/>
      <c r="H17" s="75"/>
      <c r="I17" s="75"/>
      <c r="J17" s="75"/>
      <c r="K17" s="58"/>
      <c r="L17" s="58"/>
    </row>
    <row r="18" spans="1:12" ht="30" customHeight="1">
      <c r="A18" s="118" t="s">
        <v>82</v>
      </c>
      <c r="B18" s="118"/>
      <c r="D18" s="75">
        <v>0</v>
      </c>
      <c r="E18" s="75">
        <v>0</v>
      </c>
      <c r="F18" s="75">
        <v>0</v>
      </c>
      <c r="G18" s="75">
        <v>0</v>
      </c>
      <c r="H18" s="75">
        <f>SUM(D18:G18)</f>
        <v>0</v>
      </c>
      <c r="I18" s="75">
        <f>CshFlw!E30</f>
        <v>-90</v>
      </c>
      <c r="J18" s="75">
        <f>SUM(H18:I18)</f>
        <v>-90</v>
      </c>
      <c r="K18" s="58"/>
      <c r="L18" s="58"/>
    </row>
    <row r="19" spans="1:12" ht="9.75" customHeight="1">
      <c r="A19" s="58"/>
      <c r="B19" s="58"/>
      <c r="C19" s="58"/>
      <c r="D19" s="75"/>
      <c r="E19" s="75"/>
      <c r="F19" s="75"/>
      <c r="G19" s="75"/>
      <c r="H19" s="75"/>
      <c r="I19" s="75"/>
      <c r="J19" s="75"/>
      <c r="K19" s="58"/>
      <c r="L19" s="58"/>
    </row>
    <row r="20" spans="1:14" ht="30" customHeight="1" thickBot="1">
      <c r="A20" s="118" t="s">
        <v>96</v>
      </c>
      <c r="B20" s="118"/>
      <c r="C20" s="107"/>
      <c r="D20" s="96">
        <f>SUM(D14:D19)</f>
        <v>72469</v>
      </c>
      <c r="E20" s="96">
        <f aca="true" t="shared" si="0" ref="E20:J20">SUM(E14:E19)</f>
        <v>3457</v>
      </c>
      <c r="F20" s="96">
        <f t="shared" si="0"/>
        <v>305</v>
      </c>
      <c r="G20" s="96">
        <f t="shared" si="0"/>
        <v>51971</v>
      </c>
      <c r="H20" s="96">
        <f t="shared" si="0"/>
        <v>128202</v>
      </c>
      <c r="I20" s="96">
        <f t="shared" si="0"/>
        <v>13647</v>
      </c>
      <c r="J20" s="96">
        <f t="shared" si="0"/>
        <v>141849</v>
      </c>
      <c r="K20" s="58"/>
      <c r="L20" s="58"/>
      <c r="N20" s="87"/>
    </row>
    <row r="21" spans="1:12" ht="15.75" customHeight="1" thickTop="1">
      <c r="A21" s="58"/>
      <c r="B21" s="58"/>
      <c r="C21" s="58"/>
      <c r="D21" s="72"/>
      <c r="E21" s="72"/>
      <c r="F21" s="72"/>
      <c r="G21" s="72"/>
      <c r="H21" s="72"/>
      <c r="I21" s="73"/>
      <c r="J21" s="73"/>
      <c r="K21" s="58"/>
      <c r="L21" s="58"/>
    </row>
    <row r="22" spans="1:12" ht="16.5" customHeight="1">
      <c r="A22" s="58"/>
      <c r="B22" s="58"/>
      <c r="C22" s="58"/>
      <c r="D22" s="72"/>
      <c r="E22" s="72"/>
      <c r="F22" s="72"/>
      <c r="G22" s="72"/>
      <c r="H22" s="72"/>
      <c r="I22" s="73"/>
      <c r="J22" s="73"/>
      <c r="K22" s="58"/>
      <c r="L22" s="58"/>
    </row>
    <row r="23" spans="1:12" ht="15.75" customHeight="1">
      <c r="A23" s="58"/>
      <c r="B23" s="58"/>
      <c r="C23" s="58"/>
      <c r="D23" s="72"/>
      <c r="E23" s="72"/>
      <c r="F23" s="72"/>
      <c r="G23" s="72"/>
      <c r="H23" s="72"/>
      <c r="I23" s="73"/>
      <c r="J23" s="73"/>
      <c r="K23" s="58"/>
      <c r="L23" s="58"/>
    </row>
    <row r="24" spans="1:12" ht="15.75" customHeight="1">
      <c r="A24" s="58"/>
      <c r="B24" s="58"/>
      <c r="C24" s="58"/>
      <c r="D24" s="72"/>
      <c r="E24" s="72"/>
      <c r="F24" s="72"/>
      <c r="G24" s="72"/>
      <c r="H24" s="72"/>
      <c r="I24" s="73"/>
      <c r="J24" s="73"/>
      <c r="K24" s="58"/>
      <c r="L24" s="58"/>
    </row>
    <row r="25" spans="1:12" ht="18" customHeight="1">
      <c r="A25" s="58" t="str">
        <f>A11</f>
        <v>3 months ended</v>
      </c>
      <c r="B25" s="58"/>
      <c r="C25" s="58"/>
      <c r="D25" s="72"/>
      <c r="E25" s="72"/>
      <c r="F25" s="72"/>
      <c r="G25" s="72"/>
      <c r="H25" s="72"/>
      <c r="I25" s="73"/>
      <c r="J25" s="73"/>
      <c r="K25" s="58"/>
      <c r="L25" s="58"/>
    </row>
    <row r="26" spans="1:12" ht="18" customHeight="1">
      <c r="A26" s="74" t="s">
        <v>102</v>
      </c>
      <c r="B26" s="58"/>
      <c r="C26" s="58"/>
      <c r="D26" s="72"/>
      <c r="E26" s="72"/>
      <c r="F26" s="72"/>
      <c r="G26" s="72"/>
      <c r="H26" s="72"/>
      <c r="I26" s="73"/>
      <c r="J26" s="73"/>
      <c r="K26" s="58"/>
      <c r="L26" s="58"/>
    </row>
    <row r="27" spans="1:12" ht="13.5" customHeight="1">
      <c r="A27" s="58"/>
      <c r="B27" s="58"/>
      <c r="C27" s="58"/>
      <c r="D27" s="72"/>
      <c r="E27" s="72"/>
      <c r="F27" s="72"/>
      <c r="G27" s="72"/>
      <c r="H27" s="72"/>
      <c r="I27" s="73"/>
      <c r="J27" s="73"/>
      <c r="K27" s="58"/>
      <c r="L27" s="58"/>
    </row>
    <row r="28" spans="1:12" ht="30" customHeight="1">
      <c r="A28" s="118" t="s">
        <v>98</v>
      </c>
      <c r="B28" s="118"/>
      <c r="C28" s="107"/>
      <c r="D28" s="73">
        <f>Bsheet!G39</f>
        <v>72469</v>
      </c>
      <c r="E28" s="73">
        <f>Bsheet!G40</f>
        <v>3457</v>
      </c>
      <c r="F28" s="73">
        <v>416</v>
      </c>
      <c r="G28" s="73">
        <v>37573</v>
      </c>
      <c r="H28" s="73">
        <f>SUM(D28:G28)</f>
        <v>113915</v>
      </c>
      <c r="I28" s="73">
        <v>18602</v>
      </c>
      <c r="J28" s="73">
        <f>SUM(H28:I28)</f>
        <v>132517</v>
      </c>
      <c r="K28" s="58"/>
      <c r="L28" s="58"/>
    </row>
    <row r="29" spans="1:12" ht="9.75" customHeight="1">
      <c r="A29" s="58"/>
      <c r="B29" s="58"/>
      <c r="C29" s="58"/>
      <c r="D29" s="73"/>
      <c r="E29" s="73"/>
      <c r="F29" s="73"/>
      <c r="G29" s="73"/>
      <c r="H29" s="73"/>
      <c r="I29" s="73"/>
      <c r="J29" s="73"/>
      <c r="K29" s="58"/>
      <c r="L29" s="58"/>
    </row>
    <row r="30" spans="1:12" ht="18" customHeight="1">
      <c r="A30" s="58" t="s">
        <v>97</v>
      </c>
      <c r="B30" s="58"/>
      <c r="C30" s="58"/>
      <c r="D30" s="73">
        <v>0</v>
      </c>
      <c r="E30" s="73">
        <v>0</v>
      </c>
      <c r="F30" s="73">
        <v>0</v>
      </c>
      <c r="G30" s="73">
        <f>IncStmt!I22</f>
        <v>289</v>
      </c>
      <c r="H30" s="73">
        <f>SUM(D30:G30)</f>
        <v>289</v>
      </c>
      <c r="I30" s="73">
        <f>IncStmt!I23</f>
        <v>261</v>
      </c>
      <c r="J30" s="73">
        <f>SUM(H30:I30)</f>
        <v>550</v>
      </c>
      <c r="K30" s="58"/>
      <c r="L30" s="58"/>
    </row>
    <row r="31" spans="1:12" ht="9.75" customHeight="1">
      <c r="A31" s="58"/>
      <c r="B31" s="58"/>
      <c r="C31" s="58"/>
      <c r="D31" s="73"/>
      <c r="E31" s="73"/>
      <c r="F31" s="73"/>
      <c r="G31" s="73"/>
      <c r="H31" s="73"/>
      <c r="I31" s="73"/>
      <c r="J31" s="73"/>
      <c r="K31" s="58"/>
      <c r="L31" s="58"/>
    </row>
    <row r="32" spans="1:12" ht="30" customHeight="1">
      <c r="A32" s="118" t="s">
        <v>82</v>
      </c>
      <c r="B32" s="118"/>
      <c r="C32" s="58"/>
      <c r="D32" s="73">
        <v>0</v>
      </c>
      <c r="E32" s="73">
        <v>0</v>
      </c>
      <c r="F32" s="73">
        <v>0</v>
      </c>
      <c r="G32" s="75">
        <v>0</v>
      </c>
      <c r="H32" s="73">
        <f>SUM(D32:G32)</f>
        <v>0</v>
      </c>
      <c r="I32" s="73">
        <v>-89</v>
      </c>
      <c r="J32" s="73">
        <f>SUM(H32:I32)</f>
        <v>-89</v>
      </c>
      <c r="K32" s="58"/>
      <c r="L32" s="58"/>
    </row>
    <row r="33" spans="1:12" ht="9.75" customHeight="1">
      <c r="A33" s="58"/>
      <c r="B33" s="58"/>
      <c r="C33" s="58"/>
      <c r="D33" s="73"/>
      <c r="E33" s="73"/>
      <c r="F33" s="73"/>
      <c r="G33" s="73"/>
      <c r="H33" s="73"/>
      <c r="I33" s="73"/>
      <c r="J33" s="73"/>
      <c r="K33" s="58"/>
      <c r="L33" s="58"/>
    </row>
    <row r="34" spans="1:12" ht="30" customHeight="1" thickBot="1">
      <c r="A34" s="118" t="s">
        <v>96</v>
      </c>
      <c r="B34" s="118"/>
      <c r="C34" s="107"/>
      <c r="D34" s="76">
        <f aca="true" t="shared" si="1" ref="D34:J34">SUM(D28:D32)</f>
        <v>72469</v>
      </c>
      <c r="E34" s="76">
        <f t="shared" si="1"/>
        <v>3457</v>
      </c>
      <c r="F34" s="76">
        <f t="shared" si="1"/>
        <v>416</v>
      </c>
      <c r="G34" s="76">
        <f t="shared" si="1"/>
        <v>37862</v>
      </c>
      <c r="H34" s="76">
        <f t="shared" si="1"/>
        <v>114204</v>
      </c>
      <c r="I34" s="76">
        <f t="shared" si="1"/>
        <v>18774</v>
      </c>
      <c r="J34" s="76">
        <f t="shared" si="1"/>
        <v>132978</v>
      </c>
      <c r="K34" s="58"/>
      <c r="L34" s="58"/>
    </row>
    <row r="35" spans="1:12" ht="16.5" customHeight="1" thickTop="1">
      <c r="A35" s="58"/>
      <c r="B35" s="58"/>
      <c r="C35" s="58"/>
      <c r="D35" s="72"/>
      <c r="E35" s="72"/>
      <c r="F35" s="72"/>
      <c r="G35" s="72"/>
      <c r="H35" s="72"/>
      <c r="I35" s="73"/>
      <c r="J35" s="73"/>
      <c r="K35" s="58"/>
      <c r="L35" s="58"/>
    </row>
    <row r="36" spans="1:12" ht="16.5" customHeight="1">
      <c r="A36" s="58"/>
      <c r="B36" s="58"/>
      <c r="C36" s="58"/>
      <c r="D36" s="72"/>
      <c r="E36" s="72"/>
      <c r="F36" s="72"/>
      <c r="G36" s="72"/>
      <c r="H36" s="72"/>
      <c r="I36" s="73"/>
      <c r="J36" s="73"/>
      <c r="K36" s="58"/>
      <c r="L36" s="58"/>
    </row>
    <row r="37" spans="1:10" ht="16.5" customHeight="1">
      <c r="A37" s="58"/>
      <c r="B37" s="58"/>
      <c r="C37" s="58"/>
      <c r="D37" s="72"/>
      <c r="E37" s="72"/>
      <c r="F37" s="72"/>
      <c r="G37" s="72"/>
      <c r="H37" s="72"/>
      <c r="I37" s="73"/>
      <c r="J37" s="73"/>
    </row>
    <row r="38" spans="1:8" ht="16.5" customHeight="1">
      <c r="A38" s="58"/>
      <c r="B38" s="58"/>
      <c r="C38" s="58"/>
      <c r="D38" s="72"/>
      <c r="E38" s="72"/>
      <c r="F38" s="72"/>
      <c r="G38" s="72"/>
      <c r="H38" s="72"/>
    </row>
    <row r="39" spans="1:8" ht="16.5" customHeight="1">
      <c r="A39" s="58"/>
      <c r="B39" s="58"/>
      <c r="C39" s="58"/>
      <c r="D39" s="72"/>
      <c r="E39" s="72"/>
      <c r="F39" s="72"/>
      <c r="G39" s="72"/>
      <c r="H39" s="72"/>
    </row>
    <row r="40" spans="1:8" ht="16.5" customHeight="1">
      <c r="A40" s="58"/>
      <c r="B40" s="58"/>
      <c r="C40" s="58"/>
      <c r="D40" s="72"/>
      <c r="E40" s="72"/>
      <c r="F40" s="72"/>
      <c r="G40" s="72"/>
      <c r="H40" s="72"/>
    </row>
    <row r="41" spans="1:8" ht="16.5" customHeight="1">
      <c r="A41" s="58"/>
      <c r="B41" s="58"/>
      <c r="C41" s="58"/>
      <c r="D41" s="72"/>
      <c r="E41" s="72"/>
      <c r="F41" s="72"/>
      <c r="G41" s="72"/>
      <c r="H41" s="72"/>
    </row>
    <row r="42" spans="1:8" ht="16.5" customHeight="1">
      <c r="A42" s="58"/>
      <c r="B42" s="58"/>
      <c r="C42" s="58"/>
      <c r="D42" s="72"/>
      <c r="E42" s="72"/>
      <c r="F42" s="72"/>
      <c r="G42" s="72"/>
      <c r="H42" s="72"/>
    </row>
    <row r="43" spans="1:8" ht="16.5" customHeight="1">
      <c r="A43" s="58"/>
      <c r="B43" s="58"/>
      <c r="C43" s="58"/>
      <c r="D43" s="72"/>
      <c r="E43" s="72"/>
      <c r="F43" s="72"/>
      <c r="G43" s="72"/>
      <c r="H43" s="72"/>
    </row>
    <row r="44" spans="1:8" ht="16.5" customHeight="1">
      <c r="A44" s="58"/>
      <c r="B44" s="58"/>
      <c r="C44" s="58"/>
      <c r="D44" s="72"/>
      <c r="E44" s="72"/>
      <c r="F44" s="72"/>
      <c r="G44" s="72"/>
      <c r="H44" s="72"/>
    </row>
    <row r="45" spans="1:8" ht="16.5" customHeight="1">
      <c r="A45" s="58"/>
      <c r="B45" s="58"/>
      <c r="C45" s="58"/>
      <c r="D45" s="72"/>
      <c r="E45" s="72"/>
      <c r="F45" s="72"/>
      <c r="G45" s="72"/>
      <c r="H45" s="72"/>
    </row>
    <row r="46" spans="4:8" ht="16.5" customHeight="1">
      <c r="D46" s="101"/>
      <c r="E46" s="101"/>
      <c r="F46" s="101"/>
      <c r="G46" s="101"/>
      <c r="H46" s="101"/>
    </row>
    <row r="47" spans="4:8" ht="16.5" customHeight="1">
      <c r="D47" s="101"/>
      <c r="E47" s="101"/>
      <c r="F47" s="101"/>
      <c r="G47" s="101"/>
      <c r="H47" s="101"/>
    </row>
    <row r="48" spans="4:8" ht="16.5" customHeight="1">
      <c r="D48" s="101"/>
      <c r="E48" s="101"/>
      <c r="F48" s="101"/>
      <c r="G48" s="101"/>
      <c r="H48" s="101"/>
    </row>
    <row r="49" spans="4:8" ht="16.5" customHeight="1">
      <c r="D49" s="101"/>
      <c r="E49" s="101"/>
      <c r="F49" s="101"/>
      <c r="G49" s="101"/>
      <c r="H49" s="101"/>
    </row>
    <row r="50" spans="4:8" ht="16.5" customHeight="1">
      <c r="D50" s="101"/>
      <c r="E50" s="101"/>
      <c r="F50" s="101"/>
      <c r="G50" s="101"/>
      <c r="H50" s="101"/>
    </row>
    <row r="51" spans="4:8" ht="16.5" customHeight="1">
      <c r="D51" s="101"/>
      <c r="E51" s="101"/>
      <c r="F51" s="101"/>
      <c r="G51" s="101"/>
      <c r="H51" s="101"/>
    </row>
    <row r="52" spans="4:8" ht="16.5" customHeight="1">
      <c r="D52" s="101"/>
      <c r="E52" s="101"/>
      <c r="F52" s="101"/>
      <c r="G52" s="101"/>
      <c r="H52" s="101"/>
    </row>
    <row r="53" spans="4:8" ht="16.5" customHeight="1">
      <c r="D53" s="101"/>
      <c r="E53" s="101"/>
      <c r="F53" s="101"/>
      <c r="G53" s="101"/>
      <c r="H53" s="101"/>
    </row>
    <row r="54" spans="4:8" ht="12.75">
      <c r="D54" s="101"/>
      <c r="E54" s="101"/>
      <c r="F54" s="101"/>
      <c r="G54" s="101"/>
      <c r="H54" s="101"/>
    </row>
    <row r="55" spans="4:8" ht="12.75">
      <c r="D55" s="101"/>
      <c r="E55" s="101"/>
      <c r="F55" s="101"/>
      <c r="G55" s="101"/>
      <c r="H55" s="101"/>
    </row>
    <row r="56" spans="4:8" ht="12.75">
      <c r="D56" s="101"/>
      <c r="E56" s="101"/>
      <c r="F56" s="101"/>
      <c r="G56" s="101"/>
      <c r="H56" s="101"/>
    </row>
    <row r="57" spans="4:8" ht="12.75">
      <c r="D57" s="101"/>
      <c r="E57" s="101"/>
      <c r="F57" s="101"/>
      <c r="G57" s="101"/>
      <c r="H57" s="101"/>
    </row>
    <row r="58" spans="4:8" ht="12.75">
      <c r="D58" s="101"/>
      <c r="E58" s="101"/>
      <c r="F58" s="101"/>
      <c r="G58" s="101"/>
      <c r="H58" s="101"/>
    </row>
    <row r="59" spans="4:8" ht="12.75">
      <c r="D59" s="101"/>
      <c r="E59" s="101"/>
      <c r="F59" s="101"/>
      <c r="G59" s="101"/>
      <c r="H59" s="101"/>
    </row>
    <row r="60" spans="4:8" ht="12.75">
      <c r="D60" s="101"/>
      <c r="E60" s="101"/>
      <c r="F60" s="101"/>
      <c r="G60" s="101"/>
      <c r="H60" s="101"/>
    </row>
    <row r="61" spans="4:8" ht="12.75">
      <c r="D61" s="101"/>
      <c r="E61" s="101"/>
      <c r="F61" s="101"/>
      <c r="G61" s="101"/>
      <c r="H61" s="101"/>
    </row>
    <row r="62" spans="4:8" ht="12.75">
      <c r="D62" s="101"/>
      <c r="E62" s="101"/>
      <c r="F62" s="101"/>
      <c r="G62" s="101"/>
      <c r="H62" s="101"/>
    </row>
    <row r="63" spans="4:8" ht="12.75">
      <c r="D63" s="101"/>
      <c r="E63" s="101"/>
      <c r="F63" s="101"/>
      <c r="G63" s="101"/>
      <c r="H63" s="101"/>
    </row>
    <row r="64" spans="4:8" ht="12.75">
      <c r="D64" s="101"/>
      <c r="E64" s="101"/>
      <c r="F64" s="101"/>
      <c r="G64" s="101"/>
      <c r="H64" s="101"/>
    </row>
    <row r="65" spans="4:8" ht="12.75">
      <c r="D65" s="101"/>
      <c r="E65" s="101"/>
      <c r="F65" s="101"/>
      <c r="G65" s="101"/>
      <c r="H65" s="101"/>
    </row>
    <row r="66" spans="4:8" ht="12.75">
      <c r="D66" s="101"/>
      <c r="E66" s="101"/>
      <c r="F66" s="101"/>
      <c r="G66" s="101"/>
      <c r="H66" s="101"/>
    </row>
    <row r="67" spans="4:8" ht="12.75">
      <c r="D67" s="101"/>
      <c r="E67" s="101"/>
      <c r="F67" s="101"/>
      <c r="G67" s="101"/>
      <c r="H67" s="101"/>
    </row>
    <row r="68" spans="4:8" ht="12.75">
      <c r="D68" s="101"/>
      <c r="E68" s="101"/>
      <c r="F68" s="101"/>
      <c r="G68" s="101"/>
      <c r="H68" s="101"/>
    </row>
    <row r="69" spans="4:8" ht="12.75">
      <c r="D69" s="101"/>
      <c r="E69" s="101"/>
      <c r="F69" s="101"/>
      <c r="G69" s="101"/>
      <c r="H69" s="101"/>
    </row>
    <row r="70" spans="4:8" ht="12.75">
      <c r="D70" s="101"/>
      <c r="E70" s="101"/>
      <c r="F70" s="101"/>
      <c r="G70" s="101"/>
      <c r="H70" s="101"/>
    </row>
    <row r="71" spans="4:8" ht="12.75">
      <c r="D71" s="101"/>
      <c r="E71" s="101"/>
      <c r="F71" s="101"/>
      <c r="G71" s="101"/>
      <c r="H71" s="101"/>
    </row>
    <row r="72" spans="4:8" ht="12.75">
      <c r="D72" s="101"/>
      <c r="E72" s="101"/>
      <c r="F72" s="101"/>
      <c r="G72" s="101"/>
      <c r="H72" s="101"/>
    </row>
    <row r="73" spans="4:8" ht="12.75">
      <c r="D73" s="101"/>
      <c r="E73" s="101"/>
      <c r="F73" s="101"/>
      <c r="G73" s="101"/>
      <c r="H73" s="101"/>
    </row>
    <row r="74" spans="4:8" ht="12.75">
      <c r="D74" s="101"/>
      <c r="E74" s="101"/>
      <c r="F74" s="101"/>
      <c r="G74" s="101"/>
      <c r="H74" s="101"/>
    </row>
  </sheetData>
  <sheetProtection/>
  <mergeCells count="6">
    <mergeCell ref="A34:B34"/>
    <mergeCell ref="A14:B14"/>
    <mergeCell ref="A20:B20"/>
    <mergeCell ref="A28:B28"/>
    <mergeCell ref="A18:B18"/>
    <mergeCell ref="A32:B32"/>
  </mergeCells>
  <printOptions/>
  <pageMargins left="0.5" right="0.29" top="0.76" bottom="0.24" header="0.27" footer="0.24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showGridLines="0" zoomScale="80" zoomScaleNormal="80" zoomScalePageLayoutView="0" workbookViewId="0" topLeftCell="A1">
      <selection activeCell="A1" sqref="A1"/>
    </sheetView>
  </sheetViews>
  <sheetFormatPr defaultColWidth="9.33203125" defaultRowHeight="12.75"/>
  <cols>
    <col min="1" max="1" width="2.83203125" style="0" customWidth="1"/>
    <col min="2" max="3" width="24.83203125" style="0" customWidth="1"/>
    <col min="5" max="5" width="13.83203125" style="113" customWidth="1"/>
    <col min="6" max="6" width="4.83203125" style="39" customWidth="1"/>
    <col min="7" max="7" width="13.83203125" style="89" customWidth="1"/>
    <col min="8" max="8" width="16.33203125" style="29" customWidth="1"/>
    <col min="9" max="9" width="10.16015625" style="29" customWidth="1"/>
    <col min="10" max="10" width="8.83203125" style="29" customWidth="1"/>
    <col min="11" max="11" width="11" style="29" bestFit="1" customWidth="1"/>
  </cols>
  <sheetData>
    <row r="1" spans="1:7" ht="18" customHeight="1">
      <c r="A1" s="1" t="s">
        <v>43</v>
      </c>
      <c r="B1" s="8"/>
      <c r="C1" s="8"/>
      <c r="D1" s="25"/>
      <c r="G1" s="88"/>
    </row>
    <row r="2" spans="1:4" ht="15.75" customHeight="1">
      <c r="A2" s="11" t="s">
        <v>109</v>
      </c>
      <c r="B2" s="8"/>
      <c r="C2" s="8"/>
      <c r="D2" s="25"/>
    </row>
    <row r="3" spans="1:4" ht="15.75" customHeight="1">
      <c r="A3" s="11"/>
      <c r="B3" s="8"/>
      <c r="C3" s="8"/>
      <c r="D3" s="25"/>
    </row>
    <row r="4" spans="1:8" ht="15.75">
      <c r="A4" s="22"/>
      <c r="B4" s="8"/>
      <c r="C4" s="8"/>
      <c r="D4" s="25"/>
      <c r="E4" s="79" t="s">
        <v>104</v>
      </c>
      <c r="G4" s="90" t="s">
        <v>93</v>
      </c>
      <c r="H4" s="109"/>
    </row>
    <row r="5" spans="1:7" ht="15">
      <c r="A5" s="9"/>
      <c r="B5" s="9"/>
      <c r="C5" s="9"/>
      <c r="D5" s="12"/>
      <c r="E5" s="16" t="s">
        <v>105</v>
      </c>
      <c r="F5" s="17"/>
      <c r="G5" s="16" t="s">
        <v>107</v>
      </c>
    </row>
    <row r="6" spans="1:7" ht="15">
      <c r="A6" s="9"/>
      <c r="B6" s="9"/>
      <c r="C6" s="9"/>
      <c r="D6" s="12"/>
      <c r="E6" s="18" t="s">
        <v>34</v>
      </c>
      <c r="F6" s="19"/>
      <c r="G6" s="18" t="s">
        <v>34</v>
      </c>
    </row>
    <row r="7" spans="1:7" ht="6" customHeight="1">
      <c r="A7" s="9"/>
      <c r="B7" s="9"/>
      <c r="C7" s="9"/>
      <c r="D7" s="12"/>
      <c r="E7" s="80"/>
      <c r="F7" s="80"/>
      <c r="G7" s="91"/>
    </row>
    <row r="8" spans="1:8" ht="16.5" customHeight="1">
      <c r="A8" s="9" t="s">
        <v>83</v>
      </c>
      <c r="B8" s="9"/>
      <c r="C8" s="9"/>
      <c r="D8" s="12"/>
      <c r="E8" s="9"/>
      <c r="F8" s="9"/>
      <c r="G8" s="10"/>
      <c r="H8" s="110"/>
    </row>
    <row r="9" spans="1:8" ht="6" customHeight="1">
      <c r="A9" s="9"/>
      <c r="B9" s="9"/>
      <c r="C9" s="9"/>
      <c r="D9" s="12"/>
      <c r="E9" s="70"/>
      <c r="F9" s="70"/>
      <c r="G9" s="68"/>
      <c r="H9" s="110"/>
    </row>
    <row r="10" spans="1:12" ht="16.5" customHeight="1">
      <c r="A10" s="9" t="s">
        <v>78</v>
      </c>
      <c r="B10" s="9"/>
      <c r="C10" s="9"/>
      <c r="E10" s="70">
        <f>IncStmt!H17</f>
        <v>3029</v>
      </c>
      <c r="F10" s="70"/>
      <c r="G10" s="68">
        <f>IncStmt!I17</f>
        <v>1469</v>
      </c>
      <c r="H10" s="30"/>
      <c r="I10" s="111"/>
      <c r="J10" s="111"/>
      <c r="K10" s="112"/>
      <c r="L10" s="92"/>
    </row>
    <row r="11" spans="1:11" ht="16.5" customHeight="1">
      <c r="A11" s="9" t="s">
        <v>21</v>
      </c>
      <c r="B11" s="9"/>
      <c r="C11" s="9"/>
      <c r="E11" s="70"/>
      <c r="F11" s="9"/>
      <c r="G11" s="68"/>
      <c r="H11" s="30"/>
      <c r="I11" s="111"/>
      <c r="J11" s="111"/>
      <c r="K11" s="112"/>
    </row>
    <row r="12" spans="1:11" ht="16.5" customHeight="1">
      <c r="A12" s="9"/>
      <c r="B12" s="9" t="s">
        <v>22</v>
      </c>
      <c r="C12" s="9"/>
      <c r="E12" s="70">
        <v>726</v>
      </c>
      <c r="F12" s="9"/>
      <c r="G12" s="70">
        <v>628</v>
      </c>
      <c r="H12" s="30"/>
      <c r="I12" s="111"/>
      <c r="J12" s="111"/>
      <c r="K12" s="112"/>
    </row>
    <row r="13" spans="1:11" ht="16.5" customHeight="1">
      <c r="A13" s="9"/>
      <c r="B13" s="9" t="s">
        <v>23</v>
      </c>
      <c r="C13" s="9"/>
      <c r="E13" s="69">
        <v>-69</v>
      </c>
      <c r="F13" s="9"/>
      <c r="G13" s="69">
        <v>-58</v>
      </c>
      <c r="H13" s="30"/>
      <c r="I13" s="111"/>
      <c r="J13" s="111"/>
      <c r="K13" s="112"/>
    </row>
    <row r="14" spans="1:11" ht="16.5" customHeight="1">
      <c r="A14" s="9" t="s">
        <v>89</v>
      </c>
      <c r="B14" s="9"/>
      <c r="C14" s="9"/>
      <c r="E14" s="68">
        <f>SUM(E10:E13)</f>
        <v>3686</v>
      </c>
      <c r="F14" s="9"/>
      <c r="G14" s="68">
        <f>SUM(G10:G13)</f>
        <v>2039</v>
      </c>
      <c r="H14" s="30"/>
      <c r="I14" s="111"/>
      <c r="J14" s="106"/>
      <c r="K14" s="106"/>
    </row>
    <row r="15" spans="1:11" ht="6" customHeight="1">
      <c r="A15" s="9"/>
      <c r="B15" s="9"/>
      <c r="C15" s="9"/>
      <c r="E15" s="70"/>
      <c r="F15" s="9"/>
      <c r="G15" s="68"/>
      <c r="H15" s="30"/>
      <c r="I15" s="111"/>
      <c r="J15" s="111"/>
      <c r="K15" s="112"/>
    </row>
    <row r="16" spans="1:11" ht="16.5" customHeight="1">
      <c r="A16" s="9" t="s">
        <v>24</v>
      </c>
      <c r="B16" s="9"/>
      <c r="C16" s="9"/>
      <c r="E16" s="70">
        <v>-2390</v>
      </c>
      <c r="F16" s="9"/>
      <c r="G16" s="68">
        <v>-6771</v>
      </c>
      <c r="H16" s="30"/>
      <c r="I16" s="111"/>
      <c r="J16" s="111"/>
      <c r="K16" s="112"/>
    </row>
    <row r="17" spans="1:11" ht="16.5" customHeight="1">
      <c r="A17" s="9" t="s">
        <v>25</v>
      </c>
      <c r="B17" s="9"/>
      <c r="C17" s="9"/>
      <c r="E17" s="69">
        <v>3784</v>
      </c>
      <c r="F17" s="9"/>
      <c r="G17" s="69">
        <v>7915</v>
      </c>
      <c r="H17" s="30"/>
      <c r="I17" s="111"/>
      <c r="J17" s="111"/>
      <c r="K17" s="112"/>
    </row>
    <row r="18" spans="1:11" ht="16.5" customHeight="1">
      <c r="A18" s="9" t="s">
        <v>94</v>
      </c>
      <c r="B18" s="9"/>
      <c r="C18" s="9"/>
      <c r="E18" s="70">
        <f>SUM(E14:E17)</f>
        <v>5080</v>
      </c>
      <c r="F18" s="9"/>
      <c r="G18" s="70">
        <f>SUM(G14:G17)</f>
        <v>3183</v>
      </c>
      <c r="H18" s="30"/>
      <c r="I18" s="111"/>
      <c r="J18" s="106"/>
      <c r="K18" s="106"/>
    </row>
    <row r="19" spans="1:11" ht="16.5" customHeight="1">
      <c r="A19" s="9" t="s">
        <v>91</v>
      </c>
      <c r="B19" s="9"/>
      <c r="C19" s="9"/>
      <c r="E19" s="70">
        <v>-2161</v>
      </c>
      <c r="F19" s="9"/>
      <c r="G19" s="68">
        <v>-632</v>
      </c>
      <c r="H19" s="30"/>
      <c r="I19" s="111"/>
      <c r="J19" s="111"/>
      <c r="K19" s="112"/>
    </row>
    <row r="20" spans="1:11" ht="18" customHeight="1">
      <c r="A20" s="9" t="s">
        <v>95</v>
      </c>
      <c r="B20" s="12"/>
      <c r="C20" s="9"/>
      <c r="E20" s="21">
        <f>SUM(E18:E19)</f>
        <v>2919</v>
      </c>
      <c r="F20" s="9"/>
      <c r="G20" s="21">
        <f>SUM(G18:G19)</f>
        <v>2551</v>
      </c>
      <c r="H20" s="30"/>
      <c r="I20" s="111"/>
      <c r="J20" s="106"/>
      <c r="K20" s="106"/>
    </row>
    <row r="21" spans="1:11" ht="12" customHeight="1">
      <c r="A21" s="9"/>
      <c r="B21" s="9"/>
      <c r="C21" s="9"/>
      <c r="E21" s="70"/>
      <c r="F21" s="9"/>
      <c r="G21" s="68"/>
      <c r="H21" s="30"/>
      <c r="I21" s="111"/>
      <c r="J21" s="111"/>
      <c r="K21" s="112"/>
    </row>
    <row r="22" spans="1:11" ht="16.5" customHeight="1">
      <c r="A22" s="9" t="s">
        <v>53</v>
      </c>
      <c r="B22" s="9"/>
      <c r="C22" s="9"/>
      <c r="E22" s="70"/>
      <c r="F22" s="9"/>
      <c r="G22" s="68"/>
      <c r="H22" s="30"/>
      <c r="I22" s="111"/>
      <c r="J22" s="111"/>
      <c r="K22" s="112"/>
    </row>
    <row r="23" spans="1:11" ht="16.5" customHeight="1">
      <c r="A23" s="9"/>
      <c r="B23" s="9" t="s">
        <v>26</v>
      </c>
      <c r="C23" s="9"/>
      <c r="E23" s="70">
        <v>2</v>
      </c>
      <c r="F23" s="9"/>
      <c r="G23" s="70">
        <v>0</v>
      </c>
      <c r="H23" s="30"/>
      <c r="I23" s="111"/>
      <c r="J23" s="111"/>
      <c r="K23" s="112"/>
    </row>
    <row r="24" spans="1:11" ht="16.5" customHeight="1">
      <c r="A24" s="10"/>
      <c r="B24" s="10" t="s">
        <v>9</v>
      </c>
      <c r="C24" s="9"/>
      <c r="E24" s="70">
        <v>-897</v>
      </c>
      <c r="F24" s="9"/>
      <c r="G24" s="70">
        <v>-648</v>
      </c>
      <c r="H24" s="30"/>
      <c r="I24" s="111"/>
      <c r="J24" s="111"/>
      <c r="K24" s="112"/>
    </row>
    <row r="25" spans="1:11" ht="18" customHeight="1">
      <c r="A25" s="9" t="s">
        <v>111</v>
      </c>
      <c r="B25" s="9"/>
      <c r="C25" s="9"/>
      <c r="E25" s="21">
        <f>SUM(E23:E24)</f>
        <v>-895</v>
      </c>
      <c r="F25" s="9"/>
      <c r="G25" s="21">
        <f>SUM(G23:G24)</f>
        <v>-648</v>
      </c>
      <c r="H25" s="30"/>
      <c r="I25" s="111"/>
      <c r="J25" s="106"/>
      <c r="K25" s="106"/>
    </row>
    <row r="26" spans="1:11" ht="12" customHeight="1">
      <c r="A26" s="9"/>
      <c r="B26" s="9"/>
      <c r="C26" s="9"/>
      <c r="E26" s="70"/>
      <c r="F26" s="9"/>
      <c r="G26" s="68"/>
      <c r="H26" s="30"/>
      <c r="I26" s="111"/>
      <c r="J26" s="111"/>
      <c r="K26" s="112"/>
    </row>
    <row r="27" spans="1:11" ht="16.5" customHeight="1">
      <c r="A27" s="9" t="s">
        <v>27</v>
      </c>
      <c r="B27" s="9"/>
      <c r="C27" s="9"/>
      <c r="E27" s="70"/>
      <c r="F27" s="9"/>
      <c r="G27" s="68"/>
      <c r="H27" s="30"/>
      <c r="I27" s="111"/>
      <c r="J27" s="111"/>
      <c r="K27" s="112"/>
    </row>
    <row r="28" spans="1:11" ht="16.5" customHeight="1">
      <c r="A28" s="12"/>
      <c r="B28" s="9" t="s">
        <v>99</v>
      </c>
      <c r="C28" s="9"/>
      <c r="E28" s="70">
        <v>-4</v>
      </c>
      <c r="F28" s="9"/>
      <c r="G28" s="108">
        <v>0</v>
      </c>
      <c r="H28" s="30"/>
      <c r="I28" s="111"/>
      <c r="J28" s="111"/>
      <c r="K28" s="112"/>
    </row>
    <row r="29" spans="1:11" ht="16.5" customHeight="1">
      <c r="A29" s="12"/>
      <c r="B29" s="9" t="s">
        <v>32</v>
      </c>
      <c r="C29" s="9"/>
      <c r="E29" s="84"/>
      <c r="F29" s="9"/>
      <c r="G29" s="10"/>
      <c r="H29" s="30"/>
      <c r="I29" s="111"/>
      <c r="J29" s="111"/>
      <c r="K29" s="112"/>
    </row>
    <row r="30" spans="1:11" ht="16.5" customHeight="1">
      <c r="A30" s="12"/>
      <c r="B30" s="9" t="s">
        <v>33</v>
      </c>
      <c r="C30" s="9"/>
      <c r="E30" s="70">
        <v>-90</v>
      </c>
      <c r="F30" s="9"/>
      <c r="G30" s="68">
        <v>-89</v>
      </c>
      <c r="H30" s="30"/>
      <c r="I30" s="111"/>
      <c r="J30" s="111"/>
      <c r="K30" s="112"/>
    </row>
    <row r="31" spans="1:11" ht="16.5" customHeight="1">
      <c r="A31" s="12"/>
      <c r="B31" s="9" t="s">
        <v>114</v>
      </c>
      <c r="C31" s="9"/>
      <c r="E31" s="70">
        <f>Bsheet!E47-Bsheet!G47</f>
        <v>-5000</v>
      </c>
      <c r="F31" s="9"/>
      <c r="G31" s="68">
        <v>-5000</v>
      </c>
      <c r="H31" s="30"/>
      <c r="I31" s="111"/>
      <c r="J31" s="111"/>
      <c r="K31" s="112"/>
    </row>
    <row r="32" spans="1:11" ht="16.5" customHeight="1">
      <c r="A32" s="12"/>
      <c r="B32" s="9" t="s">
        <v>92</v>
      </c>
      <c r="C32" s="9"/>
      <c r="E32" s="70">
        <v>-46</v>
      </c>
      <c r="F32" s="9"/>
      <c r="G32" s="68">
        <v>-42</v>
      </c>
      <c r="H32" s="30"/>
      <c r="I32" s="111"/>
      <c r="J32" s="111"/>
      <c r="K32" s="112"/>
    </row>
    <row r="33" spans="1:11" ht="16.5" customHeight="1">
      <c r="A33" s="12"/>
      <c r="B33" s="9" t="s">
        <v>115</v>
      </c>
      <c r="C33" s="9"/>
      <c r="E33" s="70">
        <v>-225</v>
      </c>
      <c r="F33" s="9"/>
      <c r="G33" s="68">
        <v>112</v>
      </c>
      <c r="H33" s="30"/>
      <c r="I33" s="111"/>
      <c r="J33" s="111"/>
      <c r="K33" s="112"/>
    </row>
    <row r="34" spans="1:11" ht="16.5" customHeight="1">
      <c r="A34" s="12"/>
      <c r="B34" s="9" t="s">
        <v>28</v>
      </c>
      <c r="C34" s="9"/>
      <c r="E34" s="70">
        <v>14445</v>
      </c>
      <c r="F34" s="9"/>
      <c r="G34" s="69">
        <v>1426</v>
      </c>
      <c r="H34" s="30"/>
      <c r="I34" s="111"/>
      <c r="J34" s="111"/>
      <c r="K34" s="112"/>
    </row>
    <row r="35" spans="1:11" ht="18" customHeight="1">
      <c r="A35" s="10" t="s">
        <v>112</v>
      </c>
      <c r="B35" s="10"/>
      <c r="C35" s="9"/>
      <c r="E35" s="21">
        <f>SUM(E28:E34)</f>
        <v>9080</v>
      </c>
      <c r="F35" s="9"/>
      <c r="G35" s="21">
        <f>SUM(G28:G34)</f>
        <v>-3593</v>
      </c>
      <c r="H35" s="30"/>
      <c r="I35" s="111"/>
      <c r="J35" s="106"/>
      <c r="K35" s="106"/>
    </row>
    <row r="36" spans="1:11" ht="12" customHeight="1">
      <c r="A36" s="9"/>
      <c r="B36" s="9"/>
      <c r="C36" s="9"/>
      <c r="E36" s="70"/>
      <c r="F36" s="9"/>
      <c r="G36" s="68"/>
      <c r="H36" s="30"/>
      <c r="I36" s="111"/>
      <c r="J36" s="111"/>
      <c r="K36" s="112"/>
    </row>
    <row r="37" spans="1:11" ht="15.75" customHeight="1">
      <c r="A37" s="9" t="s">
        <v>113</v>
      </c>
      <c r="B37" s="9"/>
      <c r="C37" s="9"/>
      <c r="E37" s="70">
        <f>E20+E25+E35</f>
        <v>11104</v>
      </c>
      <c r="F37" s="9"/>
      <c r="G37" s="70">
        <f>G20+G25+G35</f>
        <v>-1690</v>
      </c>
      <c r="H37" s="30"/>
      <c r="I37" s="111"/>
      <c r="J37" s="106"/>
      <c r="K37" s="106"/>
    </row>
    <row r="38" spans="1:11" ht="6" customHeight="1">
      <c r="A38" s="9"/>
      <c r="B38" s="9"/>
      <c r="C38" s="9"/>
      <c r="E38" s="70"/>
      <c r="F38" s="9"/>
      <c r="G38" s="68"/>
      <c r="H38" s="30"/>
      <c r="I38" s="111"/>
      <c r="J38" s="111"/>
      <c r="K38" s="112"/>
    </row>
    <row r="39" spans="1:11" ht="15.75" customHeight="1">
      <c r="A39" s="9" t="s">
        <v>49</v>
      </c>
      <c r="B39" s="9"/>
      <c r="C39" s="9"/>
      <c r="E39" s="70">
        <v>6149</v>
      </c>
      <c r="F39" s="9"/>
      <c r="G39" s="68">
        <v>1554</v>
      </c>
      <c r="H39" s="30"/>
      <c r="I39" s="111"/>
      <c r="J39" s="111"/>
      <c r="K39" s="112"/>
    </row>
    <row r="40" spans="1:11" ht="6" customHeight="1">
      <c r="A40" s="10"/>
      <c r="B40" s="10"/>
      <c r="C40" s="9"/>
      <c r="E40" s="70"/>
      <c r="F40" s="9"/>
      <c r="G40" s="68"/>
      <c r="H40" s="30"/>
      <c r="I40" s="111"/>
      <c r="J40" s="111"/>
      <c r="K40" s="112"/>
    </row>
    <row r="41" spans="1:11" ht="15.75" customHeight="1" thickBot="1">
      <c r="A41" s="9" t="s">
        <v>50</v>
      </c>
      <c r="B41" s="9"/>
      <c r="C41" s="9"/>
      <c r="E41" s="71">
        <f>SUM(E37:E39)</f>
        <v>17253</v>
      </c>
      <c r="F41" s="9"/>
      <c r="G41" s="71">
        <f>SUM(G37:G39)</f>
        <v>-136</v>
      </c>
      <c r="H41" s="30"/>
      <c r="I41" s="111"/>
      <c r="J41" s="106"/>
      <c r="K41" s="106"/>
    </row>
    <row r="42" spans="1:11" ht="12.75" customHeight="1" thickTop="1">
      <c r="A42" s="10"/>
      <c r="B42" s="10"/>
      <c r="C42" s="9"/>
      <c r="D42" s="24"/>
      <c r="E42" s="84"/>
      <c r="F42" s="9"/>
      <c r="G42" s="10"/>
      <c r="H42" s="26"/>
      <c r="I42" s="111"/>
      <c r="J42" s="111"/>
      <c r="K42" s="112"/>
    </row>
    <row r="43" spans="1:11" ht="12.75" customHeight="1">
      <c r="A43" s="10"/>
      <c r="B43" s="10"/>
      <c r="C43" s="9"/>
      <c r="D43" s="20"/>
      <c r="E43" s="114"/>
      <c r="H43" s="27"/>
      <c r="I43" s="111"/>
      <c r="J43" s="111"/>
      <c r="K43" s="112"/>
    </row>
    <row r="44" spans="1:11" ht="15">
      <c r="A44" s="10" t="s">
        <v>71</v>
      </c>
      <c r="B44" s="10"/>
      <c r="C44" s="9"/>
      <c r="D44" s="20"/>
      <c r="E44" s="114"/>
      <c r="H44" s="27"/>
      <c r="I44" s="111"/>
      <c r="J44" s="111"/>
      <c r="K44" s="112"/>
    </row>
    <row r="45" spans="1:11" ht="7.5" customHeight="1">
      <c r="A45" s="10"/>
      <c r="B45" s="10"/>
      <c r="C45" s="9"/>
      <c r="D45" s="20"/>
      <c r="E45" s="114"/>
      <c r="H45" s="27"/>
      <c r="I45" s="111"/>
      <c r="J45" s="111"/>
      <c r="K45" s="112"/>
    </row>
    <row r="46" spans="1:11" ht="15">
      <c r="A46" s="10"/>
      <c r="B46" s="10"/>
      <c r="C46" s="9"/>
      <c r="D46" s="20"/>
      <c r="E46" s="102" t="s">
        <v>106</v>
      </c>
      <c r="F46" s="9"/>
      <c r="G46" s="103" t="s">
        <v>108</v>
      </c>
      <c r="H46" s="27"/>
      <c r="I46" s="111"/>
      <c r="J46" s="111"/>
      <c r="K46" s="112"/>
    </row>
    <row r="47" spans="1:11" ht="15">
      <c r="A47" s="10"/>
      <c r="B47" s="10"/>
      <c r="C47" s="9"/>
      <c r="D47" s="20"/>
      <c r="E47" s="104" t="s">
        <v>34</v>
      </c>
      <c r="F47" s="19"/>
      <c r="G47" s="18" t="s">
        <v>34</v>
      </c>
      <c r="H47" s="27"/>
      <c r="I47" s="111"/>
      <c r="J47" s="111"/>
      <c r="K47" s="112"/>
    </row>
    <row r="48" spans="1:10" ht="6" customHeight="1">
      <c r="A48" s="9"/>
      <c r="B48" s="9"/>
      <c r="C48" s="9"/>
      <c r="D48" s="20"/>
      <c r="E48" s="84"/>
      <c r="F48" s="9"/>
      <c r="G48" s="9"/>
      <c r="H48" s="28"/>
      <c r="I48" s="111"/>
      <c r="J48" s="111"/>
    </row>
    <row r="49" spans="1:10" ht="15.75" customHeight="1">
      <c r="A49" s="9"/>
      <c r="B49" s="9" t="s">
        <v>72</v>
      </c>
      <c r="C49" s="9"/>
      <c r="D49" s="20"/>
      <c r="E49" s="70">
        <v>20776</v>
      </c>
      <c r="F49" s="9"/>
      <c r="G49" s="70">
        <v>6221</v>
      </c>
      <c r="H49" s="28"/>
      <c r="I49" s="111"/>
      <c r="J49" s="111"/>
    </row>
    <row r="50" spans="1:10" ht="15.75" customHeight="1">
      <c r="A50" s="9"/>
      <c r="B50" s="9" t="s">
        <v>73</v>
      </c>
      <c r="C50" s="9"/>
      <c r="D50" s="20"/>
      <c r="E50" s="70">
        <v>-3523</v>
      </c>
      <c r="F50" s="9"/>
      <c r="G50" s="70">
        <v>-6357</v>
      </c>
      <c r="H50" s="28"/>
      <c r="I50" s="111"/>
      <c r="J50" s="111"/>
    </row>
    <row r="51" spans="1:10" ht="15.75" customHeight="1" thickBot="1">
      <c r="A51" s="12"/>
      <c r="B51" s="12"/>
      <c r="C51" s="12"/>
      <c r="D51" s="12"/>
      <c r="E51" s="105">
        <f>SUM(E49:E50)</f>
        <v>17253</v>
      </c>
      <c r="F51" s="9"/>
      <c r="G51" s="105">
        <f>SUM(G49:G50)</f>
        <v>-136</v>
      </c>
      <c r="I51" s="111"/>
      <c r="J51" s="111"/>
    </row>
    <row r="52" spans="1:10" ht="15" customHeight="1" thickTop="1">
      <c r="A52" s="12"/>
      <c r="B52" s="12"/>
      <c r="C52" s="12"/>
      <c r="D52" s="12"/>
      <c r="E52" s="84"/>
      <c r="F52" s="9"/>
      <c r="G52" s="84"/>
      <c r="I52" s="111"/>
      <c r="J52" s="111"/>
    </row>
    <row r="53" spans="1:10" ht="15" customHeight="1">
      <c r="A53" s="12"/>
      <c r="B53" s="12"/>
      <c r="C53" s="12"/>
      <c r="D53" s="12"/>
      <c r="E53" s="83"/>
      <c r="F53" s="9"/>
      <c r="I53" s="111"/>
      <c r="J53" s="111"/>
    </row>
    <row r="54" spans="1:10" ht="15" customHeight="1">
      <c r="A54" s="12"/>
      <c r="B54" s="12"/>
      <c r="C54" s="12"/>
      <c r="D54" s="12"/>
      <c r="E54" s="83"/>
      <c r="F54" s="9"/>
      <c r="I54" s="111"/>
      <c r="J54" s="111"/>
    </row>
    <row r="55" spans="5:10" ht="5.25" customHeight="1">
      <c r="E55" s="115"/>
      <c r="I55" s="111"/>
      <c r="J55" s="111"/>
    </row>
    <row r="56" spans="5:10" ht="12.75">
      <c r="E56" s="115"/>
      <c r="I56" s="111"/>
      <c r="J56" s="111"/>
    </row>
    <row r="57" spans="5:10" ht="12.75">
      <c r="E57" s="115"/>
      <c r="I57" s="111"/>
      <c r="J57" s="111"/>
    </row>
    <row r="58" spans="5:10" ht="12.75">
      <c r="E58" s="115"/>
      <c r="I58" s="111"/>
      <c r="J58" s="111"/>
    </row>
    <row r="59" spans="5:10" ht="12.75">
      <c r="E59" s="116"/>
      <c r="I59" s="111"/>
      <c r="J59" s="111"/>
    </row>
    <row r="60" spans="9:10" ht="12.75">
      <c r="I60" s="111"/>
      <c r="J60" s="111"/>
    </row>
    <row r="61" spans="9:10" ht="12.75">
      <c r="I61" s="111"/>
      <c r="J61" s="111"/>
    </row>
    <row r="62" spans="9:10" ht="12.75">
      <c r="I62" s="111"/>
      <c r="J62" s="111"/>
    </row>
    <row r="63" spans="2:10" ht="12.75">
      <c r="B63" s="85"/>
      <c r="I63" s="111"/>
      <c r="J63" s="111"/>
    </row>
    <row r="64" spans="2:10" ht="12.75">
      <c r="B64" s="85"/>
      <c r="I64" s="111"/>
      <c r="J64" s="111"/>
    </row>
    <row r="65" ht="12.75">
      <c r="B65" s="86"/>
    </row>
    <row r="66" ht="12.75">
      <c r="B66" s="86"/>
    </row>
    <row r="67" ht="12.75">
      <c r="B67" s="86"/>
    </row>
    <row r="68" ht="12.75">
      <c r="B68" s="85"/>
    </row>
    <row r="69" ht="12.75">
      <c r="B69" s="86"/>
    </row>
    <row r="70" ht="12.75">
      <c r="B70" s="86"/>
    </row>
  </sheetData>
  <sheetProtection/>
  <printOptions/>
  <pageMargins left="0.5" right="0.5" top="0.75" bottom="0.24" header="0.75" footer="0.2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ipmuda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Chanwy</dc:creator>
  <cp:keywords/>
  <dc:description/>
  <cp:lastModifiedBy>CSD</cp:lastModifiedBy>
  <cp:lastPrinted>2009-05-18T04:29:06Z</cp:lastPrinted>
  <dcterms:created xsi:type="dcterms:W3CDTF">2002-09-04T06:28:17Z</dcterms:created>
  <dcterms:modified xsi:type="dcterms:W3CDTF">2009-05-18T08:31:50Z</dcterms:modified>
  <cp:category/>
  <cp:version/>
  <cp:contentType/>
  <cp:contentStatus/>
</cp:coreProperties>
</file>