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5400" activeTab="0"/>
  </bookViews>
  <sheets>
    <sheet name="IncStmt" sheetId="1" r:id="rId1"/>
    <sheet name="Bsheet" sheetId="2" r:id="rId2"/>
    <sheet name="Equity" sheetId="3" r:id="rId3"/>
    <sheet name="CshFlw" sheetId="4" r:id="rId4"/>
  </sheets>
  <definedNames>
    <definedName name="_xlnm.Print_Area" localSheetId="1">'Bsheet'!$A$1:$H$55</definedName>
    <definedName name="_xlnm.Print_Area" localSheetId="3">'CshFlw'!$A$1:$G$55</definedName>
    <definedName name="_xlnm.Print_Area" localSheetId="2">'Equity'!$A$1:$J$50</definedName>
    <definedName name="_xlnm.Print_Area" localSheetId="0">'IncStmt'!$A$1:$I$33</definedName>
  </definedNames>
  <calcPr fullCalcOnLoad="1"/>
</workbook>
</file>

<file path=xl/sharedStrings.xml><?xml version="1.0" encoding="utf-8"?>
<sst xmlns="http://schemas.openxmlformats.org/spreadsheetml/2006/main" count="159" uniqueCount="121">
  <si>
    <t>Other operating income</t>
  </si>
  <si>
    <t>Finance costs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</si>
  <si>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</si>
  <si>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</si>
  <si>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</si>
  <si>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</si>
  <si>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</si>
  <si>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</si>
  <si>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</si>
  <si>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</si>
  <si>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</si>
  <si>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</si>
  <si>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</si>
  <si>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</si>
  <si>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</si>
  <si>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</si>
  <si>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</si>
  <si>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</si>
  <si>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</si>
  <si>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</si>
  <si>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</si>
  <si>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</si>
  <si>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</si>
  <si>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</si>
  <si>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</si>
  <si>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</si>
  <si>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</si>
  <si>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</si>
  <si>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</si>
  <si>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</si>
  <si>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</si>
  <si>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FINANCIAL YEAR END</t>
  </si>
  <si>
    <t>Balance at beginning of the financial year</t>
  </si>
  <si>
    <t>Dividends paid to minority shareholders in</t>
  </si>
  <si>
    <t xml:space="preserve">  subsidiary companies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</si>
  <si>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</si>
  <si>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</si>
  <si>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</si>
  <si>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</si>
  <si>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</si>
  <si>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</si>
  <si>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</si>
  <si>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</si>
  <si>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</si>
  <si>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</si>
  <si>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</si>
  <si>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Exchange fluctuation reserve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</si>
  <si>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</si>
  <si>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</si>
  <si>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</si>
  <si>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</si>
  <si>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</si>
  <si>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</si>
  <si>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</si>
  <si>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Other deferred liabilities</t>
  </si>
  <si>
    <t>Cash flows used in investing activities</t>
  </si>
  <si>
    <t>1.1.2006 to</t>
  </si>
  <si>
    <t>(Audited)</t>
  </si>
  <si>
    <t>Attributable to: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</si>
  <si>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</si>
  <si>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</si>
  <si>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</si>
  <si>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</si>
  <si>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</si>
  <si>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</si>
  <si>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</si>
  <si>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</si>
  <si>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</si>
  <si>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Distributable</t>
  </si>
  <si>
    <t>Non-Distributable</t>
  </si>
  <si>
    <t>Equity attributable to equity holders of the parent</t>
  </si>
  <si>
    <t>Non-current Assets</t>
  </si>
  <si>
    <t>Non-current Liabilities</t>
  </si>
  <si>
    <t>Deferred tax liabilities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</si>
  <si>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</si>
  <si>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</si>
  <si>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</si>
  <si>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</si>
  <si>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</si>
  <si>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</si>
  <si>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>Profit from operations</t>
  </si>
  <si>
    <t>Profit before taxation</t>
  </si>
  <si>
    <t>Profit after taxation</t>
  </si>
  <si>
    <t>1.1.2007 to</t>
  </si>
  <si>
    <t>Net increase/(decrease) in cash and cash equivalents</t>
  </si>
  <si>
    <t>Share of results of associates</t>
  </si>
  <si>
    <t>Equity holders of the Company</t>
  </si>
  <si>
    <t>Earnings per share attributable to equity holders of the Company</t>
  </si>
  <si>
    <t>Dividends paid to minority interest of a subsidiary</t>
  </si>
  <si>
    <t>Cash flows from operating activities</t>
  </si>
  <si>
    <t>Impairment of goodwill</t>
  </si>
  <si>
    <t>Development Expenditure</t>
  </si>
  <si>
    <t>Acquisition of subsidiaries</t>
  </si>
  <si>
    <t>Effects of adopting FRS 140</t>
  </si>
  <si>
    <t>Other</t>
  </si>
  <si>
    <t>NET CURRENT ASSETS</t>
  </si>
  <si>
    <t>FINANCED BY:</t>
  </si>
  <si>
    <t>Goodwill</t>
  </si>
  <si>
    <t>Profit for the year</t>
  </si>
  <si>
    <t>Operating profit before working capital changes</t>
  </si>
  <si>
    <t>Commercial Papers</t>
  </si>
  <si>
    <t>Taxation paid</t>
  </si>
  <si>
    <t>Cash flows used in operations</t>
  </si>
  <si>
    <t>Net cash used in operating activities</t>
  </si>
  <si>
    <t>Net cash generated from/(used in) financing activities</t>
  </si>
  <si>
    <t>Net cash (used in)/generated from investing activities</t>
  </si>
  <si>
    <t>Condensed Consolidated Cash Flow Statements for the year ended 31 December 2007</t>
  </si>
  <si>
    <t>31.12.2007</t>
  </si>
  <si>
    <t>31.12.2006</t>
  </si>
  <si>
    <t>As at 31.12.2006</t>
  </si>
  <si>
    <t>As at 31.12.2007</t>
  </si>
  <si>
    <t>Condensed Consolidated Statements of Changes in Equity for the year ended 31 December 2007</t>
  </si>
  <si>
    <t>12 months ended</t>
  </si>
  <si>
    <t>31 December 2007</t>
  </si>
  <si>
    <t>31 December 2006</t>
  </si>
  <si>
    <t>Balance at end of the financial year</t>
  </si>
  <si>
    <t>Condensed Consolidated Balance Sheets as at 31 December 2007</t>
  </si>
  <si>
    <t>Condensed Consolidated Income Statements for the fourth quarter ended 31 December 2007</t>
  </si>
  <si>
    <t>Repayment of term loan</t>
  </si>
  <si>
    <t>Proceeds from/(repayment of) commercial papers</t>
  </si>
  <si>
    <t>Proceeds from/(repayment of) hire purchase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</si>
</sst>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</numFmts>
  <fonts count="14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1" xfId="15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15" applyNumberFormat="1" applyFont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43" fontId="6" fillId="0" borderId="0" xfId="15" applyFont="1" applyBorder="1" applyAlignment="1">
      <alignment vertical="center"/>
    </xf>
    <xf numFmtId="166" fontId="5" fillId="0" borderId="0" xfId="15" applyNumberFormat="1" applyFont="1" applyAlignment="1">
      <alignment horizontal="center" vertical="top"/>
    </xf>
    <xf numFmtId="166" fontId="12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6" fillId="0" borderId="0" xfId="15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3" fontId="2" fillId="0" borderId="0" xfId="15" applyFont="1" applyAlignment="1">
      <alignment/>
    </xf>
    <xf numFmtId="43" fontId="6" fillId="0" borderId="0" xfId="15" applyFont="1" applyAlignment="1">
      <alignment/>
    </xf>
    <xf numFmtId="43" fontId="6" fillId="0" borderId="0" xfId="15" applyFont="1" applyBorder="1" applyAlignment="1" applyProtection="1">
      <alignment vertical="center"/>
      <protection/>
    </xf>
    <xf numFmtId="43" fontId="2" fillId="0" borderId="0" xfId="15" applyFont="1" applyBorder="1" applyAlignment="1" applyProtection="1">
      <alignment vertical="center"/>
      <protection/>
    </xf>
    <xf numFmtId="43" fontId="6" fillId="0" borderId="0" xfId="15" applyFont="1" applyBorder="1" applyAlignment="1" applyProtection="1" quotePrefix="1">
      <alignment vertical="center"/>
      <protection/>
    </xf>
    <xf numFmtId="43" fontId="2" fillId="0" borderId="0" xfId="15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7" fillId="0" borderId="0" xfId="0" applyNumberFormat="1" applyFont="1" applyFill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0" fontId="0" fillId="0" borderId="0" xfId="0" applyFill="1" applyAlignment="1">
      <alignment vertical="center"/>
    </xf>
    <xf numFmtId="166" fontId="6" fillId="0" borderId="0" xfId="15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166" fontId="0" fillId="0" borderId="0" xfId="15" applyNumberFormat="1" applyFill="1" applyBorder="1" applyAlignment="1">
      <alignment vertical="center"/>
    </xf>
    <xf numFmtId="166" fontId="6" fillId="0" borderId="4" xfId="15" applyNumberFormat="1" applyFont="1" applyFill="1" applyBorder="1" applyAlignment="1">
      <alignment vertical="center"/>
    </xf>
    <xf numFmtId="166" fontId="6" fillId="0" borderId="3" xfId="15" applyNumberFormat="1" applyFont="1" applyFill="1" applyBorder="1" applyAlignment="1">
      <alignment vertical="center"/>
    </xf>
    <xf numFmtId="43" fontId="6" fillId="0" borderId="0" xfId="15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66" fontId="5" fillId="0" borderId="0" xfId="15" applyNumberFormat="1" applyFont="1" applyFill="1" applyBorder="1" applyAlignment="1">
      <alignment horizontal="center" vertical="top"/>
    </xf>
    <xf numFmtId="166" fontId="6" fillId="0" borderId="0" xfId="15" applyNumberFormat="1" applyFont="1" applyFill="1" applyBorder="1" applyAlignment="1">
      <alignment/>
    </xf>
    <xf numFmtId="166" fontId="6" fillId="0" borderId="4" xfId="15" applyNumberFormat="1" applyFont="1" applyFill="1" applyBorder="1" applyAlignment="1">
      <alignment/>
    </xf>
    <xf numFmtId="166" fontId="6" fillId="0" borderId="0" xfId="15" applyNumberFormat="1" applyFont="1" applyFill="1" applyAlignment="1">
      <alignment/>
    </xf>
    <xf numFmtId="166" fontId="6" fillId="0" borderId="3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66" fontId="6" fillId="0" borderId="0" xfId="0" applyNumberFormat="1" applyFont="1" applyFill="1" applyBorder="1" applyAlignment="1">
      <alignment/>
    </xf>
    <xf numFmtId="166" fontId="6" fillId="0" borderId="3" xfId="0" applyNumberFormat="1" applyFont="1" applyFill="1" applyBorder="1" applyAlignment="1">
      <alignment/>
    </xf>
    <xf numFmtId="41" fontId="6" fillId="0" borderId="0" xfId="0" applyNumberFormat="1" applyFont="1" applyFill="1" applyAlignment="1">
      <alignment vertical="center"/>
    </xf>
    <xf numFmtId="41" fontId="6" fillId="0" borderId="0" xfId="15" applyNumberFormat="1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6" fillId="0" borderId="0" xfId="0" applyFont="1" applyFill="1" applyAlignment="1">
      <alignment horizontal="justify" vertical="center"/>
    </xf>
    <xf numFmtId="166" fontId="6" fillId="0" borderId="0" xfId="15" applyNumberFormat="1" applyFont="1" applyFill="1" applyAlignment="1">
      <alignment vertical="center"/>
    </xf>
    <xf numFmtId="41" fontId="6" fillId="0" borderId="3" xfId="15" applyNumberFormat="1" applyFont="1" applyFill="1" applyBorder="1" applyAlignment="1">
      <alignment vertical="center"/>
    </xf>
    <xf numFmtId="43" fontId="6" fillId="0" borderId="0" xfId="15" applyFont="1" applyFill="1" applyBorder="1" applyAlignment="1" applyProtection="1">
      <alignment vertical="center"/>
      <protection/>
    </xf>
    <xf numFmtId="43" fontId="6" fillId="0" borderId="0" xfId="15" applyFont="1" applyFill="1" applyAlignment="1">
      <alignment/>
    </xf>
    <xf numFmtId="0" fontId="6" fillId="0" borderId="0" xfId="0" applyFont="1" applyFill="1" applyAlignment="1">
      <alignment horizontal="center"/>
    </xf>
    <xf numFmtId="166" fontId="5" fillId="0" borderId="0" xfId="15" applyNumberFormat="1" applyFont="1" applyFill="1" applyAlignment="1">
      <alignment horizontal="center" vertical="top"/>
    </xf>
    <xf numFmtId="166" fontId="0" fillId="0" borderId="0" xfId="0" applyNumberForma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28575</xdr:rowOff>
    </xdr:from>
    <xdr:to>
      <xdr:col>8</xdr:col>
      <xdr:colOff>914400</xdr:colOff>
      <xdr:row>33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82967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0</xdr:rowOff>
    </xdr:from>
    <xdr:to>
      <xdr:col>6</xdr:col>
      <xdr:colOff>876300</xdr:colOff>
      <xdr:row>54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182225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2006.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95250</xdr:rowOff>
    </xdr:from>
    <xdr:to>
      <xdr:col>9</xdr:col>
      <xdr:colOff>695325</xdr:colOff>
      <xdr:row>48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0458450"/>
          <a:ext cx="67437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2006.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47625</xdr:colOff>
      <xdr:row>4</xdr:row>
      <xdr:rowOff>123825</xdr:rowOff>
    </xdr:from>
    <xdr:to>
      <xdr:col>3</xdr:col>
      <xdr:colOff>542925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885950" y="10763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114300</xdr:rowOff>
    </xdr:from>
    <xdr:to>
      <xdr:col>7</xdr:col>
      <xdr:colOff>657225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800600" y="1066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104775</xdr:rowOff>
    </xdr:from>
    <xdr:to>
      <xdr:col>4</xdr:col>
      <xdr:colOff>200025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571750" y="126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514350</xdr:colOff>
      <xdr:row>5</xdr:row>
      <xdr:rowOff>114300</xdr:rowOff>
    </xdr:from>
    <xdr:to>
      <xdr:col>5</xdr:col>
      <xdr:colOff>666750</xdr:colOff>
      <xdr:row>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762375" y="1276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38100</xdr:rowOff>
    </xdr:from>
    <xdr:to>
      <xdr:col>7</xdr:col>
      <xdr:colOff>0</xdr:colOff>
      <xdr:row>54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05950"/>
          <a:ext cx="53816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2006.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SheetLayoutView="100" workbookViewId="0" topLeftCell="A1">
      <selection activeCell="A1" sqref="A1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51" customWidth="1"/>
    <col min="7" max="7" width="2.83203125" style="51" customWidth="1"/>
    <col min="8" max="9" width="16.16015625" style="51" customWidth="1"/>
  </cols>
  <sheetData>
    <row r="1" spans="1:9" ht="21" customHeight="1">
      <c r="A1" s="1" t="s">
        <v>44</v>
      </c>
      <c r="B1" s="2"/>
      <c r="C1" s="2"/>
      <c r="D1" s="2"/>
      <c r="E1" s="67"/>
      <c r="F1" s="67"/>
      <c r="G1" s="67"/>
      <c r="H1" s="67"/>
      <c r="I1" s="67"/>
    </row>
    <row r="2" spans="1:9" ht="21" customHeight="1">
      <c r="A2" s="3" t="s">
        <v>117</v>
      </c>
      <c r="B2" s="2"/>
      <c r="C2" s="2"/>
      <c r="D2" s="2"/>
      <c r="E2" s="67"/>
      <c r="F2" s="67"/>
      <c r="G2" s="67"/>
      <c r="H2" s="67"/>
      <c r="I2" s="67"/>
    </row>
    <row r="3" spans="1:9" ht="18.75" customHeight="1">
      <c r="A3" s="4" t="s">
        <v>11</v>
      </c>
      <c r="B3" s="2"/>
      <c r="C3" s="2"/>
      <c r="D3" s="2"/>
      <c r="E3" s="67"/>
      <c r="F3" s="67"/>
      <c r="G3" s="67"/>
      <c r="H3" s="67"/>
      <c r="I3" s="67"/>
    </row>
    <row r="4" spans="1:9" ht="18.75" customHeight="1">
      <c r="A4" s="4"/>
      <c r="B4" s="2"/>
      <c r="C4" s="2"/>
      <c r="D4" s="2"/>
      <c r="E4" s="67"/>
      <c r="F4" s="67"/>
      <c r="G4" s="67"/>
      <c r="H4" s="67"/>
      <c r="I4" s="67"/>
    </row>
    <row r="5" spans="1:9" ht="18.75" customHeight="1">
      <c r="A5" s="2"/>
      <c r="B5" s="2"/>
      <c r="C5" s="2"/>
      <c r="D5" s="2"/>
      <c r="E5" s="70" t="s">
        <v>6</v>
      </c>
      <c r="F5" s="70"/>
      <c r="G5" s="71"/>
      <c r="H5" s="70" t="s">
        <v>7</v>
      </c>
      <c r="I5" s="70"/>
    </row>
    <row r="6" spans="1:9" ht="18.75" customHeight="1">
      <c r="A6" s="2"/>
      <c r="B6" s="2"/>
      <c r="C6" s="2"/>
      <c r="D6" s="2"/>
      <c r="E6" s="72" t="s">
        <v>39</v>
      </c>
      <c r="F6" s="72" t="s">
        <v>42</v>
      </c>
      <c r="G6" s="73"/>
      <c r="H6" s="72" t="s">
        <v>39</v>
      </c>
      <c r="I6" s="72" t="s">
        <v>42</v>
      </c>
    </row>
    <row r="7" spans="1:9" ht="18.75" customHeight="1">
      <c r="A7" s="2"/>
      <c r="B7" s="2"/>
      <c r="C7" s="2"/>
      <c r="D7" s="2"/>
      <c r="E7" s="72" t="s">
        <v>40</v>
      </c>
      <c r="F7" s="72" t="s">
        <v>43</v>
      </c>
      <c r="G7" s="73"/>
      <c r="H7" s="72" t="s">
        <v>40</v>
      </c>
      <c r="I7" s="72" t="s">
        <v>43</v>
      </c>
    </row>
    <row r="8" spans="1:9" ht="18.75" customHeight="1">
      <c r="A8" s="2"/>
      <c r="B8" s="2"/>
      <c r="C8" s="2"/>
      <c r="D8" s="2"/>
      <c r="E8" s="72" t="s">
        <v>41</v>
      </c>
      <c r="F8" s="72" t="s">
        <v>41</v>
      </c>
      <c r="G8" s="73"/>
      <c r="H8" s="72" t="s">
        <v>49</v>
      </c>
      <c r="I8" s="72" t="s">
        <v>50</v>
      </c>
    </row>
    <row r="9" spans="1:9" ht="18.75" customHeight="1">
      <c r="A9" s="2"/>
      <c r="B9" s="2"/>
      <c r="C9" s="2"/>
      <c r="D9" s="2"/>
      <c r="E9" s="74">
        <v>39447</v>
      </c>
      <c r="F9" s="74">
        <v>39082</v>
      </c>
      <c r="G9" s="75"/>
      <c r="H9" s="74">
        <f>E9</f>
        <v>39447</v>
      </c>
      <c r="I9" s="74">
        <f>F9</f>
        <v>39082</v>
      </c>
    </row>
    <row r="10" spans="1:9" ht="18.75" customHeight="1">
      <c r="A10" s="2"/>
      <c r="B10" s="2"/>
      <c r="C10" s="2"/>
      <c r="D10" s="2"/>
      <c r="E10" s="72" t="s">
        <v>35</v>
      </c>
      <c r="F10" s="72" t="s">
        <v>35</v>
      </c>
      <c r="G10" s="73"/>
      <c r="H10" s="72" t="s">
        <v>35</v>
      </c>
      <c r="I10" s="72" t="s">
        <v>35</v>
      </c>
    </row>
    <row r="11" spans="1:9" ht="10.5" customHeight="1">
      <c r="A11" s="2"/>
      <c r="B11" s="2"/>
      <c r="C11" s="2"/>
      <c r="D11" s="2"/>
      <c r="E11" s="76"/>
      <c r="F11" s="76"/>
      <c r="G11" s="76"/>
      <c r="H11" s="76"/>
      <c r="I11" s="76"/>
    </row>
    <row r="12" spans="1:9" ht="25.5" customHeight="1">
      <c r="A12" s="26" t="s">
        <v>2</v>
      </c>
      <c r="B12" s="26"/>
      <c r="C12" s="26"/>
      <c r="D12" s="26"/>
      <c r="E12" s="68">
        <v>163344</v>
      </c>
      <c r="F12" s="68">
        <v>96108</v>
      </c>
      <c r="G12" s="68"/>
      <c r="H12" s="68">
        <v>619547</v>
      </c>
      <c r="I12" s="68">
        <v>398142</v>
      </c>
    </row>
    <row r="13" spans="1:9" ht="25.5" customHeight="1">
      <c r="A13" s="26" t="s">
        <v>3</v>
      </c>
      <c r="B13" s="26"/>
      <c r="C13" s="26"/>
      <c r="D13" s="26"/>
      <c r="E13" s="68">
        <v>-162116</v>
      </c>
      <c r="F13" s="68">
        <f>-95066-104</f>
        <v>-95170</v>
      </c>
      <c r="G13" s="68"/>
      <c r="H13" s="68">
        <v>-610791</v>
      </c>
      <c r="I13" s="68">
        <f>-397909-104</f>
        <v>-398013</v>
      </c>
    </row>
    <row r="14" spans="1:9" ht="25.5" customHeight="1">
      <c r="A14" s="26" t="s">
        <v>0</v>
      </c>
      <c r="B14" s="26"/>
      <c r="C14" s="26"/>
      <c r="D14" s="26"/>
      <c r="E14" s="77">
        <v>1665</v>
      </c>
      <c r="F14" s="77">
        <v>1035</v>
      </c>
      <c r="G14" s="68"/>
      <c r="H14" s="77">
        <v>5728</v>
      </c>
      <c r="I14" s="77">
        <v>6260</v>
      </c>
    </row>
    <row r="15" spans="1:9" ht="25.5" customHeight="1">
      <c r="A15" s="26" t="s">
        <v>80</v>
      </c>
      <c r="B15" s="26"/>
      <c r="C15" s="26"/>
      <c r="D15" s="26"/>
      <c r="E15" s="68">
        <f>SUM(E12:E14)</f>
        <v>2893</v>
      </c>
      <c r="F15" s="68">
        <f>SUM(F12:F14)</f>
        <v>1973</v>
      </c>
      <c r="G15" s="68"/>
      <c r="H15" s="68">
        <f>SUM(H12:H14)</f>
        <v>14484</v>
      </c>
      <c r="I15" s="68">
        <f>SUM(I12:I14)</f>
        <v>6389</v>
      </c>
    </row>
    <row r="16" spans="1:9" ht="25.5" customHeight="1">
      <c r="A16" s="26" t="s">
        <v>1</v>
      </c>
      <c r="B16" s="26"/>
      <c r="C16" s="26"/>
      <c r="D16" s="26"/>
      <c r="E16" s="68">
        <v>-1231</v>
      </c>
      <c r="F16" s="68">
        <v>-1089</v>
      </c>
      <c r="G16" s="68"/>
      <c r="H16" s="68">
        <v>-4472</v>
      </c>
      <c r="I16" s="68">
        <v>-3815</v>
      </c>
    </row>
    <row r="17" spans="1:9" ht="25.5" customHeight="1">
      <c r="A17" s="26" t="s">
        <v>90</v>
      </c>
      <c r="B17" s="26"/>
      <c r="C17" s="26"/>
      <c r="D17" s="26"/>
      <c r="E17" s="68">
        <v>-863</v>
      </c>
      <c r="F17" s="68">
        <v>0</v>
      </c>
      <c r="G17" s="68"/>
      <c r="H17" s="68">
        <v>-2363</v>
      </c>
      <c r="I17" s="68">
        <v>0</v>
      </c>
    </row>
    <row r="18" spans="1:9" ht="25.5" customHeight="1">
      <c r="A18" s="34" t="s">
        <v>85</v>
      </c>
      <c r="B18" s="34"/>
      <c r="C18" s="34"/>
      <c r="D18" s="33"/>
      <c r="E18" s="77">
        <v>0</v>
      </c>
      <c r="F18" s="77">
        <v>-148</v>
      </c>
      <c r="G18" s="68"/>
      <c r="H18" s="77">
        <v>26</v>
      </c>
      <c r="I18" s="77">
        <v>-159</v>
      </c>
    </row>
    <row r="19" spans="1:9" ht="26.25" customHeight="1">
      <c r="A19" s="26" t="s">
        <v>81</v>
      </c>
      <c r="B19" s="26"/>
      <c r="C19" s="26"/>
      <c r="D19" s="26"/>
      <c r="E19" s="68">
        <f>SUM(E15:E18)</f>
        <v>799</v>
      </c>
      <c r="F19" s="68">
        <f>SUM(F15:F18)</f>
        <v>736</v>
      </c>
      <c r="G19" s="68"/>
      <c r="H19" s="68">
        <f>SUM(H15:H18)</f>
        <v>7675</v>
      </c>
      <c r="I19" s="68">
        <f>SUM(I15:I18)</f>
        <v>2415</v>
      </c>
    </row>
    <row r="20" spans="1:9" ht="26.25" customHeight="1">
      <c r="A20" s="26" t="s">
        <v>4</v>
      </c>
      <c r="B20" s="26"/>
      <c r="C20" s="26"/>
      <c r="D20" s="26"/>
      <c r="E20" s="77">
        <v>-759</v>
      </c>
      <c r="F20" s="77">
        <v>89</v>
      </c>
      <c r="G20" s="68"/>
      <c r="H20" s="77">
        <v>-3923</v>
      </c>
      <c r="I20" s="77">
        <v>-592</v>
      </c>
    </row>
    <row r="21" spans="1:9" ht="26.25" customHeight="1" thickBot="1">
      <c r="A21" s="26" t="s">
        <v>82</v>
      </c>
      <c r="B21" s="26"/>
      <c r="C21" s="26"/>
      <c r="D21" s="26"/>
      <c r="E21" s="78">
        <f>SUM(E19:E20)</f>
        <v>40</v>
      </c>
      <c r="F21" s="78">
        <f>SUM(F19:F20)</f>
        <v>825</v>
      </c>
      <c r="G21" s="68"/>
      <c r="H21" s="78">
        <f>SUM(H19:H20)</f>
        <v>3752</v>
      </c>
      <c r="I21" s="78">
        <f>SUM(I19:I20)</f>
        <v>1823</v>
      </c>
    </row>
    <row r="22" spans="1:9" ht="15" customHeight="1" thickTop="1">
      <c r="A22" s="26"/>
      <c r="B22" s="26"/>
      <c r="C22" s="26"/>
      <c r="D22" s="26"/>
      <c r="E22" s="68"/>
      <c r="F22" s="68"/>
      <c r="G22" s="68"/>
      <c r="H22" s="68"/>
      <c r="I22" s="68"/>
    </row>
    <row r="23" spans="1:9" ht="26.25" customHeight="1">
      <c r="A23" s="26" t="s">
        <v>58</v>
      </c>
      <c r="B23" s="26"/>
      <c r="C23" s="26"/>
      <c r="D23" s="26"/>
      <c r="E23" s="68"/>
      <c r="F23" s="68"/>
      <c r="G23" s="68"/>
      <c r="H23" s="68"/>
      <c r="I23" s="68"/>
    </row>
    <row r="24" spans="1:9" ht="26.25" customHeight="1">
      <c r="A24" s="26" t="s">
        <v>86</v>
      </c>
      <c r="B24" s="26"/>
      <c r="C24" s="26"/>
      <c r="D24" s="26"/>
      <c r="E24" s="68">
        <v>-137</v>
      </c>
      <c r="F24" s="68">
        <f>F21-F25</f>
        <v>1012</v>
      </c>
      <c r="G24" s="68"/>
      <c r="H24" s="68">
        <v>2857</v>
      </c>
      <c r="I24" s="68">
        <f>I21-I25</f>
        <v>1431</v>
      </c>
    </row>
    <row r="25" spans="1:9" ht="26.25" customHeight="1">
      <c r="A25" s="26" t="s">
        <v>5</v>
      </c>
      <c r="B25" s="26"/>
      <c r="C25" s="26"/>
      <c r="D25" s="26"/>
      <c r="E25" s="68">
        <v>177</v>
      </c>
      <c r="F25" s="68">
        <v>-187</v>
      </c>
      <c r="G25" s="68"/>
      <c r="H25" s="68">
        <v>895</v>
      </c>
      <c r="I25" s="68">
        <v>392</v>
      </c>
    </row>
    <row r="26" spans="1:9" ht="26.25" customHeight="1" thickBot="1">
      <c r="A26" s="26"/>
      <c r="B26" s="26"/>
      <c r="C26" s="26"/>
      <c r="D26" s="26"/>
      <c r="E26" s="78">
        <f>SUM(E24:E25)</f>
        <v>40</v>
      </c>
      <c r="F26" s="78">
        <f>SUM(F24:F25)</f>
        <v>825</v>
      </c>
      <c r="G26" s="68"/>
      <c r="H26" s="78">
        <f>SUM(H24:H25)</f>
        <v>3752</v>
      </c>
      <c r="I26" s="78">
        <f>SUM(I24:I25)</f>
        <v>1823</v>
      </c>
    </row>
    <row r="27" spans="1:10" ht="15" customHeight="1" thickTop="1">
      <c r="A27" s="15"/>
      <c r="B27" s="15"/>
      <c r="C27" s="15"/>
      <c r="D27" s="15"/>
      <c r="E27" s="13"/>
      <c r="F27" s="13"/>
      <c r="G27" s="13"/>
      <c r="H27" s="13"/>
      <c r="I27" s="13"/>
      <c r="J27" s="39"/>
    </row>
    <row r="28" spans="1:9" ht="36" customHeight="1">
      <c r="A28" s="102" t="s">
        <v>87</v>
      </c>
      <c r="B28" s="102"/>
      <c r="C28" s="102"/>
      <c r="D28" s="15"/>
      <c r="E28" s="12"/>
      <c r="F28" s="12"/>
      <c r="G28" s="12"/>
      <c r="H28" s="12"/>
      <c r="I28" s="12"/>
    </row>
    <row r="29" spans="1:9" ht="26.25" customHeight="1">
      <c r="A29" s="15" t="s">
        <v>79</v>
      </c>
      <c r="B29" s="15"/>
      <c r="C29" s="15"/>
      <c r="D29" s="15"/>
      <c r="E29" s="79">
        <f>E24/Bsheet!E39*100</f>
        <v>-0.18904635085346838</v>
      </c>
      <c r="F29" s="79">
        <v>1.39</v>
      </c>
      <c r="G29" s="80"/>
      <c r="H29" s="79">
        <f>H24/Bsheet!E39*100</f>
        <v>3.9423753604989717</v>
      </c>
      <c r="I29" s="79">
        <v>1.97</v>
      </c>
    </row>
    <row r="30" spans="1:9" ht="18" customHeight="1">
      <c r="A30" s="15"/>
      <c r="B30" s="15"/>
      <c r="C30" s="15"/>
      <c r="D30" s="15"/>
      <c r="E30" s="12"/>
      <c r="F30" s="12"/>
      <c r="G30" s="12"/>
      <c r="H30" s="12"/>
      <c r="I30" s="12"/>
    </row>
    <row r="31" spans="1:9" ht="18" customHeight="1">
      <c r="A31" s="15"/>
      <c r="B31" s="15"/>
      <c r="C31" s="15"/>
      <c r="D31" s="15"/>
      <c r="E31" s="12"/>
      <c r="F31" s="12"/>
      <c r="G31" s="12"/>
      <c r="H31" s="12"/>
      <c r="I31" s="12"/>
    </row>
    <row r="32" spans="1:9" ht="18" customHeight="1">
      <c r="A32" s="15"/>
      <c r="B32" s="15"/>
      <c r="C32" s="15"/>
      <c r="D32" s="15"/>
      <c r="E32" s="12"/>
      <c r="F32" s="12"/>
      <c r="G32" s="12"/>
      <c r="H32" s="12"/>
      <c r="I32" s="12"/>
    </row>
    <row r="33" spans="1:9" ht="18" customHeight="1">
      <c r="A33" s="15"/>
      <c r="B33" s="15"/>
      <c r="C33" s="15"/>
      <c r="D33" s="15"/>
      <c r="E33" s="12"/>
      <c r="F33" s="12"/>
      <c r="G33" s="12"/>
      <c r="H33" s="12"/>
      <c r="I33" s="12"/>
    </row>
    <row r="34" spans="1:9" ht="18" customHeight="1">
      <c r="A34" s="15"/>
      <c r="B34" s="15"/>
      <c r="C34" s="15"/>
      <c r="D34" s="15"/>
      <c r="E34" s="12"/>
      <c r="F34" s="12"/>
      <c r="G34" s="12"/>
      <c r="H34" s="12"/>
      <c r="I34" s="12"/>
    </row>
    <row r="35" spans="1:9" ht="18" customHeight="1">
      <c r="A35" s="15"/>
      <c r="B35" s="15"/>
      <c r="C35" s="15"/>
      <c r="D35" s="15"/>
      <c r="E35" s="12"/>
      <c r="F35" s="12"/>
      <c r="G35" s="12"/>
      <c r="H35" s="12"/>
      <c r="I35" s="12"/>
    </row>
    <row r="36" spans="1:9" ht="18" customHeight="1">
      <c r="A36" s="15"/>
      <c r="B36" s="15"/>
      <c r="C36" s="15"/>
      <c r="D36" s="15"/>
      <c r="E36" s="12"/>
      <c r="F36" s="12"/>
      <c r="G36" s="12"/>
      <c r="H36" s="12"/>
      <c r="I36" s="12"/>
    </row>
    <row r="37" spans="1:9" ht="18" customHeight="1">
      <c r="A37" s="15"/>
      <c r="B37" s="15"/>
      <c r="C37" s="15"/>
      <c r="D37" s="15"/>
      <c r="E37" s="12"/>
      <c r="F37" s="12"/>
      <c r="G37" s="12"/>
      <c r="H37" s="12"/>
      <c r="I37" s="12"/>
    </row>
    <row r="38" ht="18" customHeight="1"/>
    <row r="39" ht="18" customHeight="1"/>
    <row r="40" ht="18" customHeight="1"/>
    <row r="41" ht="18" customHeight="1"/>
    <row r="42" ht="18" customHeight="1"/>
  </sheetData>
  <mergeCells count="1">
    <mergeCell ref="A28:C28"/>
  </mergeCells>
  <printOptions/>
  <pageMargins left="0.7" right="0.5" top="0.75" bottom="0.5" header="0.7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51" customWidth="1"/>
    <col min="6" max="6" width="10.83203125" style="52" customWidth="1"/>
    <col min="7" max="7" width="15.33203125" style="51" customWidth="1"/>
  </cols>
  <sheetData>
    <row r="1" ht="18" customHeight="1">
      <c r="A1" s="1" t="s">
        <v>44</v>
      </c>
    </row>
    <row r="2" ht="18" customHeight="1">
      <c r="A2" s="10" t="s">
        <v>116</v>
      </c>
    </row>
    <row r="3" ht="6.75" customHeight="1">
      <c r="A3" s="6"/>
    </row>
    <row r="4" spans="1:7" ht="15" customHeight="1">
      <c r="A4" s="6"/>
      <c r="E4" s="53" t="s">
        <v>47</v>
      </c>
      <c r="F4" s="54"/>
      <c r="G4" s="53" t="s">
        <v>10</v>
      </c>
    </row>
    <row r="5" spans="1:7" ht="15" customHeight="1">
      <c r="A5" s="7"/>
      <c r="E5" s="53" t="s">
        <v>48</v>
      </c>
      <c r="F5" s="54"/>
      <c r="G5" s="53" t="s">
        <v>31</v>
      </c>
    </row>
    <row r="6" spans="5:7" ht="17.25" customHeight="1">
      <c r="E6" s="55">
        <v>39447</v>
      </c>
      <c r="F6" s="56"/>
      <c r="G6" s="55">
        <v>39082</v>
      </c>
    </row>
    <row r="7" spans="5:7" ht="17.25" customHeight="1">
      <c r="E7" s="57" t="s">
        <v>11</v>
      </c>
      <c r="F7" s="56"/>
      <c r="G7" s="57" t="s">
        <v>57</v>
      </c>
    </row>
    <row r="8" spans="5:7" ht="17.25" customHeight="1">
      <c r="E8" s="57" t="s">
        <v>35</v>
      </c>
      <c r="F8" s="50"/>
      <c r="G8" s="57" t="s">
        <v>35</v>
      </c>
    </row>
    <row r="9" spans="5:7" ht="6.75" customHeight="1">
      <c r="E9" s="57"/>
      <c r="F9" s="50"/>
      <c r="G9" s="57"/>
    </row>
    <row r="10" spans="1:8" ht="15.75" customHeight="1">
      <c r="A10" s="44" t="s">
        <v>71</v>
      </c>
      <c r="B10" s="45"/>
      <c r="C10" s="15"/>
      <c r="D10" s="15"/>
      <c r="E10" s="12"/>
      <c r="F10" s="13"/>
      <c r="G10" s="12"/>
      <c r="H10" s="15"/>
    </row>
    <row r="11" spans="1:8" ht="15.75" customHeight="1">
      <c r="A11" s="40" t="s">
        <v>8</v>
      </c>
      <c r="B11" s="45"/>
      <c r="C11" s="15"/>
      <c r="D11" s="15"/>
      <c r="E11" s="58">
        <v>39728</v>
      </c>
      <c r="F11" s="59"/>
      <c r="G11" s="58">
        <v>34858</v>
      </c>
      <c r="H11" s="15"/>
    </row>
    <row r="12" spans="1:8" ht="15.75" customHeight="1">
      <c r="A12" s="40" t="s">
        <v>78</v>
      </c>
      <c r="B12" s="45"/>
      <c r="C12" s="15"/>
      <c r="D12" s="15"/>
      <c r="E12" s="58">
        <v>17295</v>
      </c>
      <c r="F12" s="59"/>
      <c r="G12" s="58">
        <v>13950</v>
      </c>
      <c r="H12" s="15"/>
    </row>
    <row r="13" spans="1:8" ht="15.75" customHeight="1">
      <c r="A13" s="40" t="s">
        <v>77</v>
      </c>
      <c r="B13" s="45"/>
      <c r="C13" s="15"/>
      <c r="D13" s="15"/>
      <c r="E13" s="58">
        <v>13037</v>
      </c>
      <c r="F13" s="59"/>
      <c r="G13" s="58">
        <v>12079</v>
      </c>
      <c r="H13" s="15"/>
    </row>
    <row r="14" spans="1:8" ht="15.75" customHeight="1">
      <c r="A14" s="46" t="s">
        <v>36</v>
      </c>
      <c r="B14" s="45"/>
      <c r="C14" s="15"/>
      <c r="D14" s="15"/>
      <c r="E14" s="58">
        <v>1882</v>
      </c>
      <c r="F14" s="59"/>
      <c r="G14" s="58">
        <v>1856</v>
      </c>
      <c r="H14" s="15"/>
    </row>
    <row r="15" spans="1:8" ht="15.75" customHeight="1">
      <c r="A15" s="46" t="s">
        <v>9</v>
      </c>
      <c r="B15" s="45"/>
      <c r="C15" s="15"/>
      <c r="D15" s="15"/>
      <c r="E15" s="58">
        <v>962</v>
      </c>
      <c r="F15" s="59"/>
      <c r="G15" s="58">
        <v>893</v>
      </c>
      <c r="H15" s="15"/>
    </row>
    <row r="16" spans="1:8" ht="15.75" customHeight="1">
      <c r="A16" s="46" t="s">
        <v>97</v>
      </c>
      <c r="B16" s="45"/>
      <c r="C16" s="15"/>
      <c r="D16" s="15"/>
      <c r="E16" s="58">
        <v>151</v>
      </c>
      <c r="F16" s="59"/>
      <c r="G16" s="58">
        <v>0</v>
      </c>
      <c r="H16" s="15"/>
    </row>
    <row r="17" spans="1:8" ht="15.75" customHeight="1">
      <c r="A17" s="46" t="s">
        <v>53</v>
      </c>
      <c r="B17" s="45"/>
      <c r="C17" s="15"/>
      <c r="D17" s="15"/>
      <c r="E17" s="58">
        <v>1284</v>
      </c>
      <c r="F17" s="59"/>
      <c r="G17" s="58">
        <v>1499</v>
      </c>
      <c r="H17" s="15"/>
    </row>
    <row r="18" spans="1:8" ht="15.75" customHeight="1">
      <c r="A18" s="46"/>
      <c r="B18" s="45"/>
      <c r="C18" s="15"/>
      <c r="D18" s="15"/>
      <c r="E18" s="60">
        <f>SUM(E11:E17)</f>
        <v>74339</v>
      </c>
      <c r="F18" s="59"/>
      <c r="G18" s="60">
        <f>SUM(G11:G17)</f>
        <v>65135</v>
      </c>
      <c r="H18" s="15"/>
    </row>
    <row r="19" spans="1:8" ht="6.75" customHeight="1">
      <c r="A19" s="35"/>
      <c r="B19" s="45"/>
      <c r="C19" s="15"/>
      <c r="D19" s="15"/>
      <c r="E19" s="58"/>
      <c r="F19" s="59"/>
      <c r="G19" s="58"/>
      <c r="H19" s="15"/>
    </row>
    <row r="20" spans="1:8" ht="15.75" customHeight="1">
      <c r="A20" s="47" t="s">
        <v>12</v>
      </c>
      <c r="B20" s="45"/>
      <c r="C20" s="15"/>
      <c r="D20" s="15"/>
      <c r="E20" s="58"/>
      <c r="F20" s="59"/>
      <c r="G20" s="58"/>
      <c r="H20" s="15"/>
    </row>
    <row r="21" spans="1:8" s="51" customFormat="1" ht="15.75" customHeight="1">
      <c r="A21" s="97" t="s">
        <v>91</v>
      </c>
      <c r="B21" s="98"/>
      <c r="C21" s="12"/>
      <c r="D21" s="12"/>
      <c r="E21" s="58">
        <v>10412</v>
      </c>
      <c r="F21" s="59"/>
      <c r="G21" s="58">
        <v>7269</v>
      </c>
      <c r="H21" s="12"/>
    </row>
    <row r="22" spans="1:8" s="51" customFormat="1" ht="15.75" customHeight="1">
      <c r="A22" s="98" t="s">
        <v>13</v>
      </c>
      <c r="B22" s="65"/>
      <c r="C22" s="12"/>
      <c r="D22" s="12"/>
      <c r="E22" s="58">
        <v>32111</v>
      </c>
      <c r="F22" s="59"/>
      <c r="G22" s="58">
        <v>23478</v>
      </c>
      <c r="H22" s="12"/>
    </row>
    <row r="23" spans="1:9" ht="15.75" customHeight="1">
      <c r="A23" s="46" t="s">
        <v>37</v>
      </c>
      <c r="B23" s="19"/>
      <c r="C23" s="15"/>
      <c r="D23" s="15"/>
      <c r="E23" s="58">
        <v>236341</v>
      </c>
      <c r="F23" s="59"/>
      <c r="G23" s="58">
        <v>193014</v>
      </c>
      <c r="H23" s="15"/>
      <c r="I23" s="18"/>
    </row>
    <row r="24" spans="1:9" ht="15.75" customHeight="1">
      <c r="A24" s="46" t="s">
        <v>45</v>
      </c>
      <c r="B24" s="19"/>
      <c r="C24" s="15"/>
      <c r="D24" s="15"/>
      <c r="E24" s="58">
        <v>472</v>
      </c>
      <c r="F24" s="59"/>
      <c r="G24" s="58">
        <v>1943</v>
      </c>
      <c r="H24" s="15"/>
      <c r="I24" s="18"/>
    </row>
    <row r="25" spans="1:8" ht="15.75" customHeight="1">
      <c r="A25" s="45" t="s">
        <v>14</v>
      </c>
      <c r="B25" s="19"/>
      <c r="C25" s="15"/>
      <c r="D25" s="15"/>
      <c r="E25" s="58">
        <v>5223</v>
      </c>
      <c r="F25" s="59"/>
      <c r="G25" s="58">
        <v>8297</v>
      </c>
      <c r="H25" s="15"/>
    </row>
    <row r="26" spans="1:8" ht="15.75" customHeight="1">
      <c r="A26" s="45" t="s">
        <v>15</v>
      </c>
      <c r="B26" s="19"/>
      <c r="C26" s="15"/>
      <c r="D26" s="15"/>
      <c r="E26" s="58">
        <v>6110</v>
      </c>
      <c r="F26" s="59"/>
      <c r="G26" s="58">
        <v>370</v>
      </c>
      <c r="H26" s="15"/>
    </row>
    <row r="27" spans="1:8" ht="15.75" customHeight="1">
      <c r="A27" s="45"/>
      <c r="B27" s="46"/>
      <c r="C27" s="15"/>
      <c r="D27" s="15"/>
      <c r="E27" s="60">
        <f>SUM(E21:E26)</f>
        <v>290669</v>
      </c>
      <c r="F27" s="59"/>
      <c r="G27" s="60">
        <f>SUM(G21:G26)</f>
        <v>234371</v>
      </c>
      <c r="H27" s="15"/>
    </row>
    <row r="28" spans="1:8" ht="6.75" customHeight="1">
      <c r="A28" s="35"/>
      <c r="B28" s="45"/>
      <c r="C28" s="15"/>
      <c r="D28" s="15"/>
      <c r="E28" s="58"/>
      <c r="F28" s="59"/>
      <c r="G28" s="58"/>
      <c r="H28" s="15"/>
    </row>
    <row r="29" spans="1:8" ht="15.75" customHeight="1">
      <c r="A29" s="47" t="s">
        <v>16</v>
      </c>
      <c r="B29" s="45"/>
      <c r="C29" s="15"/>
      <c r="D29" s="15"/>
      <c r="E29" s="58"/>
      <c r="F29" s="59"/>
      <c r="G29" s="58"/>
      <c r="H29" s="15"/>
    </row>
    <row r="30" spans="1:8" ht="15.75" customHeight="1">
      <c r="A30" s="46" t="s">
        <v>38</v>
      </c>
      <c r="C30" s="15"/>
      <c r="D30" s="15"/>
      <c r="E30" s="58">
        <v>125992</v>
      </c>
      <c r="F30" s="59"/>
      <c r="G30" s="58">
        <v>86447</v>
      </c>
      <c r="H30" s="15"/>
    </row>
    <row r="31" spans="1:8" ht="15.75" customHeight="1">
      <c r="A31" s="46" t="s">
        <v>17</v>
      </c>
      <c r="C31" s="15"/>
      <c r="D31" s="15"/>
      <c r="E31" s="58">
        <v>74850</v>
      </c>
      <c r="F31" s="59"/>
      <c r="G31" s="58">
        <v>88296</v>
      </c>
      <c r="H31" s="15"/>
    </row>
    <row r="32" spans="1:8" ht="15.75" customHeight="1">
      <c r="A32" s="45" t="s">
        <v>4</v>
      </c>
      <c r="C32" s="15"/>
      <c r="D32" s="15"/>
      <c r="E32" s="58">
        <v>2944</v>
      </c>
      <c r="F32" s="59"/>
      <c r="G32" s="58">
        <v>214</v>
      </c>
      <c r="H32" s="15"/>
    </row>
    <row r="33" spans="1:8" ht="15.75" customHeight="1">
      <c r="A33" s="46"/>
      <c r="B33" s="45"/>
      <c r="C33" s="15"/>
      <c r="D33" s="15"/>
      <c r="E33" s="60">
        <f>SUM(E30:E32)</f>
        <v>203786</v>
      </c>
      <c r="F33" s="59"/>
      <c r="G33" s="60">
        <f>SUM(G30:G32)</f>
        <v>174957</v>
      </c>
      <c r="H33" s="15"/>
    </row>
    <row r="34" spans="1:8" ht="18.75" customHeight="1">
      <c r="A34" s="44" t="s">
        <v>95</v>
      </c>
      <c r="B34" s="46"/>
      <c r="C34" s="15"/>
      <c r="D34" s="15"/>
      <c r="E34" s="61">
        <f>E27-E33</f>
        <v>86883</v>
      </c>
      <c r="F34" s="59"/>
      <c r="G34" s="61">
        <f>G27-G33</f>
        <v>59414</v>
      </c>
      <c r="H34" s="15"/>
    </row>
    <row r="35" spans="1:8" ht="18.75" customHeight="1" thickBot="1">
      <c r="A35" s="44"/>
      <c r="B35" s="46"/>
      <c r="C35" s="15"/>
      <c r="D35" s="15"/>
      <c r="E35" s="62">
        <f>E18+E34</f>
        <v>161222</v>
      </c>
      <c r="F35" s="59"/>
      <c r="G35" s="62">
        <f>G18+G34</f>
        <v>124549</v>
      </c>
      <c r="H35" s="15"/>
    </row>
    <row r="36" spans="1:8" ht="13.5" customHeight="1" thickTop="1">
      <c r="A36" s="35"/>
      <c r="B36" s="45"/>
      <c r="C36" s="15"/>
      <c r="D36" s="15"/>
      <c r="E36" s="58"/>
      <c r="F36" s="59"/>
      <c r="G36" s="58"/>
      <c r="H36" s="15"/>
    </row>
    <row r="37" spans="1:8" ht="15.75" customHeight="1">
      <c r="A37" s="49" t="s">
        <v>96</v>
      </c>
      <c r="B37" s="45"/>
      <c r="C37" s="15"/>
      <c r="D37" s="15"/>
      <c r="E37" s="58"/>
      <c r="F37" s="59"/>
      <c r="G37" s="58"/>
      <c r="H37" s="15"/>
    </row>
    <row r="38" spans="1:8" ht="15.75" customHeight="1">
      <c r="A38" s="49" t="s">
        <v>66</v>
      </c>
      <c r="B38" s="45"/>
      <c r="C38" s="15"/>
      <c r="D38" s="15"/>
      <c r="E38" s="58"/>
      <c r="F38" s="59"/>
      <c r="G38" s="58"/>
      <c r="H38" s="15"/>
    </row>
    <row r="39" spans="1:8" ht="15.75" customHeight="1">
      <c r="A39" s="46" t="s">
        <v>20</v>
      </c>
      <c r="B39" s="45"/>
      <c r="C39" s="15"/>
      <c r="D39" s="15"/>
      <c r="E39" s="58">
        <v>72469</v>
      </c>
      <c r="F39" s="59"/>
      <c r="G39" s="58">
        <v>72469</v>
      </c>
      <c r="H39" s="15"/>
    </row>
    <row r="40" spans="1:8" ht="15.75" customHeight="1">
      <c r="A40" s="46" t="s">
        <v>19</v>
      </c>
      <c r="B40" s="45"/>
      <c r="C40" s="15"/>
      <c r="D40" s="15"/>
      <c r="E40" s="58">
        <v>3457</v>
      </c>
      <c r="F40" s="59"/>
      <c r="G40" s="58">
        <v>3457</v>
      </c>
      <c r="H40" s="15"/>
    </row>
    <row r="41" spans="1:8" ht="15.75" customHeight="1">
      <c r="A41" s="46" t="s">
        <v>18</v>
      </c>
      <c r="B41" s="45"/>
      <c r="C41" s="15"/>
      <c r="D41" s="15"/>
      <c r="E41" s="63">
        <v>38003</v>
      </c>
      <c r="F41" s="59"/>
      <c r="G41" s="63">
        <v>35155</v>
      </c>
      <c r="H41" s="15"/>
    </row>
    <row r="42" spans="1:8" ht="15.75" customHeight="1">
      <c r="A42" s="46" t="s">
        <v>70</v>
      </c>
      <c r="B42" s="45"/>
      <c r="C42" s="15"/>
      <c r="D42" s="15"/>
      <c r="E42" s="58">
        <f>SUM(E39:E41)</f>
        <v>113929</v>
      </c>
      <c r="F42" s="59"/>
      <c r="G42" s="58">
        <f>SUM(G39:G41)</f>
        <v>111081</v>
      </c>
      <c r="H42" s="15"/>
    </row>
    <row r="43" spans="1:8" ht="15.75" customHeight="1">
      <c r="A43" s="35" t="s">
        <v>5</v>
      </c>
      <c r="B43" s="45"/>
      <c r="C43" s="15"/>
      <c r="D43" s="15"/>
      <c r="E43" s="63">
        <v>18618</v>
      </c>
      <c r="F43" s="59"/>
      <c r="G43" s="63">
        <v>13087</v>
      </c>
      <c r="H43" s="15"/>
    </row>
    <row r="44" spans="2:8" ht="15" customHeight="1">
      <c r="B44" s="45"/>
      <c r="C44" s="15"/>
      <c r="D44" s="15"/>
      <c r="E44" s="60">
        <f>SUM(E42:E43)</f>
        <v>132547</v>
      </c>
      <c r="F44" s="59"/>
      <c r="G44" s="60">
        <f>SUM(G42:G43)</f>
        <v>124168</v>
      </c>
      <c r="H44" s="15"/>
    </row>
    <row r="45" spans="1:8" ht="6" customHeight="1">
      <c r="A45" s="45"/>
      <c r="B45" s="45"/>
      <c r="C45" s="15"/>
      <c r="D45" s="15"/>
      <c r="E45" s="58"/>
      <c r="F45" s="59"/>
      <c r="G45" s="58"/>
      <c r="H45" s="15"/>
    </row>
    <row r="46" spans="1:8" ht="15.75" customHeight="1">
      <c r="A46" s="44" t="s">
        <v>72</v>
      </c>
      <c r="B46" s="45"/>
      <c r="C46" s="15"/>
      <c r="D46" s="15"/>
      <c r="E46" s="58"/>
      <c r="F46" s="59"/>
      <c r="G46" s="58"/>
      <c r="H46" s="15"/>
    </row>
    <row r="47" spans="1:8" ht="15.75" customHeight="1">
      <c r="A47" s="45" t="s">
        <v>100</v>
      </c>
      <c r="B47" s="45"/>
      <c r="C47" s="15"/>
      <c r="D47" s="15"/>
      <c r="E47" s="58">
        <v>25000</v>
      </c>
      <c r="F47" s="59"/>
      <c r="G47" s="58">
        <v>0</v>
      </c>
      <c r="H47" s="15"/>
    </row>
    <row r="48" spans="1:8" ht="15.75" customHeight="1">
      <c r="A48" s="45" t="s">
        <v>54</v>
      </c>
      <c r="B48" s="45"/>
      <c r="C48" s="15"/>
      <c r="D48" s="15"/>
      <c r="E48" s="58">
        <v>3659</v>
      </c>
      <c r="F48" s="59"/>
      <c r="G48" s="58">
        <v>230</v>
      </c>
      <c r="H48" s="15"/>
    </row>
    <row r="49" spans="1:8" ht="15.75" customHeight="1">
      <c r="A49" s="45" t="s">
        <v>73</v>
      </c>
      <c r="B49" s="45"/>
      <c r="C49" s="15"/>
      <c r="D49" s="15"/>
      <c r="E49" s="58">
        <v>16</v>
      </c>
      <c r="F49" s="59"/>
      <c r="G49" s="58">
        <v>151</v>
      </c>
      <c r="H49" s="15"/>
    </row>
    <row r="50" spans="1:8" ht="15" customHeight="1">
      <c r="A50" s="48"/>
      <c r="B50" s="45"/>
      <c r="C50" s="15"/>
      <c r="D50" s="15"/>
      <c r="E50" s="60">
        <f>SUM(E47:E49)</f>
        <v>28675</v>
      </c>
      <c r="F50" s="59"/>
      <c r="G50" s="60">
        <f>SUM(G47:G49)</f>
        <v>381</v>
      </c>
      <c r="H50" s="15"/>
    </row>
    <row r="51" spans="1:7" ht="18.75" customHeight="1" thickBot="1">
      <c r="A51" s="49"/>
      <c r="B51" s="15"/>
      <c r="C51" s="15"/>
      <c r="D51" s="15"/>
      <c r="E51" s="62">
        <f>E44+E50</f>
        <v>161222</v>
      </c>
      <c r="F51" s="59"/>
      <c r="G51" s="62">
        <f>G44+G50</f>
        <v>124549</v>
      </c>
    </row>
    <row r="52" spans="1:7" ht="15.75" customHeight="1" thickTop="1">
      <c r="A52" s="49"/>
      <c r="B52" s="15"/>
      <c r="C52" s="15"/>
      <c r="D52" s="15"/>
      <c r="E52" s="59"/>
      <c r="F52" s="13"/>
      <c r="G52" s="59"/>
    </row>
    <row r="53" spans="1:7" ht="15.75" customHeight="1">
      <c r="A53" s="49"/>
      <c r="B53" s="15"/>
      <c r="C53" s="15"/>
      <c r="D53" s="15"/>
      <c r="E53" s="59"/>
      <c r="F53" s="13"/>
      <c r="G53" s="59"/>
    </row>
    <row r="54" ht="16.5" customHeight="1">
      <c r="A54" s="8"/>
    </row>
    <row r="55" ht="16.5" customHeight="1">
      <c r="A55" s="8"/>
    </row>
    <row r="56" ht="16.5" customHeight="1">
      <c r="A56" s="7"/>
    </row>
    <row r="57" ht="16.5" customHeight="1">
      <c r="A57" s="7"/>
    </row>
    <row r="58" spans="1:5" ht="16.5" customHeight="1">
      <c r="A58" s="7"/>
      <c r="E58" s="64"/>
    </row>
    <row r="59" spans="1:7" ht="16.5" customHeight="1">
      <c r="A59" s="7"/>
      <c r="E59" s="64">
        <f>E35-E51</f>
        <v>0</v>
      </c>
      <c r="G59" s="64">
        <f>G35-G51</f>
        <v>0</v>
      </c>
    </row>
    <row r="60" spans="1:7" ht="16.5" customHeight="1">
      <c r="A60" s="7"/>
      <c r="E60" s="65"/>
      <c r="F60" s="66"/>
      <c r="G60" s="65"/>
    </row>
    <row r="61" ht="16.5" customHeight="1">
      <c r="A61" s="5"/>
    </row>
    <row r="62" ht="16.5" customHeight="1">
      <c r="A62" s="5"/>
    </row>
    <row r="63" ht="16.5" customHeight="1">
      <c r="A63" s="9"/>
    </row>
    <row r="64" ht="16.5" customHeight="1">
      <c r="A64" s="9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printOptions/>
  <pageMargins left="0.75" right="0.28" top="0.5" bottom="0.24" header="0.6" footer="0.24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12.5" style="2" customWidth="1"/>
    <col min="2" max="2" width="16.66015625" style="2" customWidth="1"/>
    <col min="3" max="3" width="3" style="2" customWidth="1"/>
    <col min="4" max="10" width="12.33203125" style="2" customWidth="1"/>
    <col min="11" max="16384" width="9.33203125" style="2" customWidth="1"/>
  </cols>
  <sheetData>
    <row r="1" ht="21" customHeight="1">
      <c r="A1" s="1" t="s">
        <v>44</v>
      </c>
    </row>
    <row r="2" ht="21" customHeight="1">
      <c r="A2" s="16" t="s">
        <v>111</v>
      </c>
    </row>
    <row r="3" ht="16.5" customHeight="1">
      <c r="A3" s="2" t="s">
        <v>11</v>
      </c>
    </row>
    <row r="4" ht="16.5" customHeight="1"/>
    <row r="5" spans="4:10" ht="16.5" customHeight="1">
      <c r="D5" s="41" t="s">
        <v>65</v>
      </c>
      <c r="E5" s="41"/>
      <c r="F5" s="41"/>
      <c r="G5" s="41"/>
      <c r="H5" s="41"/>
      <c r="I5" s="42" t="s">
        <v>59</v>
      </c>
      <c r="J5" s="42" t="s">
        <v>30</v>
      </c>
    </row>
    <row r="6" spans="1:10" ht="16.5" customHeight="1">
      <c r="A6" s="26"/>
      <c r="B6" s="26"/>
      <c r="C6" s="26"/>
      <c r="D6" s="43"/>
      <c r="E6" s="41" t="s">
        <v>69</v>
      </c>
      <c r="F6" s="41"/>
      <c r="G6" s="42" t="s">
        <v>68</v>
      </c>
      <c r="H6" s="42"/>
      <c r="I6" s="42" t="s">
        <v>60</v>
      </c>
      <c r="J6" s="42" t="s">
        <v>61</v>
      </c>
    </row>
    <row r="7" spans="1:12" ht="16.5" customHeight="1">
      <c r="A7" s="26"/>
      <c r="B7" s="26"/>
      <c r="C7" s="26"/>
      <c r="D7" s="27" t="s">
        <v>62</v>
      </c>
      <c r="E7" s="27" t="s">
        <v>62</v>
      </c>
      <c r="F7" s="27" t="s">
        <v>94</v>
      </c>
      <c r="G7" s="27" t="s">
        <v>63</v>
      </c>
      <c r="H7" s="27"/>
      <c r="I7" s="27"/>
      <c r="J7" s="27"/>
      <c r="K7" s="26"/>
      <c r="L7" s="26"/>
    </row>
    <row r="8" spans="1:12" ht="16.5" customHeight="1">
      <c r="A8" s="26"/>
      <c r="B8" s="26"/>
      <c r="C8" s="26"/>
      <c r="D8" s="27" t="s">
        <v>29</v>
      </c>
      <c r="E8" s="27" t="s">
        <v>67</v>
      </c>
      <c r="F8" s="27" t="s">
        <v>18</v>
      </c>
      <c r="G8" s="27" t="s">
        <v>64</v>
      </c>
      <c r="H8" s="27" t="s">
        <v>30</v>
      </c>
      <c r="I8" s="27"/>
      <c r="J8" s="27"/>
      <c r="K8" s="26"/>
      <c r="L8" s="26"/>
    </row>
    <row r="9" spans="1:12" ht="16.5" customHeight="1">
      <c r="A9" s="26"/>
      <c r="B9" s="26"/>
      <c r="C9" s="26"/>
      <c r="D9" s="27" t="s">
        <v>35</v>
      </c>
      <c r="E9" s="27" t="s">
        <v>35</v>
      </c>
      <c r="F9" s="27" t="s">
        <v>35</v>
      </c>
      <c r="G9" s="27" t="s">
        <v>35</v>
      </c>
      <c r="H9" s="27" t="s">
        <v>35</v>
      </c>
      <c r="I9" s="27" t="s">
        <v>35</v>
      </c>
      <c r="J9" s="27" t="s">
        <v>35</v>
      </c>
      <c r="K9" s="26"/>
      <c r="L9" s="26"/>
    </row>
    <row r="10" spans="1:12" ht="16.5" customHeight="1">
      <c r="A10" s="26"/>
      <c r="B10" s="26"/>
      <c r="C10" s="26"/>
      <c r="D10" s="27"/>
      <c r="E10" s="27"/>
      <c r="F10" s="27"/>
      <c r="G10" s="27"/>
      <c r="H10" s="27"/>
      <c r="I10" s="26"/>
      <c r="J10" s="26"/>
      <c r="K10" s="26"/>
      <c r="L10" s="26"/>
    </row>
    <row r="11" spans="1:12" ht="18" customHeight="1">
      <c r="A11" s="26" t="s">
        <v>112</v>
      </c>
      <c r="B11" s="26"/>
      <c r="C11" s="26"/>
      <c r="D11" s="28"/>
      <c r="E11" s="28"/>
      <c r="F11" s="28"/>
      <c r="G11" s="28"/>
      <c r="H11" s="28"/>
      <c r="I11" s="26"/>
      <c r="J11" s="26"/>
      <c r="K11" s="26"/>
      <c r="L11" s="26"/>
    </row>
    <row r="12" spans="1:12" ht="18" customHeight="1">
      <c r="A12" s="29" t="s">
        <v>113</v>
      </c>
      <c r="B12" s="26"/>
      <c r="C12" s="26"/>
      <c r="D12" s="28"/>
      <c r="E12" s="28"/>
      <c r="F12" s="28"/>
      <c r="G12" s="28"/>
      <c r="H12" s="28"/>
      <c r="I12" s="26"/>
      <c r="J12" s="26"/>
      <c r="K12" s="26"/>
      <c r="L12" s="26"/>
    </row>
    <row r="13" spans="1:12" ht="13.5" customHeight="1">
      <c r="A13" s="26"/>
      <c r="B13" s="26"/>
      <c r="C13" s="26"/>
      <c r="D13" s="30"/>
      <c r="E13" s="30"/>
      <c r="F13" s="30"/>
      <c r="G13" s="30"/>
      <c r="H13" s="30"/>
      <c r="I13" s="26"/>
      <c r="J13" s="26"/>
      <c r="K13" s="26"/>
      <c r="L13" s="26"/>
    </row>
    <row r="14" spans="1:12" s="67" customFormat="1" ht="27" customHeight="1">
      <c r="A14" s="103" t="s">
        <v>32</v>
      </c>
      <c r="B14" s="103"/>
      <c r="C14" s="94"/>
      <c r="D14" s="92">
        <f>Bsheet!G39</f>
        <v>72469</v>
      </c>
      <c r="E14" s="92">
        <f>Bsheet!G40</f>
        <v>3457</v>
      </c>
      <c r="F14" s="92">
        <v>425</v>
      </c>
      <c r="G14" s="92">
        <v>34730</v>
      </c>
      <c r="H14" s="92">
        <f>SUM(D14:G14)</f>
        <v>111081</v>
      </c>
      <c r="I14" s="92">
        <v>13087</v>
      </c>
      <c r="J14" s="92">
        <f>SUM(H14:I14)</f>
        <v>124168</v>
      </c>
      <c r="K14" s="69"/>
      <c r="L14" s="69"/>
    </row>
    <row r="15" spans="1:12" s="67" customFormat="1" ht="13.5" customHeight="1">
      <c r="A15" s="69"/>
      <c r="B15" s="69"/>
      <c r="C15" s="69"/>
      <c r="D15" s="92"/>
      <c r="E15" s="92"/>
      <c r="F15" s="92"/>
      <c r="G15" s="92"/>
      <c r="H15" s="92"/>
      <c r="I15" s="92"/>
      <c r="J15" s="92"/>
      <c r="K15" s="69"/>
      <c r="L15" s="69"/>
    </row>
    <row r="16" spans="1:12" s="67" customFormat="1" ht="18" customHeight="1">
      <c r="A16" s="69" t="s">
        <v>92</v>
      </c>
      <c r="B16" s="69"/>
      <c r="C16" s="69"/>
      <c r="D16" s="92">
        <v>0</v>
      </c>
      <c r="E16" s="92">
        <v>0</v>
      </c>
      <c r="F16" s="92">
        <v>0</v>
      </c>
      <c r="G16" s="92">
        <v>0</v>
      </c>
      <c r="H16" s="92">
        <f aca="true" t="shared" si="0" ref="H16:H22">SUM(D16:G16)</f>
        <v>0</v>
      </c>
      <c r="I16" s="92">
        <v>4724</v>
      </c>
      <c r="J16" s="92">
        <f aca="true" t="shared" si="1" ref="J16:J22">SUM(H16:I16)</f>
        <v>4724</v>
      </c>
      <c r="K16" s="69"/>
      <c r="L16" s="69"/>
    </row>
    <row r="17" spans="1:12" s="67" customFormat="1" ht="13.5" customHeight="1">
      <c r="A17" s="69"/>
      <c r="B17" s="69"/>
      <c r="C17" s="69"/>
      <c r="D17" s="92"/>
      <c r="E17" s="92"/>
      <c r="F17" s="92"/>
      <c r="G17" s="92"/>
      <c r="H17" s="92"/>
      <c r="I17" s="92"/>
      <c r="J17" s="92"/>
      <c r="K17" s="69"/>
      <c r="L17" s="69"/>
    </row>
    <row r="18" spans="1:12" s="67" customFormat="1" ht="18" customHeight="1">
      <c r="A18" s="69" t="s">
        <v>46</v>
      </c>
      <c r="B18" s="69"/>
      <c r="C18" s="69"/>
      <c r="D18" s="92">
        <v>0</v>
      </c>
      <c r="E18" s="92">
        <v>0</v>
      </c>
      <c r="F18" s="92">
        <v>-9</v>
      </c>
      <c r="G18" s="92">
        <v>0</v>
      </c>
      <c r="H18" s="92">
        <f t="shared" si="0"/>
        <v>-9</v>
      </c>
      <c r="I18" s="92">
        <v>0</v>
      </c>
      <c r="J18" s="92">
        <f t="shared" si="1"/>
        <v>-9</v>
      </c>
      <c r="K18" s="69"/>
      <c r="L18" s="69"/>
    </row>
    <row r="19" spans="1:12" s="67" customFormat="1" ht="13.5" customHeight="1">
      <c r="A19" s="69"/>
      <c r="B19" s="69"/>
      <c r="C19" s="69"/>
      <c r="D19" s="92"/>
      <c r="E19" s="92"/>
      <c r="F19" s="92"/>
      <c r="G19" s="92"/>
      <c r="H19" s="92"/>
      <c r="I19" s="92"/>
      <c r="J19" s="92"/>
      <c r="K19" s="69"/>
      <c r="L19" s="69"/>
    </row>
    <row r="20" spans="1:12" s="67" customFormat="1" ht="18" customHeight="1">
      <c r="A20" s="69" t="s">
        <v>98</v>
      </c>
      <c r="B20" s="69"/>
      <c r="C20" s="69"/>
      <c r="D20" s="92">
        <v>0</v>
      </c>
      <c r="E20" s="92">
        <v>0</v>
      </c>
      <c r="F20" s="92">
        <v>0</v>
      </c>
      <c r="G20" s="92">
        <f>IncStmt!H24</f>
        <v>2857</v>
      </c>
      <c r="H20" s="92">
        <f t="shared" si="0"/>
        <v>2857</v>
      </c>
      <c r="I20" s="92">
        <f>IncStmt!H25</f>
        <v>895</v>
      </c>
      <c r="J20" s="92">
        <f t="shared" si="1"/>
        <v>3752</v>
      </c>
      <c r="K20" s="69"/>
      <c r="L20" s="69"/>
    </row>
    <row r="21" spans="1:12" s="67" customFormat="1" ht="13.5" customHeight="1">
      <c r="A21" s="69"/>
      <c r="B21" s="69"/>
      <c r="C21" s="69"/>
      <c r="D21" s="92"/>
      <c r="E21" s="92"/>
      <c r="F21" s="92"/>
      <c r="G21" s="92"/>
      <c r="H21" s="92"/>
      <c r="I21" s="92"/>
      <c r="J21" s="92"/>
      <c r="K21" s="69"/>
      <c r="L21" s="69"/>
    </row>
    <row r="22" spans="1:12" s="67" customFormat="1" ht="30" customHeight="1">
      <c r="A22" s="103" t="s">
        <v>88</v>
      </c>
      <c r="B22" s="103"/>
      <c r="D22" s="92">
        <v>0</v>
      </c>
      <c r="E22" s="92">
        <v>0</v>
      </c>
      <c r="F22" s="92">
        <v>0</v>
      </c>
      <c r="G22" s="95">
        <v>0</v>
      </c>
      <c r="H22" s="92">
        <f t="shared" si="0"/>
        <v>0</v>
      </c>
      <c r="I22" s="92">
        <f>CshFlw!E29</f>
        <v>-88</v>
      </c>
      <c r="J22" s="92">
        <f t="shared" si="1"/>
        <v>-88</v>
      </c>
      <c r="K22" s="69"/>
      <c r="L22" s="69"/>
    </row>
    <row r="23" spans="1:12" s="67" customFormat="1" ht="13.5" customHeight="1">
      <c r="A23" s="69"/>
      <c r="B23" s="69"/>
      <c r="C23" s="69"/>
      <c r="D23" s="92"/>
      <c r="E23" s="92"/>
      <c r="F23" s="92"/>
      <c r="G23" s="92"/>
      <c r="H23" s="92"/>
      <c r="I23" s="92"/>
      <c r="J23" s="92"/>
      <c r="K23" s="69"/>
      <c r="L23" s="69"/>
    </row>
    <row r="24" spans="1:12" s="67" customFormat="1" ht="27" customHeight="1" thickBot="1">
      <c r="A24" s="103" t="s">
        <v>115</v>
      </c>
      <c r="B24" s="103"/>
      <c r="C24" s="94"/>
      <c r="D24" s="96">
        <f>SUM(D14:D23)</f>
        <v>72469</v>
      </c>
      <c r="E24" s="96">
        <f aca="true" t="shared" si="2" ref="E24:J24">SUM(E14:E23)</f>
        <v>3457</v>
      </c>
      <c r="F24" s="96">
        <f t="shared" si="2"/>
        <v>416</v>
      </c>
      <c r="G24" s="96">
        <f t="shared" si="2"/>
        <v>37587</v>
      </c>
      <c r="H24" s="96">
        <f t="shared" si="2"/>
        <v>113929</v>
      </c>
      <c r="I24" s="96">
        <f t="shared" si="2"/>
        <v>18618</v>
      </c>
      <c r="J24" s="96">
        <f t="shared" si="2"/>
        <v>132547</v>
      </c>
      <c r="K24" s="69"/>
      <c r="L24" s="69"/>
    </row>
    <row r="25" spans="1:12" ht="16.5" customHeight="1" thickTop="1">
      <c r="A25" s="26"/>
      <c r="B25" s="26"/>
      <c r="C25" s="26"/>
      <c r="D25" s="30"/>
      <c r="E25" s="30"/>
      <c r="F25" s="30"/>
      <c r="G25" s="30"/>
      <c r="H25" s="30"/>
      <c r="I25" s="31"/>
      <c r="J25" s="31"/>
      <c r="K25" s="26"/>
      <c r="L25" s="26"/>
    </row>
    <row r="26" spans="1:12" ht="16.5" customHeight="1">
      <c r="A26" s="26"/>
      <c r="B26" s="26"/>
      <c r="C26" s="26"/>
      <c r="D26" s="30"/>
      <c r="E26" s="30"/>
      <c r="F26" s="30"/>
      <c r="G26" s="30"/>
      <c r="H26" s="30"/>
      <c r="I26" s="31"/>
      <c r="J26" s="31"/>
      <c r="K26" s="26"/>
      <c r="L26" s="26"/>
    </row>
    <row r="27" spans="1:12" ht="16.5" customHeight="1">
      <c r="A27" s="26"/>
      <c r="B27" s="26"/>
      <c r="C27" s="26"/>
      <c r="D27" s="30"/>
      <c r="E27" s="30"/>
      <c r="F27" s="30"/>
      <c r="G27" s="30"/>
      <c r="H27" s="30"/>
      <c r="I27" s="31"/>
      <c r="J27" s="31"/>
      <c r="K27" s="26"/>
      <c r="L27" s="26"/>
    </row>
    <row r="28" spans="1:12" s="67" customFormat="1" ht="18" customHeight="1">
      <c r="A28" s="69" t="str">
        <f>A11</f>
        <v>12 months ended</v>
      </c>
      <c r="B28" s="69"/>
      <c r="C28" s="69"/>
      <c r="D28" s="91"/>
      <c r="E28" s="91"/>
      <c r="F28" s="91"/>
      <c r="G28" s="91"/>
      <c r="H28" s="91"/>
      <c r="I28" s="92"/>
      <c r="J28" s="92"/>
      <c r="K28" s="69"/>
      <c r="L28" s="69"/>
    </row>
    <row r="29" spans="1:12" s="67" customFormat="1" ht="18" customHeight="1">
      <c r="A29" s="93" t="s">
        <v>114</v>
      </c>
      <c r="B29" s="69"/>
      <c r="C29" s="69"/>
      <c r="D29" s="91"/>
      <c r="E29" s="91"/>
      <c r="F29" s="91"/>
      <c r="G29" s="91"/>
      <c r="H29" s="91"/>
      <c r="I29" s="92"/>
      <c r="J29" s="92"/>
      <c r="K29" s="69"/>
      <c r="L29" s="69"/>
    </row>
    <row r="30" spans="1:12" s="67" customFormat="1" ht="13.5" customHeight="1">
      <c r="A30" s="69"/>
      <c r="B30" s="69"/>
      <c r="C30" s="69"/>
      <c r="D30" s="91"/>
      <c r="E30" s="91"/>
      <c r="F30" s="91"/>
      <c r="G30" s="91"/>
      <c r="H30" s="91"/>
      <c r="I30" s="92"/>
      <c r="J30" s="92"/>
      <c r="K30" s="69"/>
      <c r="L30" s="69"/>
    </row>
    <row r="31" spans="1:12" s="67" customFormat="1" ht="27" customHeight="1">
      <c r="A31" s="103" t="s">
        <v>32</v>
      </c>
      <c r="B31" s="103"/>
      <c r="C31" s="94"/>
      <c r="D31" s="92">
        <v>72469</v>
      </c>
      <c r="E31" s="92">
        <v>3457</v>
      </c>
      <c r="F31" s="92">
        <v>1607</v>
      </c>
      <c r="G31" s="92">
        <v>30114</v>
      </c>
      <c r="H31" s="92">
        <f>SUM(D31:G31)</f>
        <v>107647</v>
      </c>
      <c r="I31" s="92">
        <v>12796</v>
      </c>
      <c r="J31" s="92">
        <f>SUM(H31:I31)</f>
        <v>120443</v>
      </c>
      <c r="K31" s="69"/>
      <c r="L31" s="69"/>
    </row>
    <row r="32" spans="1:12" s="67" customFormat="1" ht="13.5" customHeight="1">
      <c r="A32" s="69"/>
      <c r="B32" s="69"/>
      <c r="C32" s="69"/>
      <c r="D32" s="92"/>
      <c r="E32" s="92"/>
      <c r="F32" s="92"/>
      <c r="G32" s="92"/>
      <c r="H32" s="92"/>
      <c r="I32" s="92"/>
      <c r="J32" s="92"/>
      <c r="K32" s="69"/>
      <c r="L32" s="69"/>
    </row>
    <row r="33" spans="1:12" s="67" customFormat="1" ht="18" customHeight="1">
      <c r="A33" s="69" t="s">
        <v>93</v>
      </c>
      <c r="B33" s="69"/>
      <c r="C33" s="69"/>
      <c r="D33" s="92">
        <v>0</v>
      </c>
      <c r="E33" s="92">
        <v>0</v>
      </c>
      <c r="F33" s="92">
        <v>-1173</v>
      </c>
      <c r="G33" s="92">
        <v>3185</v>
      </c>
      <c r="H33" s="92">
        <f aca="true" t="shared" si="3" ref="H33:H39">SUM(D33:G33)</f>
        <v>2012</v>
      </c>
      <c r="I33" s="92">
        <v>9</v>
      </c>
      <c r="J33" s="92">
        <f aca="true" t="shared" si="4" ref="J33:J39">SUM(H33:I33)</f>
        <v>2021</v>
      </c>
      <c r="K33" s="69"/>
      <c r="L33" s="69"/>
    </row>
    <row r="34" spans="1:12" s="67" customFormat="1" ht="13.5" customHeight="1">
      <c r="A34" s="69"/>
      <c r="B34" s="69"/>
      <c r="C34" s="69"/>
      <c r="D34" s="92"/>
      <c r="E34" s="92"/>
      <c r="F34" s="92"/>
      <c r="G34" s="92"/>
      <c r="H34" s="92"/>
      <c r="I34" s="92"/>
      <c r="J34" s="92"/>
      <c r="K34" s="69"/>
      <c r="L34" s="69"/>
    </row>
    <row r="35" spans="1:12" s="67" customFormat="1" ht="18" customHeight="1">
      <c r="A35" s="69" t="s">
        <v>46</v>
      </c>
      <c r="B35" s="69"/>
      <c r="C35" s="69"/>
      <c r="D35" s="92">
        <v>0</v>
      </c>
      <c r="E35" s="92">
        <v>0</v>
      </c>
      <c r="F35" s="92">
        <v>-9</v>
      </c>
      <c r="G35" s="92">
        <v>0</v>
      </c>
      <c r="H35" s="92">
        <f t="shared" si="3"/>
        <v>-9</v>
      </c>
      <c r="I35" s="92">
        <v>0</v>
      </c>
      <c r="J35" s="92">
        <f t="shared" si="4"/>
        <v>-9</v>
      </c>
      <c r="K35" s="69"/>
      <c r="L35" s="69"/>
    </row>
    <row r="36" spans="1:12" s="67" customFormat="1" ht="13.5" customHeight="1">
      <c r="A36" s="69"/>
      <c r="B36" s="69"/>
      <c r="C36" s="69"/>
      <c r="D36" s="92"/>
      <c r="E36" s="92"/>
      <c r="F36" s="92"/>
      <c r="G36" s="92"/>
      <c r="H36" s="92"/>
      <c r="I36" s="92"/>
      <c r="J36" s="92"/>
      <c r="K36" s="69"/>
      <c r="L36" s="69"/>
    </row>
    <row r="37" spans="1:12" s="67" customFormat="1" ht="18" customHeight="1">
      <c r="A37" s="69" t="s">
        <v>98</v>
      </c>
      <c r="B37" s="69"/>
      <c r="C37" s="69"/>
      <c r="D37" s="92">
        <v>0</v>
      </c>
      <c r="E37" s="92">
        <v>0</v>
      </c>
      <c r="F37" s="92">
        <v>0</v>
      </c>
      <c r="G37" s="92">
        <f>IncStmt!I24</f>
        <v>1431</v>
      </c>
      <c r="H37" s="92">
        <f t="shared" si="3"/>
        <v>1431</v>
      </c>
      <c r="I37" s="92">
        <f>IncStmt!I25</f>
        <v>392</v>
      </c>
      <c r="J37" s="92">
        <f t="shared" si="4"/>
        <v>1823</v>
      </c>
      <c r="K37" s="69"/>
      <c r="L37" s="69"/>
    </row>
    <row r="38" spans="1:12" s="67" customFormat="1" ht="13.5" customHeight="1">
      <c r="A38" s="69"/>
      <c r="B38" s="69"/>
      <c r="C38" s="69"/>
      <c r="D38" s="92"/>
      <c r="E38" s="92"/>
      <c r="F38" s="92"/>
      <c r="G38" s="92"/>
      <c r="H38" s="92"/>
      <c r="I38" s="92"/>
      <c r="J38" s="92"/>
      <c r="K38" s="69"/>
      <c r="L38" s="69"/>
    </row>
    <row r="39" spans="1:12" s="67" customFormat="1" ht="30" customHeight="1">
      <c r="A39" s="103" t="s">
        <v>88</v>
      </c>
      <c r="B39" s="103"/>
      <c r="C39" s="69"/>
      <c r="D39" s="92">
        <v>0</v>
      </c>
      <c r="E39" s="92">
        <v>0</v>
      </c>
      <c r="F39" s="92">
        <v>0</v>
      </c>
      <c r="G39" s="95">
        <v>0</v>
      </c>
      <c r="H39" s="92">
        <f t="shared" si="3"/>
        <v>0</v>
      </c>
      <c r="I39" s="92">
        <v>-110</v>
      </c>
      <c r="J39" s="92">
        <f t="shared" si="4"/>
        <v>-110</v>
      </c>
      <c r="K39" s="69"/>
      <c r="L39" s="69"/>
    </row>
    <row r="40" spans="1:12" s="67" customFormat="1" ht="13.5" customHeight="1">
      <c r="A40" s="69"/>
      <c r="B40" s="69"/>
      <c r="C40" s="69"/>
      <c r="D40" s="92"/>
      <c r="E40" s="92"/>
      <c r="F40" s="92"/>
      <c r="G40" s="92"/>
      <c r="H40" s="92"/>
      <c r="I40" s="92"/>
      <c r="J40" s="92"/>
      <c r="K40" s="69"/>
      <c r="L40" s="69"/>
    </row>
    <row r="41" spans="1:12" s="67" customFormat="1" ht="27" customHeight="1" thickBot="1">
      <c r="A41" s="103" t="s">
        <v>115</v>
      </c>
      <c r="B41" s="103"/>
      <c r="C41" s="94"/>
      <c r="D41" s="96">
        <f>SUM(D31:D39)</f>
        <v>72469</v>
      </c>
      <c r="E41" s="96">
        <f aca="true" t="shared" si="5" ref="E41:J41">SUM(E31:E39)</f>
        <v>3457</v>
      </c>
      <c r="F41" s="96">
        <f t="shared" si="5"/>
        <v>425</v>
      </c>
      <c r="G41" s="96">
        <f t="shared" si="5"/>
        <v>34730</v>
      </c>
      <c r="H41" s="96">
        <f t="shared" si="5"/>
        <v>111081</v>
      </c>
      <c r="I41" s="96">
        <f t="shared" si="5"/>
        <v>13087</v>
      </c>
      <c r="J41" s="96">
        <f t="shared" si="5"/>
        <v>124168</v>
      </c>
      <c r="K41" s="69"/>
      <c r="L41" s="69"/>
    </row>
    <row r="42" spans="1:12" ht="16.5" customHeight="1" thickTop="1">
      <c r="A42" s="26"/>
      <c r="B42" s="26"/>
      <c r="C42" s="26"/>
      <c r="D42" s="30"/>
      <c r="E42" s="30"/>
      <c r="F42" s="30"/>
      <c r="G42" s="30"/>
      <c r="H42" s="30"/>
      <c r="I42" s="31"/>
      <c r="J42" s="31"/>
      <c r="K42" s="26"/>
      <c r="L42" s="26"/>
    </row>
    <row r="43" spans="1:12" ht="16.5" customHeight="1">
      <c r="A43" s="26"/>
      <c r="B43" s="26"/>
      <c r="C43" s="26"/>
      <c r="D43" s="30"/>
      <c r="E43" s="30"/>
      <c r="F43" s="30"/>
      <c r="G43" s="30"/>
      <c r="H43" s="30"/>
      <c r="I43" s="31"/>
      <c r="J43" s="31"/>
      <c r="K43" s="26"/>
      <c r="L43" s="26"/>
    </row>
    <row r="44" spans="1:10" ht="16.5" customHeight="1">
      <c r="A44" s="26"/>
      <c r="B44" s="26"/>
      <c r="C44" s="26"/>
      <c r="D44" s="30"/>
      <c r="E44" s="30"/>
      <c r="F44" s="30"/>
      <c r="G44" s="30"/>
      <c r="H44" s="30"/>
      <c r="I44" s="31"/>
      <c r="J44" s="31"/>
    </row>
    <row r="45" spans="1:10" ht="16.5" customHeight="1">
      <c r="A45" s="26"/>
      <c r="B45" s="26"/>
      <c r="C45" s="26"/>
      <c r="D45" s="30"/>
      <c r="E45" s="30"/>
      <c r="F45" s="30"/>
      <c r="G45" s="30"/>
      <c r="H45" s="30"/>
      <c r="I45" s="31"/>
      <c r="J45" s="31"/>
    </row>
    <row r="46" spans="1:8" ht="16.5" customHeight="1">
      <c r="A46" s="26"/>
      <c r="B46" s="26"/>
      <c r="C46" s="26"/>
      <c r="D46" s="30"/>
      <c r="E46" s="30"/>
      <c r="F46" s="30"/>
      <c r="G46" s="30"/>
      <c r="H46" s="30"/>
    </row>
    <row r="47" spans="1:8" ht="16.5" customHeight="1">
      <c r="A47" s="26"/>
      <c r="B47" s="26"/>
      <c r="C47" s="26"/>
      <c r="D47" s="30"/>
      <c r="E47" s="30"/>
      <c r="F47" s="30"/>
      <c r="G47" s="30"/>
      <c r="H47" s="30"/>
    </row>
    <row r="48" spans="1:8" ht="16.5" customHeight="1">
      <c r="A48" s="26"/>
      <c r="B48" s="26"/>
      <c r="C48" s="26"/>
      <c r="D48" s="30"/>
      <c r="E48" s="30"/>
      <c r="F48" s="30"/>
      <c r="G48" s="30"/>
      <c r="H48" s="30"/>
    </row>
    <row r="49" spans="1:8" ht="16.5" customHeight="1">
      <c r="A49" s="26"/>
      <c r="B49" s="26"/>
      <c r="C49" s="26"/>
      <c r="D49" s="30"/>
      <c r="E49" s="30"/>
      <c r="F49" s="30"/>
      <c r="G49" s="30"/>
      <c r="H49" s="30"/>
    </row>
    <row r="50" spans="1:8" ht="16.5" customHeight="1">
      <c r="A50" s="26"/>
      <c r="B50" s="26"/>
      <c r="C50" s="26"/>
      <c r="D50" s="30"/>
      <c r="E50" s="30"/>
      <c r="F50" s="30"/>
      <c r="G50" s="30"/>
      <c r="H50" s="30"/>
    </row>
    <row r="51" spans="1:8" ht="16.5" customHeight="1">
      <c r="A51" s="26"/>
      <c r="B51" s="26"/>
      <c r="C51" s="26"/>
      <c r="D51" s="30"/>
      <c r="E51" s="30"/>
      <c r="F51" s="30"/>
      <c r="G51" s="30"/>
      <c r="H51" s="30"/>
    </row>
    <row r="52" spans="1:8" ht="16.5" customHeight="1">
      <c r="A52" s="26"/>
      <c r="B52" s="26"/>
      <c r="C52" s="26"/>
      <c r="D52" s="30"/>
      <c r="E52" s="30"/>
      <c r="F52" s="30"/>
      <c r="G52" s="30"/>
      <c r="H52" s="30"/>
    </row>
    <row r="53" spans="1:8" ht="16.5" customHeight="1">
      <c r="A53" s="26"/>
      <c r="B53" s="26"/>
      <c r="C53" s="26"/>
      <c r="D53" s="30"/>
      <c r="E53" s="30"/>
      <c r="F53" s="30"/>
      <c r="G53" s="30"/>
      <c r="H53" s="30"/>
    </row>
    <row r="54" spans="4:8" ht="16.5" customHeight="1">
      <c r="D54" s="17"/>
      <c r="E54" s="17"/>
      <c r="F54" s="17"/>
      <c r="G54" s="17"/>
      <c r="H54" s="17"/>
    </row>
    <row r="55" spans="4:8" ht="16.5" customHeight="1">
      <c r="D55" s="17"/>
      <c r="E55" s="17"/>
      <c r="F55" s="17"/>
      <c r="G55" s="17"/>
      <c r="H55" s="17"/>
    </row>
    <row r="56" spans="4:8" ht="16.5" customHeight="1">
      <c r="D56" s="17"/>
      <c r="E56" s="17"/>
      <c r="F56" s="17"/>
      <c r="G56" s="17"/>
      <c r="H56" s="17"/>
    </row>
    <row r="57" spans="4:8" ht="16.5" customHeight="1">
      <c r="D57" s="17"/>
      <c r="E57" s="17"/>
      <c r="F57" s="17"/>
      <c r="G57" s="17"/>
      <c r="H57" s="17"/>
    </row>
    <row r="58" spans="4:8" ht="16.5" customHeight="1">
      <c r="D58" s="17"/>
      <c r="E58" s="17"/>
      <c r="F58" s="17"/>
      <c r="G58" s="17"/>
      <c r="H58" s="17"/>
    </row>
    <row r="59" spans="4:8" ht="16.5" customHeight="1">
      <c r="D59" s="17"/>
      <c r="E59" s="17"/>
      <c r="F59" s="17"/>
      <c r="G59" s="17"/>
      <c r="H59" s="17"/>
    </row>
    <row r="60" spans="4:8" ht="16.5" customHeight="1">
      <c r="D60" s="17"/>
      <c r="E60" s="17"/>
      <c r="F60" s="17"/>
      <c r="G60" s="17"/>
      <c r="H60" s="17"/>
    </row>
    <row r="61" spans="4:8" ht="16.5" customHeight="1">
      <c r="D61" s="17"/>
      <c r="E61" s="17"/>
      <c r="F61" s="17"/>
      <c r="G61" s="17"/>
      <c r="H61" s="17"/>
    </row>
    <row r="62" spans="4:8" ht="12.75">
      <c r="D62" s="17"/>
      <c r="E62" s="17"/>
      <c r="F62" s="17"/>
      <c r="G62" s="17"/>
      <c r="H62" s="17"/>
    </row>
    <row r="63" spans="4:8" ht="12.75">
      <c r="D63" s="17"/>
      <c r="E63" s="17"/>
      <c r="F63" s="17"/>
      <c r="G63" s="17"/>
      <c r="H63" s="17"/>
    </row>
    <row r="64" spans="4:8" ht="12.75">
      <c r="D64" s="17"/>
      <c r="E64" s="17"/>
      <c r="F64" s="17"/>
      <c r="G64" s="17"/>
      <c r="H64" s="17"/>
    </row>
    <row r="65" spans="4:8" ht="12.75">
      <c r="D65" s="17"/>
      <c r="E65" s="17"/>
      <c r="F65" s="17"/>
      <c r="G65" s="17"/>
      <c r="H65" s="17"/>
    </row>
    <row r="66" spans="4:8" ht="12.75">
      <c r="D66" s="17"/>
      <c r="E66" s="17"/>
      <c r="F66" s="17"/>
      <c r="G66" s="17"/>
      <c r="H66" s="17"/>
    </row>
    <row r="67" spans="4:8" ht="12.75">
      <c r="D67" s="17"/>
      <c r="E67" s="17"/>
      <c r="F67" s="17"/>
      <c r="G67" s="17"/>
      <c r="H67" s="17"/>
    </row>
    <row r="68" spans="4:8" ht="12.75">
      <c r="D68" s="17"/>
      <c r="E68" s="17"/>
      <c r="F68" s="17"/>
      <c r="G68" s="17"/>
      <c r="H68" s="17"/>
    </row>
    <row r="69" spans="4:8" ht="12.75">
      <c r="D69" s="17"/>
      <c r="E69" s="17"/>
      <c r="F69" s="17"/>
      <c r="G69" s="17"/>
      <c r="H69" s="17"/>
    </row>
    <row r="70" spans="4:8" ht="12.75">
      <c r="D70" s="17"/>
      <c r="E70" s="17"/>
      <c r="F70" s="17"/>
      <c r="G70" s="17"/>
      <c r="H70" s="17"/>
    </row>
    <row r="71" spans="4:8" ht="12.75">
      <c r="D71" s="17"/>
      <c r="E71" s="17"/>
      <c r="F71" s="17"/>
      <c r="G71" s="17"/>
      <c r="H71" s="17"/>
    </row>
    <row r="72" spans="4:8" ht="12.75">
      <c r="D72" s="17"/>
      <c r="E72" s="17"/>
      <c r="F72" s="17"/>
      <c r="G72" s="17"/>
      <c r="H72" s="17"/>
    </row>
    <row r="73" spans="4:8" ht="12.75">
      <c r="D73" s="17"/>
      <c r="E73" s="17"/>
      <c r="F73" s="17"/>
      <c r="G73" s="17"/>
      <c r="H73" s="17"/>
    </row>
    <row r="74" spans="4:8" ht="12.75">
      <c r="D74" s="17"/>
      <c r="E74" s="17"/>
      <c r="F74" s="17"/>
      <c r="G74" s="17"/>
      <c r="H74" s="17"/>
    </row>
    <row r="75" spans="4:8" ht="12.75">
      <c r="D75" s="17"/>
      <c r="E75" s="17"/>
      <c r="F75" s="17"/>
      <c r="G75" s="17"/>
      <c r="H75" s="17"/>
    </row>
    <row r="76" spans="4:8" ht="12.75">
      <c r="D76" s="17"/>
      <c r="E76" s="17"/>
      <c r="F76" s="17"/>
      <c r="G76" s="17"/>
      <c r="H76" s="17"/>
    </row>
    <row r="77" spans="4:8" ht="12.75">
      <c r="D77" s="17"/>
      <c r="E77" s="17"/>
      <c r="F77" s="17"/>
      <c r="G77" s="17"/>
      <c r="H77" s="17"/>
    </row>
    <row r="78" spans="4:8" ht="12.75">
      <c r="D78" s="17"/>
      <c r="E78" s="17"/>
      <c r="F78" s="17"/>
      <c r="G78" s="17"/>
      <c r="H78" s="17"/>
    </row>
    <row r="79" spans="4:8" ht="12.75">
      <c r="D79" s="17"/>
      <c r="E79" s="17"/>
      <c r="F79" s="17"/>
      <c r="G79" s="17"/>
      <c r="H79" s="17"/>
    </row>
    <row r="80" spans="4:8" ht="12.75">
      <c r="D80" s="17"/>
      <c r="E80" s="17"/>
      <c r="F80" s="17"/>
      <c r="G80" s="17"/>
      <c r="H80" s="17"/>
    </row>
    <row r="81" spans="4:8" ht="12.75">
      <c r="D81" s="17"/>
      <c r="E81" s="17"/>
      <c r="F81" s="17"/>
      <c r="G81" s="17"/>
      <c r="H81" s="17"/>
    </row>
    <row r="82" spans="4:8" ht="12.75">
      <c r="D82" s="17"/>
      <c r="E82" s="17"/>
      <c r="F82" s="17"/>
      <c r="G82" s="17"/>
      <c r="H82" s="17"/>
    </row>
  </sheetData>
  <mergeCells count="6">
    <mergeCell ref="A41:B41"/>
    <mergeCell ref="A14:B14"/>
    <mergeCell ref="A24:B24"/>
    <mergeCell ref="A31:B31"/>
    <mergeCell ref="A22:B22"/>
    <mergeCell ref="A39:B39"/>
  </mergeCells>
  <printOptions/>
  <pageMargins left="0.6" right="0.29" top="0.76" bottom="0.24" header="0.27" footer="0.24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3" width="24.83203125" style="0" customWidth="1"/>
    <col min="5" max="5" width="13.83203125" style="51" customWidth="1"/>
    <col min="6" max="6" width="4.83203125" style="0" customWidth="1"/>
    <col min="7" max="7" width="13.83203125" style="81" customWidth="1"/>
  </cols>
  <sheetData>
    <row r="1" spans="1:4" ht="18" customHeight="1">
      <c r="A1" s="1" t="s">
        <v>44</v>
      </c>
      <c r="B1" s="11"/>
      <c r="C1" s="11"/>
      <c r="D1" s="38"/>
    </row>
    <row r="2" spans="1:4" ht="15.75" customHeight="1">
      <c r="A2" s="14" t="s">
        <v>106</v>
      </c>
      <c r="B2" s="11"/>
      <c r="C2" s="11"/>
      <c r="D2" s="38"/>
    </row>
    <row r="3" spans="1:4" ht="15.75" customHeight="1">
      <c r="A3" s="14"/>
      <c r="B3" s="11"/>
      <c r="C3" s="11"/>
      <c r="D3" s="38"/>
    </row>
    <row r="4" spans="1:7" ht="15">
      <c r="A4" s="32"/>
      <c r="B4" s="11"/>
      <c r="C4" s="11"/>
      <c r="D4" s="38"/>
      <c r="E4" s="99" t="s">
        <v>83</v>
      </c>
      <c r="G4" s="82" t="s">
        <v>56</v>
      </c>
    </row>
    <row r="5" spans="1:7" ht="13.5">
      <c r="A5" s="12"/>
      <c r="B5" s="12"/>
      <c r="C5" s="12"/>
      <c r="D5" s="15"/>
      <c r="E5" s="20" t="s">
        <v>107</v>
      </c>
      <c r="F5" s="21"/>
      <c r="G5" s="20" t="s">
        <v>108</v>
      </c>
    </row>
    <row r="6" spans="1:7" ht="13.5">
      <c r="A6" s="12"/>
      <c r="B6" s="12"/>
      <c r="C6" s="12"/>
      <c r="D6" s="15"/>
      <c r="E6" s="22" t="s">
        <v>35</v>
      </c>
      <c r="F6" s="23"/>
      <c r="G6" s="22" t="s">
        <v>35</v>
      </c>
    </row>
    <row r="7" spans="1:7" ht="6" customHeight="1">
      <c r="A7" s="12"/>
      <c r="B7" s="12"/>
      <c r="C7" s="12"/>
      <c r="D7" s="15"/>
      <c r="E7" s="100"/>
      <c r="F7" s="36"/>
      <c r="G7" s="83"/>
    </row>
    <row r="8" spans="1:7" ht="16.5" customHeight="1">
      <c r="A8" s="12" t="s">
        <v>89</v>
      </c>
      <c r="B8" s="12"/>
      <c r="C8" s="12"/>
      <c r="D8" s="15"/>
      <c r="E8" s="12"/>
      <c r="F8" s="15"/>
      <c r="G8" s="13"/>
    </row>
    <row r="9" spans="1:7" ht="6" customHeight="1">
      <c r="A9" s="12"/>
      <c r="B9" s="12"/>
      <c r="C9" s="12"/>
      <c r="D9" s="15"/>
      <c r="E9" s="86"/>
      <c r="F9" s="24"/>
      <c r="G9" s="84"/>
    </row>
    <row r="10" spans="1:7" ht="16.5" customHeight="1">
      <c r="A10" s="12" t="s">
        <v>81</v>
      </c>
      <c r="B10" s="12"/>
      <c r="C10" s="12"/>
      <c r="E10" s="86">
        <f>IncStmt!H19</f>
        <v>7675</v>
      </c>
      <c r="F10" s="24"/>
      <c r="G10" s="84">
        <f>IncStmt!I19</f>
        <v>2415</v>
      </c>
    </row>
    <row r="11" spans="1:7" ht="16.5" customHeight="1">
      <c r="A11" s="12" t="s">
        <v>21</v>
      </c>
      <c r="B11" s="12"/>
      <c r="C11" s="12"/>
      <c r="E11" s="86"/>
      <c r="F11" s="15"/>
      <c r="G11" s="84"/>
    </row>
    <row r="12" spans="1:7" ht="16.5" customHeight="1">
      <c r="A12" s="12"/>
      <c r="B12" s="12" t="s">
        <v>22</v>
      </c>
      <c r="C12" s="12"/>
      <c r="E12" s="86">
        <v>4337</v>
      </c>
      <c r="F12" s="15"/>
      <c r="G12" s="86">
        <v>516</v>
      </c>
    </row>
    <row r="13" spans="1:7" ht="16.5" customHeight="1">
      <c r="A13" s="12"/>
      <c r="B13" s="12" t="s">
        <v>23</v>
      </c>
      <c r="C13" s="12"/>
      <c r="E13" s="85">
        <v>-228</v>
      </c>
      <c r="F13" s="15"/>
      <c r="G13" s="85">
        <f>-123-105</f>
        <v>-228</v>
      </c>
    </row>
    <row r="14" spans="1:7" ht="16.5" customHeight="1">
      <c r="A14" s="12" t="s">
        <v>99</v>
      </c>
      <c r="B14" s="12"/>
      <c r="C14" s="12"/>
      <c r="E14" s="84">
        <f>SUM(E10:E13)</f>
        <v>11784</v>
      </c>
      <c r="F14" s="15"/>
      <c r="G14" s="84">
        <f>SUM(G10:G13)</f>
        <v>2703</v>
      </c>
    </row>
    <row r="15" spans="1:7" ht="6" customHeight="1">
      <c r="A15" s="12"/>
      <c r="B15" s="12"/>
      <c r="C15" s="12"/>
      <c r="E15" s="86"/>
      <c r="F15" s="15"/>
      <c r="G15" s="84"/>
    </row>
    <row r="16" spans="1:7" ht="16.5" customHeight="1">
      <c r="A16" s="12" t="s">
        <v>24</v>
      </c>
      <c r="B16" s="12"/>
      <c r="C16" s="12"/>
      <c r="E16" s="86">
        <v>-38628</v>
      </c>
      <c r="F16" s="15"/>
      <c r="G16" s="84">
        <v>-23000</v>
      </c>
    </row>
    <row r="17" spans="1:7" ht="16.5" customHeight="1">
      <c r="A17" s="12" t="s">
        <v>25</v>
      </c>
      <c r="B17" s="12"/>
      <c r="C17" s="12"/>
      <c r="E17" s="85">
        <v>26444</v>
      </c>
      <c r="F17" s="15"/>
      <c r="G17" s="85">
        <v>20075</v>
      </c>
    </row>
    <row r="18" spans="1:7" ht="16.5" customHeight="1">
      <c r="A18" s="12" t="s">
        <v>102</v>
      </c>
      <c r="B18" s="12"/>
      <c r="C18" s="12"/>
      <c r="E18" s="86">
        <f>SUM(E14:E17)</f>
        <v>-400</v>
      </c>
      <c r="F18" s="15"/>
      <c r="G18" s="86">
        <f>SUM(G14:G17)</f>
        <v>-222</v>
      </c>
    </row>
    <row r="19" spans="1:7" ht="16.5" customHeight="1">
      <c r="A19" s="12" t="s">
        <v>101</v>
      </c>
      <c r="B19" s="12"/>
      <c r="C19" s="12"/>
      <c r="E19" s="86">
        <v>-1685</v>
      </c>
      <c r="F19" s="15"/>
      <c r="G19" s="84">
        <v>-748</v>
      </c>
    </row>
    <row r="20" spans="1:7" ht="18" customHeight="1">
      <c r="A20" s="12" t="s">
        <v>103</v>
      </c>
      <c r="B20" s="15"/>
      <c r="C20" s="12"/>
      <c r="E20" s="25">
        <f>SUM(E18:E19)</f>
        <v>-2085</v>
      </c>
      <c r="F20" s="15"/>
      <c r="G20" s="25">
        <f>SUM(G18:G19)</f>
        <v>-970</v>
      </c>
    </row>
    <row r="21" spans="1:7" ht="12" customHeight="1">
      <c r="A21" s="12"/>
      <c r="B21" s="12"/>
      <c r="C21" s="12"/>
      <c r="E21" s="86"/>
      <c r="F21" s="15"/>
      <c r="G21" s="84"/>
    </row>
    <row r="22" spans="1:7" ht="16.5" customHeight="1">
      <c r="A22" s="12" t="s">
        <v>55</v>
      </c>
      <c r="B22" s="12"/>
      <c r="C22" s="12"/>
      <c r="E22" s="86"/>
      <c r="F22" s="15"/>
      <c r="G22" s="84"/>
    </row>
    <row r="23" spans="1:7" ht="16.5" customHeight="1">
      <c r="A23" s="12"/>
      <c r="B23" s="12" t="s">
        <v>26</v>
      </c>
      <c r="C23" s="12"/>
      <c r="E23" s="86">
        <v>-4315</v>
      </c>
      <c r="F23" s="15"/>
      <c r="G23" s="84">
        <v>2</v>
      </c>
    </row>
    <row r="24" spans="1:7" ht="16.5" customHeight="1">
      <c r="A24" s="13"/>
      <c r="B24" s="13" t="s">
        <v>9</v>
      </c>
      <c r="C24" s="12"/>
      <c r="E24" s="86">
        <v>294</v>
      </c>
      <c r="F24" s="15"/>
      <c r="G24" s="86">
        <f>1551+155+105</f>
        <v>1811</v>
      </c>
    </row>
    <row r="25" spans="1:7" ht="18" customHeight="1">
      <c r="A25" s="12" t="s">
        <v>105</v>
      </c>
      <c r="B25" s="12"/>
      <c r="C25" s="12"/>
      <c r="E25" s="25">
        <f>SUM(E23:E24)</f>
        <v>-4021</v>
      </c>
      <c r="F25" s="15"/>
      <c r="G25" s="25">
        <f>SUM(G23:G24)</f>
        <v>1813</v>
      </c>
    </row>
    <row r="26" spans="1:7" ht="12" customHeight="1">
      <c r="A26" s="12"/>
      <c r="B26" s="12"/>
      <c r="C26" s="12"/>
      <c r="E26" s="86"/>
      <c r="F26" s="15"/>
      <c r="G26" s="84"/>
    </row>
    <row r="27" spans="1:7" ht="16.5" customHeight="1">
      <c r="A27" s="12" t="s">
        <v>27</v>
      </c>
      <c r="B27" s="12"/>
      <c r="C27" s="12"/>
      <c r="E27" s="86"/>
      <c r="F27" s="15"/>
      <c r="G27" s="84"/>
    </row>
    <row r="28" spans="1:7" ht="16.5" customHeight="1">
      <c r="A28" s="15"/>
      <c r="B28" s="12" t="s">
        <v>33</v>
      </c>
      <c r="C28" s="12"/>
      <c r="E28" s="12"/>
      <c r="F28" s="15"/>
      <c r="G28" s="13"/>
    </row>
    <row r="29" spans="1:7" ht="16.5" customHeight="1">
      <c r="A29" s="15"/>
      <c r="B29" s="12" t="s">
        <v>34</v>
      </c>
      <c r="C29" s="12"/>
      <c r="E29" s="86">
        <v>-88</v>
      </c>
      <c r="F29" s="15"/>
      <c r="G29" s="84">
        <v>-110</v>
      </c>
    </row>
    <row r="30" spans="1:7" ht="16.5" customHeight="1">
      <c r="A30" s="15"/>
      <c r="B30" s="12" t="s">
        <v>119</v>
      </c>
      <c r="C30" s="12"/>
      <c r="E30" s="86">
        <v>30000</v>
      </c>
      <c r="F30" s="15"/>
      <c r="G30" s="84">
        <v>-15000</v>
      </c>
    </row>
    <row r="31" spans="1:7" ht="16.5" customHeight="1">
      <c r="A31" s="15"/>
      <c r="B31" s="12" t="s">
        <v>118</v>
      </c>
      <c r="C31" s="12"/>
      <c r="E31" s="86">
        <v>-161</v>
      </c>
      <c r="F31" s="15"/>
      <c r="G31" s="84">
        <v>0</v>
      </c>
    </row>
    <row r="32" spans="1:7" ht="16.5" customHeight="1">
      <c r="A32" s="15"/>
      <c r="B32" s="12" t="s">
        <v>120</v>
      </c>
      <c r="C32" s="12"/>
      <c r="E32" s="86">
        <v>1164</v>
      </c>
      <c r="F32" s="15"/>
      <c r="G32" s="84">
        <f>-432-155</f>
        <v>-587</v>
      </c>
    </row>
    <row r="33" spans="1:7" ht="16.5" customHeight="1">
      <c r="A33" s="15"/>
      <c r="B33" s="12" t="s">
        <v>28</v>
      </c>
      <c r="C33" s="12"/>
      <c r="E33" s="86">
        <v>-15994</v>
      </c>
      <c r="F33" s="15"/>
      <c r="G33" s="85">
        <v>10086</v>
      </c>
    </row>
    <row r="34" spans="1:7" ht="18" customHeight="1">
      <c r="A34" s="13" t="s">
        <v>104</v>
      </c>
      <c r="B34" s="13"/>
      <c r="C34" s="12"/>
      <c r="E34" s="25">
        <f>SUM(E29:E33)</f>
        <v>14921</v>
      </c>
      <c r="F34" s="15"/>
      <c r="G34" s="25">
        <f>SUM(G29:G33)</f>
        <v>-5611</v>
      </c>
    </row>
    <row r="35" spans="1:7" ht="12" customHeight="1">
      <c r="A35" s="12"/>
      <c r="B35" s="12"/>
      <c r="C35" s="12"/>
      <c r="E35" s="86"/>
      <c r="F35" s="15"/>
      <c r="G35" s="84"/>
    </row>
    <row r="36" spans="1:7" ht="15.75" customHeight="1">
      <c r="A36" s="12" t="s">
        <v>84</v>
      </c>
      <c r="B36" s="12"/>
      <c r="C36" s="12"/>
      <c r="E36" s="86">
        <f>E20+E25+E34</f>
        <v>8815</v>
      </c>
      <c r="F36" s="15"/>
      <c r="G36" s="86">
        <f>G20+G25+G34</f>
        <v>-4768</v>
      </c>
    </row>
    <row r="37" spans="1:7" ht="6" customHeight="1">
      <c r="A37" s="12"/>
      <c r="B37" s="12"/>
      <c r="C37" s="12"/>
      <c r="E37" s="86"/>
      <c r="F37" s="15"/>
      <c r="G37" s="84"/>
    </row>
    <row r="38" spans="1:7" ht="15.75" customHeight="1">
      <c r="A38" s="12" t="s">
        <v>51</v>
      </c>
      <c r="B38" s="12"/>
      <c r="C38" s="12"/>
      <c r="E38" s="86">
        <v>-7261</v>
      </c>
      <c r="F38" s="15"/>
      <c r="G38" s="84">
        <v>-2493</v>
      </c>
    </row>
    <row r="39" spans="1:7" ht="6" customHeight="1">
      <c r="A39" s="13"/>
      <c r="B39" s="13"/>
      <c r="C39" s="12"/>
      <c r="E39" s="86"/>
      <c r="F39" s="15"/>
      <c r="G39" s="84"/>
    </row>
    <row r="40" spans="1:7" ht="15.75" customHeight="1" thickBot="1">
      <c r="A40" s="12" t="s">
        <v>52</v>
      </c>
      <c r="B40" s="12"/>
      <c r="C40" s="12"/>
      <c r="E40" s="87">
        <f>SUM(E36:E38)</f>
        <v>1554</v>
      </c>
      <c r="F40" s="15"/>
      <c r="G40" s="87">
        <f>SUM(G36:G38)</f>
        <v>-7261</v>
      </c>
    </row>
    <row r="41" spans="1:7" ht="12.75" customHeight="1" thickTop="1">
      <c r="A41" s="13"/>
      <c r="B41" s="13"/>
      <c r="C41" s="12"/>
      <c r="D41" s="37"/>
      <c r="E41" s="58"/>
      <c r="F41" s="15"/>
      <c r="G41" s="13"/>
    </row>
    <row r="42" spans="1:4" ht="12.75" customHeight="1">
      <c r="A42" s="13"/>
      <c r="B42" s="13"/>
      <c r="C42" s="12"/>
      <c r="D42" s="24"/>
    </row>
    <row r="43" spans="1:4" ht="13.5">
      <c r="A43" s="13" t="s">
        <v>74</v>
      </c>
      <c r="B43" s="13"/>
      <c r="C43" s="12"/>
      <c r="D43" s="24"/>
    </row>
    <row r="44" spans="1:4" ht="7.5" customHeight="1">
      <c r="A44" s="13"/>
      <c r="B44" s="13"/>
      <c r="C44" s="12"/>
      <c r="D44" s="24"/>
    </row>
    <row r="45" spans="1:7" ht="13.5">
      <c r="A45" s="13"/>
      <c r="B45" s="13"/>
      <c r="C45" s="12"/>
      <c r="D45" s="24"/>
      <c r="E45" s="88" t="s">
        <v>110</v>
      </c>
      <c r="F45" s="15"/>
      <c r="G45" s="88" t="s">
        <v>109</v>
      </c>
    </row>
    <row r="46" spans="1:7" ht="13.5">
      <c r="A46" s="13"/>
      <c r="B46" s="13"/>
      <c r="C46" s="12"/>
      <c r="D46" s="24"/>
      <c r="E46" s="22" t="s">
        <v>35</v>
      </c>
      <c r="F46" s="23"/>
      <c r="G46" s="22" t="s">
        <v>35</v>
      </c>
    </row>
    <row r="47" spans="1:7" ht="6" customHeight="1">
      <c r="A47" s="12"/>
      <c r="B47" s="12"/>
      <c r="C47" s="12"/>
      <c r="D47" s="24"/>
      <c r="E47" s="12"/>
      <c r="F47" s="15"/>
      <c r="G47" s="12"/>
    </row>
    <row r="48" spans="1:7" ht="15.75" customHeight="1">
      <c r="A48" s="12"/>
      <c r="B48" s="12" t="s">
        <v>75</v>
      </c>
      <c r="C48" s="12"/>
      <c r="D48" s="24"/>
      <c r="E48" s="86">
        <f>Bsheet!E26</f>
        <v>6110</v>
      </c>
      <c r="F48" s="15"/>
      <c r="G48" s="84">
        <v>370</v>
      </c>
    </row>
    <row r="49" spans="1:7" ht="15.75" customHeight="1">
      <c r="A49" s="12"/>
      <c r="B49" s="12" t="s">
        <v>76</v>
      </c>
      <c r="C49" s="12"/>
      <c r="D49" s="24"/>
      <c r="E49" s="86">
        <v>-4556</v>
      </c>
      <c r="F49" s="15"/>
      <c r="G49" s="89">
        <v>-7631</v>
      </c>
    </row>
    <row r="50" spans="1:7" ht="15.75" customHeight="1" thickBot="1">
      <c r="A50" s="15"/>
      <c r="B50" s="15"/>
      <c r="C50" s="15"/>
      <c r="D50" s="15"/>
      <c r="E50" s="90">
        <f>SUM(E48:E49)</f>
        <v>1554</v>
      </c>
      <c r="F50" s="15"/>
      <c r="G50" s="90">
        <f>SUM(G48:G49)</f>
        <v>-7261</v>
      </c>
    </row>
    <row r="51" spans="1:6" ht="15" customHeight="1" thickTop="1">
      <c r="A51" s="15"/>
      <c r="B51" s="15"/>
      <c r="C51" s="15"/>
      <c r="D51" s="15"/>
      <c r="E51" s="12"/>
      <c r="F51" s="15"/>
    </row>
    <row r="52" spans="1:6" ht="15" customHeight="1">
      <c r="A52" s="15"/>
      <c r="B52" s="15"/>
      <c r="C52" s="15"/>
      <c r="D52" s="15"/>
      <c r="E52" s="12"/>
      <c r="F52" s="15"/>
    </row>
    <row r="53" spans="1:6" ht="15" customHeight="1">
      <c r="A53" s="15"/>
      <c r="B53" s="15"/>
      <c r="C53" s="15"/>
      <c r="D53" s="15"/>
      <c r="E53" s="12"/>
      <c r="F53" s="15"/>
    </row>
    <row r="54" spans="1:6" ht="15" customHeight="1">
      <c r="A54" s="15"/>
      <c r="B54" s="15"/>
      <c r="C54" s="15"/>
      <c r="D54" s="15"/>
      <c r="E54" s="12"/>
      <c r="F54" s="15"/>
    </row>
    <row r="55" ht="5.25" customHeight="1">
      <c r="E55" s="101"/>
    </row>
  </sheetData>
  <printOptions/>
  <pageMargins left="0.75" right="0.5" top="0.75" bottom="0.24" header="0.75" footer="0.2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chan</cp:lastModifiedBy>
  <cp:lastPrinted>2007-11-14T13:33:16Z</cp:lastPrinted>
  <dcterms:created xsi:type="dcterms:W3CDTF">2002-09-04T06:28:17Z</dcterms:created>
  <dcterms:modified xsi:type="dcterms:W3CDTF">2008-02-26T08:46:50Z</dcterms:modified>
  <cp:category/>
  <cp:version/>
  <cp:contentType/>
  <cp:contentStatus/>
</cp:coreProperties>
</file>