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'Bsheet'!$A$1:$H$53</definedName>
    <definedName name="_xlnm.Print_Area" localSheetId="3">'CshFlw'!$A$1:$G$55</definedName>
    <definedName name="_xlnm.Print_Area" localSheetId="2">'Equity'!$A$1:$J$50</definedName>
    <definedName name="_xlnm.Print_Area" localSheetId="0">'IncStmt'!$A$1:$I$34</definedName>
  </definedNames>
  <calcPr fullCalcOnLoad="1"/>
</workbook>
</file>

<file path=xl/sharedStrings.xml><?xml version="1.0" encoding="utf-8"?>
<sst xmlns="http://schemas.openxmlformats.org/spreadsheetml/2006/main" count="157" uniqueCount="119">
  <si>
    <t>Other operating income</t>
  </si>
  <si>
    <t>Finance costs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</si>
  <si>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</si>
  <si>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</si>
  <si>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</si>
  <si>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</si>
  <si>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</si>
  <si>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</si>
  <si>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</si>
  <si>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</si>
  <si>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</si>
  <si>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</si>
  <si>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</si>
  <si>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</si>
  <si>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</si>
  <si>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</si>
  <si>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</si>
  <si>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</si>
  <si>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</si>
  <si>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</si>
  <si>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</si>
  <si>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</si>
  <si>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</si>
  <si>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Taxation paid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</si>
  <si>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</si>
  <si>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</si>
  <si>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</si>
  <si>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</si>
  <si>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</si>
  <si>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</si>
  <si>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</si>
  <si>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</si>
  <si>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</si>
  <si>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</si>
  <si>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</si>
  <si>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</si>
  <si>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</si>
  <si>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</si>
  <si>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</si>
  <si>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</si>
  <si>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</si>
  <si>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</si>
  <si>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</si>
  <si>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</si>
  <si>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</si>
  <si>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</si>
  <si>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</si>
  <si>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</si>
  <si>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</si>
  <si>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</si>
  <si>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</si>
  <si>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</si>
  <si>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</si>
  <si>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</si>
  <si>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</si>
  <si>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</si>
  <si>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</si>
  <si>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</si>
  <si>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1.1.2005 to</t>
  </si>
  <si>
    <t>Other deferred liabilities</t>
  </si>
  <si>
    <t>Balance at end of the financial period</t>
  </si>
  <si>
    <t>Cash flows used in investing activities</t>
  </si>
  <si>
    <t>Hire purchase financing</t>
  </si>
  <si>
    <t>Repayment of commercial papers</t>
  </si>
  <si>
    <t>1.1.2006 to</t>
  </si>
  <si>
    <t>Profit from operations</t>
  </si>
  <si>
    <t>(Audited)</t>
  </si>
  <si>
    <t>Profit before taxation</t>
  </si>
  <si>
    <t>Cash flows (used in)/from operations</t>
  </si>
  <si>
    <t>Net (decrease)/increase in cash and cash equivalents</t>
  </si>
  <si>
    <t>Attributable to:</t>
  </si>
  <si>
    <t>Equity holders of the parent</t>
  </si>
  <si>
    <t>Earnings per share attributable to equity holders of the parent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</si>
  <si>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</si>
  <si>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</si>
  <si>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</si>
  <si>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</si>
  <si>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</si>
  <si>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</si>
  <si>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</si>
  <si>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</si>
  <si>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</si>
  <si>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Other</t>
  </si>
  <si>
    <t>Distributable</t>
  </si>
  <si>
    <t>Non-Distributable</t>
  </si>
  <si>
    <t>TOTAL ASSETS</t>
  </si>
  <si>
    <t>EQUITY AND LIABILITIES</t>
  </si>
  <si>
    <t>Equity attributable to equity holders of the parent</t>
  </si>
  <si>
    <t>Non-current Assets</t>
  </si>
  <si>
    <t>ASSETS</t>
  </si>
  <si>
    <t>Non-current Liabilities</t>
  </si>
  <si>
    <t>Deferred tax liabilities</t>
  </si>
  <si>
    <t>Total Liabilities</t>
  </si>
  <si>
    <t>TOTAL EQUITY AND LIABILITIES</t>
  </si>
  <si>
    <t>Profit for the period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</si>
  <si>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</si>
  <si>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</si>
  <si>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</si>
  <si>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</si>
  <si>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</si>
  <si>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</si>
  <si>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 xml:space="preserve"> -  Diluted (sen)</t>
  </si>
  <si>
    <t>Effects of adopting FRS 140</t>
  </si>
  <si>
    <t>Net cash (used in)/generated from operating activities</t>
  </si>
  <si>
    <t>Net cash from/(used in) investing activities</t>
  </si>
  <si>
    <t>Net cash used in financing activities</t>
  </si>
  <si>
    <t>Operating profit before working capital changes</t>
  </si>
  <si>
    <t>Profit after taxation</t>
  </si>
  <si>
    <t>Condensed Consolidated Cash Flow Statements for the period ended 30 September 2006</t>
  </si>
  <si>
    <t>30.9.2006</t>
  </si>
  <si>
    <t>30.9.2005</t>
  </si>
  <si>
    <t>As at 30.9.2006</t>
  </si>
  <si>
    <t>As at 30.9.2005</t>
  </si>
  <si>
    <t>9 months ended</t>
  </si>
  <si>
    <t>30 September 2006</t>
  </si>
  <si>
    <t>30 September 2005</t>
  </si>
  <si>
    <t>Condensed Consolidated Balance Sheets as at 30 September 2006</t>
  </si>
  <si>
    <t>Condensed Consolidated Income Statements for the third quarter ended 30 September 2006</t>
  </si>
  <si>
    <t>Condensed Consolidated Statements of Changes in Equity for the 9 months ended 30 September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</si>
</sst>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166" fontId="0" fillId="0" borderId="0" xfId="15" applyNumberFormat="1" applyBorder="1" applyAlignment="1">
      <alignment vertical="center"/>
    </xf>
    <xf numFmtId="166" fontId="6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2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 applyProtection="1">
      <alignment vertical="center"/>
      <protection/>
    </xf>
    <xf numFmtId="43" fontId="2" fillId="0" borderId="0" xfId="15" applyFont="1" applyBorder="1" applyAlignment="1" applyProtection="1">
      <alignment vertical="center"/>
      <protection/>
    </xf>
    <xf numFmtId="43" fontId="6" fillId="0" borderId="0" xfId="15" applyFont="1" applyBorder="1" applyAlignment="1" applyProtection="1" quotePrefix="1">
      <alignment vertical="center"/>
      <protection/>
    </xf>
    <xf numFmtId="41" fontId="6" fillId="0" borderId="0" xfId="0" applyNumberFormat="1" applyFont="1" applyBorder="1" applyAlignment="1">
      <alignment/>
    </xf>
    <xf numFmtId="43" fontId="2" fillId="0" borderId="0" xfId="15" applyFont="1" applyBorder="1" applyAlignment="1">
      <alignment vertical="center"/>
    </xf>
    <xf numFmtId="0" fontId="7" fillId="0" borderId="0" xfId="0" applyFont="1" applyAlignment="1">
      <alignment horizontal="center"/>
    </xf>
    <xf numFmtId="166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28575</xdr:rowOff>
    </xdr:from>
    <xdr:to>
      <xdr:col>8</xdr:col>
      <xdr:colOff>914400</xdr:colOff>
      <xdr:row>34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21067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876300</xdr:colOff>
      <xdr:row>52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0298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2005.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38100</xdr:rowOff>
    </xdr:from>
    <xdr:to>
      <xdr:col>9</xdr:col>
      <xdr:colOff>695325</xdr:colOff>
      <xdr:row>48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267950"/>
          <a:ext cx="6877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2005.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200025</xdr:colOff>
      <xdr:row>4</xdr:row>
      <xdr:rowOff>123825</xdr:rowOff>
    </xdr:from>
    <xdr:to>
      <xdr:col>4</xdr:col>
      <xdr:colOff>19050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71650" y="1076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114300</xdr:rowOff>
    </xdr:from>
    <xdr:to>
      <xdr:col>7</xdr:col>
      <xdr:colOff>523875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5350" y="1066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352425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381250" y="1266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504825</xdr:colOff>
      <xdr:row>5</xdr:row>
      <xdr:rowOff>114300</xdr:rowOff>
    </xdr:from>
    <xdr:to>
      <xdr:col>5</xdr:col>
      <xdr:colOff>781050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657600" y="1276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734550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2005.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msb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  <sheetName val="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E28" sqref="E28:I29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49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117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12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1" t="s">
        <v>7</v>
      </c>
      <c r="F5" s="61"/>
      <c r="G5" s="62"/>
      <c r="H5" s="61" t="s">
        <v>8</v>
      </c>
      <c r="I5" s="61"/>
    </row>
    <row r="6" spans="1:9" ht="18.75" customHeight="1">
      <c r="A6" s="2"/>
      <c r="B6" s="2"/>
      <c r="C6" s="2"/>
      <c r="D6" s="2"/>
      <c r="E6" s="56" t="s">
        <v>44</v>
      </c>
      <c r="F6" s="56" t="s">
        <v>47</v>
      </c>
      <c r="G6" s="40"/>
      <c r="H6" s="56" t="s">
        <v>44</v>
      </c>
      <c r="I6" s="56" t="s">
        <v>47</v>
      </c>
    </row>
    <row r="7" spans="1:9" ht="18.75" customHeight="1">
      <c r="A7" s="2"/>
      <c r="B7" s="2"/>
      <c r="C7" s="2"/>
      <c r="D7" s="2"/>
      <c r="E7" s="56" t="s">
        <v>45</v>
      </c>
      <c r="F7" s="56" t="s">
        <v>48</v>
      </c>
      <c r="G7" s="40"/>
      <c r="H7" s="56" t="s">
        <v>45</v>
      </c>
      <c r="I7" s="56" t="s">
        <v>48</v>
      </c>
    </row>
    <row r="8" spans="1:9" ht="18.75" customHeight="1">
      <c r="A8" s="2"/>
      <c r="B8" s="2"/>
      <c r="C8" s="2"/>
      <c r="D8" s="2"/>
      <c r="E8" s="56" t="s">
        <v>46</v>
      </c>
      <c r="F8" s="56" t="s">
        <v>46</v>
      </c>
      <c r="G8" s="40"/>
      <c r="H8" s="56" t="s">
        <v>53</v>
      </c>
      <c r="I8" s="56" t="s">
        <v>54</v>
      </c>
    </row>
    <row r="9" spans="1:9" ht="18.75" customHeight="1">
      <c r="A9" s="2"/>
      <c r="B9" s="2"/>
      <c r="C9" s="2"/>
      <c r="D9" s="2"/>
      <c r="E9" s="57">
        <v>38990</v>
      </c>
      <c r="F9" s="57">
        <v>38625</v>
      </c>
      <c r="G9" s="39"/>
      <c r="H9" s="57">
        <f>E9</f>
        <v>38990</v>
      </c>
      <c r="I9" s="57">
        <f>F9</f>
        <v>38625</v>
      </c>
    </row>
    <row r="10" spans="1:9" ht="18.75" customHeight="1">
      <c r="A10" s="2"/>
      <c r="B10" s="2"/>
      <c r="C10" s="2"/>
      <c r="D10" s="2"/>
      <c r="E10" s="56" t="s">
        <v>40</v>
      </c>
      <c r="F10" s="56" t="s">
        <v>40</v>
      </c>
      <c r="G10" s="40"/>
      <c r="H10" s="56" t="s">
        <v>40</v>
      </c>
      <c r="I10" s="56" t="s">
        <v>40</v>
      </c>
    </row>
    <row r="11" spans="1:9" ht="10.5" customHeight="1">
      <c r="A11" s="2"/>
      <c r="B11" s="2"/>
      <c r="C11" s="2"/>
      <c r="D11" s="2"/>
      <c r="E11" s="75"/>
      <c r="F11" s="75"/>
      <c r="G11" s="75"/>
      <c r="H11" s="75"/>
      <c r="I11" s="75"/>
    </row>
    <row r="12" spans="1:9" ht="25.5" customHeight="1">
      <c r="A12" s="34" t="s">
        <v>3</v>
      </c>
      <c r="B12" s="34"/>
      <c r="C12" s="34"/>
      <c r="D12" s="34"/>
      <c r="E12" s="58">
        <v>108837</v>
      </c>
      <c r="F12" s="58">
        <v>94675</v>
      </c>
      <c r="G12" s="58"/>
      <c r="H12" s="58">
        <v>302034</v>
      </c>
      <c r="I12" s="58">
        <v>269137</v>
      </c>
    </row>
    <row r="13" spans="1:9" ht="25.5" customHeight="1">
      <c r="A13" s="34" t="s">
        <v>4</v>
      </c>
      <c r="B13" s="34"/>
      <c r="C13" s="34"/>
      <c r="D13" s="34"/>
      <c r="E13" s="58">
        <v>-107845</v>
      </c>
      <c r="F13" s="58">
        <v>-94472</v>
      </c>
      <c r="G13" s="58"/>
      <c r="H13" s="58">
        <v>-302843</v>
      </c>
      <c r="I13" s="58">
        <v>-268349</v>
      </c>
    </row>
    <row r="14" spans="1:9" ht="25.5" customHeight="1">
      <c r="A14" s="34" t="s">
        <v>0</v>
      </c>
      <c r="B14" s="34"/>
      <c r="C14" s="34"/>
      <c r="D14" s="34"/>
      <c r="E14" s="59">
        <v>1230</v>
      </c>
      <c r="F14" s="59">
        <v>1333</v>
      </c>
      <c r="G14" s="58"/>
      <c r="H14" s="59">
        <v>5225</v>
      </c>
      <c r="I14" s="59">
        <v>3363</v>
      </c>
    </row>
    <row r="15" spans="1:9" ht="25.5" customHeight="1">
      <c r="A15" s="34" t="s">
        <v>65</v>
      </c>
      <c r="B15" s="34"/>
      <c r="C15" s="34"/>
      <c r="D15" s="34"/>
      <c r="E15" s="58">
        <f>SUM(E12:E14)</f>
        <v>2222</v>
      </c>
      <c r="F15" s="58">
        <f>SUM(F12:F14)</f>
        <v>1536</v>
      </c>
      <c r="G15" s="58"/>
      <c r="H15" s="58">
        <f>SUM(H12:H14)</f>
        <v>4416</v>
      </c>
      <c r="I15" s="58">
        <f>SUM(I12:I14)</f>
        <v>4151</v>
      </c>
    </row>
    <row r="16" spans="1:9" ht="25.5" customHeight="1">
      <c r="A16" s="34" t="s">
        <v>1</v>
      </c>
      <c r="B16" s="34"/>
      <c r="C16" s="34"/>
      <c r="D16" s="34"/>
      <c r="E16" s="58">
        <v>-1006</v>
      </c>
      <c r="F16" s="58">
        <v>-794</v>
      </c>
      <c r="G16" s="58"/>
      <c r="H16" s="58">
        <v>-2725</v>
      </c>
      <c r="I16" s="58">
        <v>-2459</v>
      </c>
    </row>
    <row r="17" spans="1:9" ht="36.75" customHeight="1">
      <c r="A17" s="90" t="s">
        <v>2</v>
      </c>
      <c r="B17" s="90"/>
      <c r="C17" s="90"/>
      <c r="D17" s="55"/>
      <c r="E17" s="59">
        <v>0</v>
      </c>
      <c r="F17" s="59">
        <v>0</v>
      </c>
      <c r="G17" s="58"/>
      <c r="H17" s="59">
        <v>-11</v>
      </c>
      <c r="I17" s="59">
        <v>-3</v>
      </c>
    </row>
    <row r="18" spans="1:9" ht="26.25" customHeight="1">
      <c r="A18" s="34" t="s">
        <v>67</v>
      </c>
      <c r="B18" s="34"/>
      <c r="C18" s="34"/>
      <c r="D18" s="34"/>
      <c r="E18" s="58">
        <f>SUM(E15:E17)</f>
        <v>1216</v>
      </c>
      <c r="F18" s="58">
        <f>SUM(F15:F17)</f>
        <v>742</v>
      </c>
      <c r="G18" s="58"/>
      <c r="H18" s="58">
        <f>SUM(H15:H17)</f>
        <v>1680</v>
      </c>
      <c r="I18" s="58">
        <f>SUM(I15:I17)</f>
        <v>1689</v>
      </c>
    </row>
    <row r="19" spans="1:9" ht="26.25" customHeight="1">
      <c r="A19" s="34" t="s">
        <v>5</v>
      </c>
      <c r="B19" s="34"/>
      <c r="C19" s="34"/>
      <c r="D19" s="34"/>
      <c r="E19" s="59">
        <v>-925</v>
      </c>
      <c r="F19" s="59">
        <v>-316</v>
      </c>
      <c r="G19" s="58"/>
      <c r="H19" s="59">
        <v>-682</v>
      </c>
      <c r="I19" s="59">
        <v>-592</v>
      </c>
    </row>
    <row r="20" spans="1:9" ht="26.25" customHeight="1" thickBot="1">
      <c r="A20" s="34" t="s">
        <v>107</v>
      </c>
      <c r="B20" s="34"/>
      <c r="C20" s="34"/>
      <c r="D20" s="34"/>
      <c r="E20" s="60">
        <f>SUM(E18:E19)</f>
        <v>291</v>
      </c>
      <c r="F20" s="60">
        <f>SUM(F18:F19)</f>
        <v>426</v>
      </c>
      <c r="G20" s="58"/>
      <c r="H20" s="60">
        <f>SUM(H18:H19)</f>
        <v>998</v>
      </c>
      <c r="I20" s="60">
        <f>SUM(I18:I19)</f>
        <v>1097</v>
      </c>
    </row>
    <row r="21" spans="1:9" ht="15" customHeight="1" thickTop="1">
      <c r="A21" s="34"/>
      <c r="B21" s="34"/>
      <c r="C21" s="34"/>
      <c r="D21" s="34"/>
      <c r="E21" s="58"/>
      <c r="F21" s="58"/>
      <c r="G21" s="58"/>
      <c r="H21" s="58"/>
      <c r="I21" s="58"/>
    </row>
    <row r="22" spans="1:9" ht="26.25" customHeight="1">
      <c r="A22" s="34" t="s">
        <v>70</v>
      </c>
      <c r="B22" s="34"/>
      <c r="C22" s="34"/>
      <c r="D22" s="34"/>
      <c r="E22" s="58"/>
      <c r="F22" s="58"/>
      <c r="G22" s="58"/>
      <c r="H22" s="58"/>
      <c r="I22" s="58"/>
    </row>
    <row r="23" spans="1:9" ht="26.25" customHeight="1">
      <c r="A23" s="34" t="s">
        <v>71</v>
      </c>
      <c r="B23" s="34"/>
      <c r="C23" s="34"/>
      <c r="D23" s="34"/>
      <c r="E23" s="58">
        <f>E20-E24</f>
        <v>53</v>
      </c>
      <c r="F23" s="58">
        <f>F20-F24</f>
        <v>211</v>
      </c>
      <c r="G23" s="58"/>
      <c r="H23" s="58">
        <f>H20-H24</f>
        <v>419</v>
      </c>
      <c r="I23" s="58">
        <f>I20-I24</f>
        <v>508</v>
      </c>
    </row>
    <row r="24" spans="1:9" ht="26.25" customHeight="1">
      <c r="A24" s="34" t="s">
        <v>6</v>
      </c>
      <c r="B24" s="34"/>
      <c r="C24" s="34"/>
      <c r="D24" s="34"/>
      <c r="E24" s="58">
        <v>238</v>
      </c>
      <c r="F24" s="58">
        <v>215</v>
      </c>
      <c r="G24" s="58"/>
      <c r="H24" s="58">
        <v>579</v>
      </c>
      <c r="I24" s="58">
        <v>589</v>
      </c>
    </row>
    <row r="25" spans="1:9" ht="26.25" customHeight="1" thickBot="1">
      <c r="A25" s="34"/>
      <c r="B25" s="34"/>
      <c r="C25" s="34"/>
      <c r="D25" s="34"/>
      <c r="E25" s="60">
        <f>SUM(E23:E24)</f>
        <v>291</v>
      </c>
      <c r="F25" s="60">
        <f>SUM(F23:F24)</f>
        <v>426</v>
      </c>
      <c r="G25" s="58"/>
      <c r="H25" s="60">
        <f>SUM(H23:H24)</f>
        <v>998</v>
      </c>
      <c r="I25" s="60">
        <f>SUM(I23:I24)</f>
        <v>1097</v>
      </c>
    </row>
    <row r="26" spans="1:10" ht="15" customHeight="1" thickTop="1">
      <c r="A26" s="17"/>
      <c r="B26" s="17"/>
      <c r="C26" s="17"/>
      <c r="D26" s="17"/>
      <c r="E26" s="71"/>
      <c r="F26" s="71"/>
      <c r="G26" s="71"/>
      <c r="H26" s="71"/>
      <c r="I26" s="71"/>
      <c r="J26" s="72"/>
    </row>
    <row r="27" spans="1:9" ht="36" customHeight="1">
      <c r="A27" s="91" t="s">
        <v>72</v>
      </c>
      <c r="B27" s="91"/>
      <c r="C27" s="91"/>
      <c r="D27" s="17"/>
      <c r="E27" s="17"/>
      <c r="F27" s="17"/>
      <c r="G27" s="17"/>
      <c r="H27" s="17"/>
      <c r="I27" s="17"/>
    </row>
    <row r="28" spans="1:9" ht="26.25" customHeight="1">
      <c r="A28" s="17" t="s">
        <v>100</v>
      </c>
      <c r="B28" s="17"/>
      <c r="C28" s="17"/>
      <c r="D28" s="17"/>
      <c r="E28" s="36">
        <v>0.07</v>
      </c>
      <c r="F28" s="36">
        <v>0.29</v>
      </c>
      <c r="G28" s="37"/>
      <c r="H28" s="36">
        <v>0.58</v>
      </c>
      <c r="I28" s="36">
        <v>0.7</v>
      </c>
    </row>
    <row r="29" spans="1:9" ht="26.25" customHeight="1">
      <c r="A29" s="17" t="s">
        <v>101</v>
      </c>
      <c r="B29" s="17"/>
      <c r="C29" s="17"/>
      <c r="D29" s="17"/>
      <c r="E29" s="36">
        <v>0.07</v>
      </c>
      <c r="F29" s="36">
        <v>0.29</v>
      </c>
      <c r="G29" s="37"/>
      <c r="H29" s="36">
        <v>0.58</v>
      </c>
      <c r="I29" s="36">
        <v>0.7</v>
      </c>
    </row>
    <row r="30" spans="1:9" ht="18" customHeight="1">
      <c r="A30" s="17"/>
      <c r="B30" s="17"/>
      <c r="C30" s="17"/>
      <c r="D30" s="17"/>
      <c r="E30" s="17"/>
      <c r="F30" s="17"/>
      <c r="G30" s="17"/>
      <c r="H30" s="38"/>
      <c r="I30" s="38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8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8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ht="18" customHeight="1"/>
    <row r="40" ht="18" customHeight="1"/>
    <row r="41" ht="18" customHeight="1"/>
    <row r="42" ht="18" customHeight="1"/>
    <row r="43" ht="18" customHeight="1"/>
  </sheetData>
  <mergeCells count="2">
    <mergeCell ref="A17:C17"/>
    <mergeCell ref="A27:C27"/>
  </mergeCells>
  <printOptions/>
  <pageMargins left="0.7" right="0.5" top="0.75" bottom="0.5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43">
      <selection activeCell="E49" sqref="E49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5" style="0" bestFit="1" customWidth="1"/>
  </cols>
  <sheetData>
    <row r="1" ht="18" customHeight="1">
      <c r="A1" s="1" t="s">
        <v>49</v>
      </c>
    </row>
    <row r="2" ht="18" customHeight="1">
      <c r="A2" s="10" t="s">
        <v>116</v>
      </c>
    </row>
    <row r="3" ht="9.75" customHeight="1">
      <c r="A3" s="6"/>
    </row>
    <row r="4" spans="1:7" ht="17.25" customHeight="1">
      <c r="A4" s="6"/>
      <c r="E4" s="11" t="s">
        <v>51</v>
      </c>
      <c r="F4" s="12"/>
      <c r="G4" s="11" t="s">
        <v>11</v>
      </c>
    </row>
    <row r="5" spans="1:7" ht="17.25" customHeight="1">
      <c r="A5" s="7"/>
      <c r="E5" s="11" t="s">
        <v>52</v>
      </c>
      <c r="F5" s="12"/>
      <c r="G5" s="11" t="s">
        <v>35</v>
      </c>
    </row>
    <row r="6" spans="5:7" ht="17.25" customHeight="1">
      <c r="E6" s="45">
        <v>38990</v>
      </c>
      <c r="F6" s="46"/>
      <c r="G6" s="45">
        <v>38717</v>
      </c>
    </row>
    <row r="7" spans="5:7" ht="17.25" customHeight="1">
      <c r="E7" s="47" t="s">
        <v>12</v>
      </c>
      <c r="F7" s="46"/>
      <c r="G7" s="47" t="s">
        <v>66</v>
      </c>
    </row>
    <row r="8" spans="5:7" ht="17.25" customHeight="1">
      <c r="E8" s="47" t="s">
        <v>40</v>
      </c>
      <c r="F8" s="34"/>
      <c r="G8" s="47" t="s">
        <v>40</v>
      </c>
    </row>
    <row r="9" spans="5:7" ht="9.75" customHeight="1">
      <c r="E9" s="47"/>
      <c r="F9" s="34"/>
      <c r="G9" s="47"/>
    </row>
    <row r="10" spans="1:8" ht="15.75" customHeight="1">
      <c r="A10" s="81" t="s">
        <v>89</v>
      </c>
      <c r="B10" s="17"/>
      <c r="C10" s="17"/>
      <c r="D10" s="17"/>
      <c r="E10" s="17"/>
      <c r="F10" s="17"/>
      <c r="G10" s="17"/>
      <c r="H10" s="17"/>
    </row>
    <row r="11" spans="1:8" ht="15.75" customHeight="1">
      <c r="A11" s="81" t="s">
        <v>88</v>
      </c>
      <c r="B11" s="82"/>
      <c r="C11" s="17"/>
      <c r="D11" s="17"/>
      <c r="E11" s="17"/>
      <c r="F11" s="17"/>
      <c r="G11" s="17"/>
      <c r="H11" s="17"/>
    </row>
    <row r="12" spans="1:9" ht="15.75" customHeight="1">
      <c r="A12" s="77" t="s">
        <v>9</v>
      </c>
      <c r="B12" s="82"/>
      <c r="C12" s="17"/>
      <c r="D12" s="17"/>
      <c r="E12" s="41">
        <v>34770</v>
      </c>
      <c r="F12" s="41"/>
      <c r="G12" s="41">
        <v>47718</v>
      </c>
      <c r="H12" s="17"/>
      <c r="I12" s="65"/>
    </row>
    <row r="13" spans="1:9" ht="15.75" customHeight="1">
      <c r="A13" s="77" t="s">
        <v>99</v>
      </c>
      <c r="B13" s="82"/>
      <c r="C13" s="17"/>
      <c r="D13" s="17"/>
      <c r="E13" s="41">
        <v>13950</v>
      </c>
      <c r="F13" s="41"/>
      <c r="G13" s="41">
        <v>0</v>
      </c>
      <c r="H13" s="17"/>
      <c r="I13" s="65"/>
    </row>
    <row r="14" spans="1:9" ht="15.75" customHeight="1">
      <c r="A14" s="77" t="s">
        <v>98</v>
      </c>
      <c r="B14" s="82"/>
      <c r="C14" s="17"/>
      <c r="D14" s="17"/>
      <c r="E14" s="41">
        <v>12138</v>
      </c>
      <c r="F14" s="41"/>
      <c r="G14" s="41">
        <v>12899</v>
      </c>
      <c r="H14" s="17"/>
      <c r="I14" s="65"/>
    </row>
    <row r="15" spans="1:9" ht="15.75" customHeight="1">
      <c r="A15" s="83" t="s">
        <v>41</v>
      </c>
      <c r="B15" s="82"/>
      <c r="C15" s="17"/>
      <c r="D15" s="17"/>
      <c r="E15" s="41">
        <v>2004</v>
      </c>
      <c r="F15" s="41"/>
      <c r="G15" s="41">
        <v>2015</v>
      </c>
      <c r="H15" s="17"/>
      <c r="I15" s="65"/>
    </row>
    <row r="16" spans="1:9" ht="15.75" customHeight="1">
      <c r="A16" s="83" t="s">
        <v>10</v>
      </c>
      <c r="B16" s="82"/>
      <c r="C16" s="17"/>
      <c r="D16" s="17"/>
      <c r="E16" s="41">
        <v>888</v>
      </c>
      <c r="F16" s="41"/>
      <c r="G16" s="41">
        <v>888</v>
      </c>
      <c r="H16" s="17"/>
      <c r="I16" s="65"/>
    </row>
    <row r="17" spans="1:9" ht="15.75" customHeight="1">
      <c r="A17" s="83" t="s">
        <v>57</v>
      </c>
      <c r="B17" s="82"/>
      <c r="C17" s="17"/>
      <c r="D17" s="17"/>
      <c r="E17" s="41">
        <v>2038</v>
      </c>
      <c r="F17" s="41"/>
      <c r="G17" s="41">
        <v>1709</v>
      </c>
      <c r="H17" s="17"/>
      <c r="I17" s="65"/>
    </row>
    <row r="18" spans="1:9" ht="15.75" customHeight="1">
      <c r="A18" s="83"/>
      <c r="B18" s="82"/>
      <c r="C18" s="17"/>
      <c r="D18" s="17"/>
      <c r="E18" s="42">
        <f>SUM(E12:E17)</f>
        <v>65788</v>
      </c>
      <c r="F18" s="41"/>
      <c r="G18" s="42">
        <f>SUM(G12:G17)</f>
        <v>65229</v>
      </c>
      <c r="H18" s="17"/>
      <c r="I18" s="65"/>
    </row>
    <row r="19" spans="1:9" ht="9.75" customHeight="1">
      <c r="A19" s="63"/>
      <c r="B19" s="82"/>
      <c r="C19" s="17"/>
      <c r="D19" s="17"/>
      <c r="E19" s="41"/>
      <c r="F19" s="41"/>
      <c r="G19" s="41"/>
      <c r="H19" s="17"/>
      <c r="I19" s="65"/>
    </row>
    <row r="20" spans="1:9" ht="15.75" customHeight="1">
      <c r="A20" s="84" t="s">
        <v>13</v>
      </c>
      <c r="B20" s="82"/>
      <c r="C20" s="17"/>
      <c r="D20" s="17"/>
      <c r="E20" s="41"/>
      <c r="F20" s="41"/>
      <c r="G20" s="41"/>
      <c r="H20" s="17"/>
      <c r="I20" s="65"/>
    </row>
    <row r="21" spans="1:9" ht="15.75" customHeight="1">
      <c r="A21" s="82" t="s">
        <v>14</v>
      </c>
      <c r="B21" s="21"/>
      <c r="C21" s="17"/>
      <c r="D21" s="17"/>
      <c r="E21" s="41">
        <v>32060</v>
      </c>
      <c r="F21" s="41"/>
      <c r="G21" s="41">
        <v>31192</v>
      </c>
      <c r="H21" s="17"/>
      <c r="I21" s="65"/>
    </row>
    <row r="22" spans="1:10" ht="15.75" customHeight="1">
      <c r="A22" s="83" t="s">
        <v>42</v>
      </c>
      <c r="B22" s="21"/>
      <c r="C22" s="17"/>
      <c r="D22" s="17"/>
      <c r="E22" s="41">
        <v>188323</v>
      </c>
      <c r="F22" s="41"/>
      <c r="G22" s="41">
        <v>169569</v>
      </c>
      <c r="H22" s="17"/>
      <c r="I22" s="65"/>
      <c r="J22" s="20"/>
    </row>
    <row r="23" spans="1:10" ht="15.75" customHeight="1">
      <c r="A23" s="83" t="s">
        <v>50</v>
      </c>
      <c r="B23" s="21"/>
      <c r="C23" s="17"/>
      <c r="D23" s="17"/>
      <c r="E23" s="41">
        <v>1367</v>
      </c>
      <c r="F23" s="41"/>
      <c r="G23" s="41">
        <v>1473</v>
      </c>
      <c r="H23" s="17"/>
      <c r="I23" s="65"/>
      <c r="J23" s="20"/>
    </row>
    <row r="24" spans="1:9" ht="15.75" customHeight="1">
      <c r="A24" s="82" t="s">
        <v>15</v>
      </c>
      <c r="B24" s="21"/>
      <c r="C24" s="17"/>
      <c r="D24" s="17"/>
      <c r="E24" s="41">
        <v>8297</v>
      </c>
      <c r="F24" s="41"/>
      <c r="G24" s="41">
        <v>8297</v>
      </c>
      <c r="H24" s="17"/>
      <c r="I24" s="65"/>
    </row>
    <row r="25" spans="1:9" ht="15.75" customHeight="1">
      <c r="A25" s="82" t="s">
        <v>16</v>
      </c>
      <c r="B25" s="21"/>
      <c r="C25" s="17"/>
      <c r="D25" s="17"/>
      <c r="E25" s="41">
        <v>2171</v>
      </c>
      <c r="F25" s="41"/>
      <c r="G25" s="41">
        <v>2708</v>
      </c>
      <c r="H25" s="17"/>
      <c r="I25" s="65"/>
    </row>
    <row r="26" spans="1:9" ht="15.75" customHeight="1">
      <c r="A26" s="82"/>
      <c r="B26" s="83"/>
      <c r="C26" s="17"/>
      <c r="D26" s="17"/>
      <c r="E26" s="42">
        <f>SUM(E21:E25)</f>
        <v>232218</v>
      </c>
      <c r="F26" s="41"/>
      <c r="G26" s="42">
        <f>SUM(G21:G25)</f>
        <v>213239</v>
      </c>
      <c r="H26" s="17"/>
      <c r="I26" s="65"/>
    </row>
    <row r="27" spans="1:9" ht="18" customHeight="1" thickBot="1">
      <c r="A27" s="81" t="s">
        <v>85</v>
      </c>
      <c r="B27" s="83"/>
      <c r="C27" s="17"/>
      <c r="D27" s="17"/>
      <c r="E27" s="44">
        <f>E18+E26</f>
        <v>298006</v>
      </c>
      <c r="F27" s="41"/>
      <c r="G27" s="44">
        <f>G18+G26</f>
        <v>278468</v>
      </c>
      <c r="H27" s="17"/>
      <c r="I27" s="65"/>
    </row>
    <row r="28" spans="1:9" ht="15.75" customHeight="1" thickTop="1">
      <c r="A28" s="63"/>
      <c r="B28" s="82"/>
      <c r="C28" s="17"/>
      <c r="D28" s="17"/>
      <c r="E28" s="41"/>
      <c r="F28" s="41"/>
      <c r="G28" s="41"/>
      <c r="H28" s="17"/>
      <c r="I28" s="65"/>
    </row>
    <row r="29" spans="1:9" ht="15.75" customHeight="1">
      <c r="A29" s="87" t="s">
        <v>86</v>
      </c>
      <c r="B29" s="82"/>
      <c r="C29" s="17"/>
      <c r="D29" s="17"/>
      <c r="E29" s="41"/>
      <c r="F29" s="41"/>
      <c r="G29" s="41"/>
      <c r="H29" s="17"/>
      <c r="I29" s="65"/>
    </row>
    <row r="30" spans="1:9" ht="15.75" customHeight="1">
      <c r="A30" s="84" t="s">
        <v>87</v>
      </c>
      <c r="B30" s="82"/>
      <c r="C30" s="17"/>
      <c r="D30" s="17"/>
      <c r="E30" s="41"/>
      <c r="F30" s="41"/>
      <c r="G30" s="41"/>
      <c r="H30" s="17"/>
      <c r="I30" s="65"/>
    </row>
    <row r="31" spans="1:9" ht="15.75" customHeight="1">
      <c r="A31" s="83" t="s">
        <v>21</v>
      </c>
      <c r="B31" s="82"/>
      <c r="C31" s="17"/>
      <c r="D31" s="17"/>
      <c r="E31" s="41">
        <v>72469</v>
      </c>
      <c r="F31" s="41"/>
      <c r="G31" s="41">
        <v>72469</v>
      </c>
      <c r="H31" s="17"/>
      <c r="I31" s="65"/>
    </row>
    <row r="32" spans="1:9" ht="15.75" customHeight="1">
      <c r="A32" s="83" t="s">
        <v>20</v>
      </c>
      <c r="B32" s="82"/>
      <c r="C32" s="17"/>
      <c r="D32" s="17"/>
      <c r="E32" s="41">
        <v>3457</v>
      </c>
      <c r="F32" s="41"/>
      <c r="G32" s="41">
        <v>3457</v>
      </c>
      <c r="H32" s="17"/>
      <c r="I32" s="65"/>
    </row>
    <row r="33" spans="1:9" ht="15.75" customHeight="1">
      <c r="A33" s="83" t="s">
        <v>19</v>
      </c>
      <c r="B33" s="82"/>
      <c r="C33" s="17"/>
      <c r="D33" s="17"/>
      <c r="E33" s="43">
        <v>34152</v>
      </c>
      <c r="F33" s="41"/>
      <c r="G33" s="43">
        <v>31721</v>
      </c>
      <c r="H33" s="17"/>
      <c r="I33" s="65"/>
    </row>
    <row r="34" spans="1:9" ht="15.75" customHeight="1">
      <c r="A34" s="82"/>
      <c r="B34" s="82"/>
      <c r="C34" s="17"/>
      <c r="D34" s="17"/>
      <c r="E34" s="41">
        <f>SUM(E31:E33)</f>
        <v>110078</v>
      </c>
      <c r="F34" s="41"/>
      <c r="G34" s="41">
        <f>SUM(G31:G33)</f>
        <v>107647</v>
      </c>
      <c r="H34" s="17"/>
      <c r="I34" s="65"/>
    </row>
    <row r="35" spans="1:9" ht="15.75" customHeight="1">
      <c r="A35" s="87" t="s">
        <v>6</v>
      </c>
      <c r="B35" s="82"/>
      <c r="C35" s="17"/>
      <c r="D35" s="17"/>
      <c r="E35" s="43">
        <v>13274</v>
      </c>
      <c r="F35" s="41"/>
      <c r="G35" s="43">
        <v>12796</v>
      </c>
      <c r="H35" s="17"/>
      <c r="I35" s="65"/>
    </row>
    <row r="36" spans="1:9" ht="15.75" customHeight="1">
      <c r="A36" s="87" t="s">
        <v>80</v>
      </c>
      <c r="B36" s="82"/>
      <c r="C36" s="17"/>
      <c r="D36" s="17"/>
      <c r="E36" s="42">
        <f>SUM(E34:E35)</f>
        <v>123352</v>
      </c>
      <c r="F36" s="41"/>
      <c r="G36" s="42">
        <f>SUM(G34:G35)</f>
        <v>120443</v>
      </c>
      <c r="H36" s="17"/>
      <c r="I36" s="65"/>
    </row>
    <row r="37" spans="1:9" ht="9.75" customHeight="1">
      <c r="A37" s="82"/>
      <c r="B37" s="82"/>
      <c r="C37" s="17"/>
      <c r="D37" s="17"/>
      <c r="E37" s="41"/>
      <c r="F37" s="41"/>
      <c r="G37" s="41"/>
      <c r="H37" s="17"/>
      <c r="I37" s="65"/>
    </row>
    <row r="38" spans="1:9" ht="15.75" customHeight="1">
      <c r="A38" s="81" t="s">
        <v>90</v>
      </c>
      <c r="B38" s="82"/>
      <c r="C38" s="17"/>
      <c r="D38" s="17"/>
      <c r="E38" s="41"/>
      <c r="F38" s="41"/>
      <c r="G38" s="41"/>
      <c r="H38" s="17"/>
      <c r="I38" s="65"/>
    </row>
    <row r="39" spans="1:9" ht="15.75" customHeight="1">
      <c r="A39" s="82" t="s">
        <v>59</v>
      </c>
      <c r="B39" s="82"/>
      <c r="C39" s="17"/>
      <c r="D39" s="17"/>
      <c r="E39" s="41">
        <v>252</v>
      </c>
      <c r="F39" s="41"/>
      <c r="G39" s="41">
        <v>574</v>
      </c>
      <c r="H39" s="17"/>
      <c r="I39" s="65"/>
    </row>
    <row r="40" spans="1:9" ht="15.75" customHeight="1">
      <c r="A40" s="82" t="s">
        <v>91</v>
      </c>
      <c r="B40" s="82"/>
      <c r="C40" s="17"/>
      <c r="D40" s="17"/>
      <c r="E40" s="41">
        <v>199</v>
      </c>
      <c r="F40" s="41"/>
      <c r="G40" s="41">
        <v>150</v>
      </c>
      <c r="H40" s="17"/>
      <c r="I40" s="65"/>
    </row>
    <row r="41" spans="1:9" ht="15.75" customHeight="1">
      <c r="A41" s="85"/>
      <c r="B41" s="82"/>
      <c r="C41" s="17"/>
      <c r="D41" s="17"/>
      <c r="E41" s="42">
        <f>SUM(E39:E40)</f>
        <v>451</v>
      </c>
      <c r="F41" s="41"/>
      <c r="G41" s="42">
        <f>SUM(G39:G40)</f>
        <v>724</v>
      </c>
      <c r="H41" s="17"/>
      <c r="I41" s="65"/>
    </row>
    <row r="42" spans="1:9" ht="9.75" customHeight="1">
      <c r="A42" s="85"/>
      <c r="B42" s="82"/>
      <c r="C42" s="17"/>
      <c r="D42" s="17"/>
      <c r="E42" s="86"/>
      <c r="F42" s="41"/>
      <c r="G42" s="86"/>
      <c r="H42" s="17"/>
      <c r="I42" s="65"/>
    </row>
    <row r="43" spans="1:9" ht="15.75" customHeight="1">
      <c r="A43" s="84" t="s">
        <v>17</v>
      </c>
      <c r="B43" s="82"/>
      <c r="C43" s="17"/>
      <c r="D43" s="17"/>
      <c r="E43" s="41"/>
      <c r="F43" s="41"/>
      <c r="G43" s="41"/>
      <c r="H43" s="17"/>
      <c r="I43" s="65"/>
    </row>
    <row r="44" spans="1:9" ht="15.75" customHeight="1">
      <c r="A44" s="83" t="s">
        <v>43</v>
      </c>
      <c r="C44" s="17"/>
      <c r="D44" s="17"/>
      <c r="E44" s="41">
        <v>83773</v>
      </c>
      <c r="F44" s="41"/>
      <c r="G44" s="41">
        <v>66462</v>
      </c>
      <c r="H44" s="17"/>
      <c r="I44" s="65"/>
    </row>
    <row r="45" spans="1:9" ht="15.75" customHeight="1">
      <c r="A45" s="83" t="s">
        <v>18</v>
      </c>
      <c r="C45" s="17"/>
      <c r="D45" s="17"/>
      <c r="E45" s="41">
        <v>89990</v>
      </c>
      <c r="F45" s="41"/>
      <c r="G45" s="41">
        <v>90779</v>
      </c>
      <c r="H45" s="17"/>
      <c r="I45" s="65"/>
    </row>
    <row r="46" spans="1:9" ht="15.75" customHeight="1">
      <c r="A46" s="82" t="s">
        <v>5</v>
      </c>
      <c r="C46" s="17"/>
      <c r="D46" s="17"/>
      <c r="E46" s="41">
        <v>440</v>
      </c>
      <c r="F46" s="41"/>
      <c r="G46" s="41">
        <v>60</v>
      </c>
      <c r="H46" s="17"/>
      <c r="I46" s="65"/>
    </row>
    <row r="47" spans="1:9" ht="15.75" customHeight="1">
      <c r="A47" s="83"/>
      <c r="B47" s="82"/>
      <c r="C47" s="17"/>
      <c r="D47" s="17"/>
      <c r="E47" s="42">
        <f>SUM(E44:E46)</f>
        <v>174203</v>
      </c>
      <c r="F47" s="41"/>
      <c r="G47" s="42">
        <f>SUM(G44:G46)</f>
        <v>157301</v>
      </c>
      <c r="H47" s="17"/>
      <c r="I47" s="65"/>
    </row>
    <row r="48" spans="1:7" ht="15.75" customHeight="1">
      <c r="A48" s="87" t="s">
        <v>92</v>
      </c>
      <c r="B48" s="82"/>
      <c r="C48" s="17"/>
      <c r="D48" s="17"/>
      <c r="E48" s="42">
        <f>E41+E47</f>
        <v>174654</v>
      </c>
      <c r="F48" s="17"/>
      <c r="G48" s="42">
        <f>G41+G47</f>
        <v>158025</v>
      </c>
    </row>
    <row r="49" spans="1:7" ht="18" customHeight="1" thickBot="1">
      <c r="A49" s="87" t="s">
        <v>93</v>
      </c>
      <c r="B49" s="17"/>
      <c r="C49" s="17"/>
      <c r="D49" s="17"/>
      <c r="E49" s="44">
        <f>E36+E48</f>
        <v>298006</v>
      </c>
      <c r="F49" s="17"/>
      <c r="G49" s="44">
        <f>G36+G48</f>
        <v>278468</v>
      </c>
    </row>
    <row r="50" spans="1:7" ht="15.75" customHeight="1" thickTop="1">
      <c r="A50" s="87"/>
      <c r="B50" s="17"/>
      <c r="C50" s="17"/>
      <c r="D50" s="17"/>
      <c r="E50" s="86"/>
      <c r="F50" s="17"/>
      <c r="G50" s="86"/>
    </row>
    <row r="51" spans="1:7" ht="15.75" customHeight="1">
      <c r="A51" s="87"/>
      <c r="B51" s="17"/>
      <c r="C51" s="17"/>
      <c r="D51" s="17"/>
      <c r="E51" s="86"/>
      <c r="F51" s="17"/>
      <c r="G51" s="86"/>
    </row>
    <row r="52" ht="16.5" customHeight="1">
      <c r="A52" s="8"/>
    </row>
    <row r="53" ht="16.5" customHeight="1">
      <c r="A53" s="8"/>
    </row>
    <row r="54" ht="16.5" customHeight="1">
      <c r="A54" s="7"/>
    </row>
    <row r="55" ht="16.5" customHeight="1">
      <c r="A55" s="7"/>
    </row>
    <row r="56" spans="1:5" ht="16.5" customHeight="1">
      <c r="A56" s="7"/>
      <c r="E56" s="20"/>
    </row>
    <row r="57" spans="1:7" ht="16.5" customHeight="1">
      <c r="A57" s="7"/>
      <c r="E57" s="20">
        <f>E27-E49</f>
        <v>0</v>
      </c>
      <c r="G57" s="20">
        <f>G27-G49</f>
        <v>0</v>
      </c>
    </row>
    <row r="58" spans="1:7" ht="16.5" customHeight="1">
      <c r="A58" s="7"/>
      <c r="E58" s="21"/>
      <c r="F58" s="21"/>
      <c r="G58" s="21"/>
    </row>
    <row r="59" ht="16.5" customHeight="1">
      <c r="A59" s="5"/>
    </row>
    <row r="60" ht="16.5" customHeight="1">
      <c r="A60" s="5"/>
    </row>
    <row r="61" ht="16.5" customHeight="1">
      <c r="A61" s="9"/>
    </row>
    <row r="62" ht="16.5" customHeight="1">
      <c r="A62" s="9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printOptions/>
  <pageMargins left="0.75" right="0.28" top="0.6" bottom="0.24" header="0.6" footer="0.2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workbookViewId="0" topLeftCell="A37">
      <selection activeCell="E39" sqref="E39"/>
    </sheetView>
  </sheetViews>
  <sheetFormatPr defaultColWidth="9.33203125" defaultRowHeight="12.75"/>
  <cols>
    <col min="1" max="2" width="11.83203125" style="2" customWidth="1"/>
    <col min="3" max="3" width="3.83203125" style="2" customWidth="1"/>
    <col min="4" max="4" width="12.83203125" style="2" customWidth="1"/>
    <col min="5" max="6" width="14.83203125" style="2" customWidth="1"/>
    <col min="7" max="10" width="12.83203125" style="2" customWidth="1"/>
    <col min="11" max="16384" width="9.33203125" style="2" customWidth="1"/>
  </cols>
  <sheetData>
    <row r="1" ht="21" customHeight="1">
      <c r="A1" s="1" t="s">
        <v>49</v>
      </c>
    </row>
    <row r="2" ht="21" customHeight="1">
      <c r="A2" s="18" t="s">
        <v>118</v>
      </c>
    </row>
    <row r="3" ht="16.5" customHeight="1">
      <c r="A3" s="2" t="s">
        <v>12</v>
      </c>
    </row>
    <row r="4" ht="16.5" customHeight="1"/>
    <row r="5" spans="4:10" ht="16.5" customHeight="1">
      <c r="D5" s="78" t="s">
        <v>79</v>
      </c>
      <c r="E5" s="78"/>
      <c r="F5" s="78"/>
      <c r="G5" s="78"/>
      <c r="H5" s="78"/>
      <c r="I5" s="79" t="s">
        <v>73</v>
      </c>
      <c r="J5" s="79" t="s">
        <v>33</v>
      </c>
    </row>
    <row r="6" spans="1:10" ht="16.5" customHeight="1">
      <c r="A6" s="34"/>
      <c r="B6" s="34"/>
      <c r="C6" s="34"/>
      <c r="D6" s="80"/>
      <c r="E6" s="78" t="s">
        <v>84</v>
      </c>
      <c r="F6" s="78"/>
      <c r="G6" s="79" t="s">
        <v>83</v>
      </c>
      <c r="H6" s="79"/>
      <c r="I6" s="79" t="s">
        <v>74</v>
      </c>
      <c r="J6" s="79" t="s">
        <v>75</v>
      </c>
    </row>
    <row r="7" spans="1:12" ht="16.5" customHeight="1">
      <c r="A7" s="34"/>
      <c r="B7" s="34"/>
      <c r="C7" s="34"/>
      <c r="D7" s="47" t="s">
        <v>76</v>
      </c>
      <c r="E7" s="47" t="s">
        <v>76</v>
      </c>
      <c r="F7" s="47" t="s">
        <v>82</v>
      </c>
      <c r="G7" s="47" t="s">
        <v>77</v>
      </c>
      <c r="H7" s="47"/>
      <c r="I7" s="47"/>
      <c r="J7" s="47"/>
      <c r="K7" s="34"/>
      <c r="L7" s="34"/>
    </row>
    <row r="8" spans="1:12" ht="16.5" customHeight="1">
      <c r="A8" s="34"/>
      <c r="B8" s="34"/>
      <c r="C8" s="34"/>
      <c r="D8" s="47" t="s">
        <v>32</v>
      </c>
      <c r="E8" s="47" t="s">
        <v>81</v>
      </c>
      <c r="F8" s="47" t="s">
        <v>19</v>
      </c>
      <c r="G8" s="47" t="s">
        <v>78</v>
      </c>
      <c r="H8" s="47" t="s">
        <v>33</v>
      </c>
      <c r="I8" s="47"/>
      <c r="J8" s="47"/>
      <c r="K8" s="34"/>
      <c r="L8" s="34"/>
    </row>
    <row r="9" spans="1:12" ht="16.5" customHeight="1">
      <c r="A9" s="34"/>
      <c r="B9" s="34"/>
      <c r="C9" s="34"/>
      <c r="D9" s="47" t="s">
        <v>40</v>
      </c>
      <c r="E9" s="47" t="s">
        <v>40</v>
      </c>
      <c r="F9" s="47" t="s">
        <v>40</v>
      </c>
      <c r="G9" s="47" t="s">
        <v>40</v>
      </c>
      <c r="H9" s="47" t="s">
        <v>40</v>
      </c>
      <c r="I9" s="47" t="s">
        <v>40</v>
      </c>
      <c r="J9" s="47" t="s">
        <v>40</v>
      </c>
      <c r="K9" s="34"/>
      <c r="L9" s="34"/>
    </row>
    <row r="10" spans="1:12" ht="16.5" customHeight="1">
      <c r="A10" s="34"/>
      <c r="B10" s="34"/>
      <c r="C10" s="34"/>
      <c r="D10" s="47"/>
      <c r="E10" s="47"/>
      <c r="F10" s="47"/>
      <c r="G10" s="47"/>
      <c r="H10" s="47"/>
      <c r="I10" s="34"/>
      <c r="J10" s="34"/>
      <c r="K10" s="34"/>
      <c r="L10" s="34"/>
    </row>
    <row r="11" spans="1:12" ht="18" customHeight="1">
      <c r="A11" s="34" t="s">
        <v>113</v>
      </c>
      <c r="B11" s="34"/>
      <c r="C11" s="34"/>
      <c r="D11" s="48"/>
      <c r="E11" s="48"/>
      <c r="F11" s="48"/>
      <c r="G11" s="48"/>
      <c r="H11" s="48"/>
      <c r="I11" s="34"/>
      <c r="J11" s="34"/>
      <c r="K11" s="34"/>
      <c r="L11" s="34"/>
    </row>
    <row r="12" spans="1:12" ht="18" customHeight="1">
      <c r="A12" s="49" t="s">
        <v>114</v>
      </c>
      <c r="B12" s="34"/>
      <c r="C12" s="34"/>
      <c r="D12" s="48"/>
      <c r="E12" s="48"/>
      <c r="F12" s="48"/>
      <c r="G12" s="48"/>
      <c r="H12" s="48"/>
      <c r="I12" s="34"/>
      <c r="J12" s="34"/>
      <c r="K12" s="34"/>
      <c r="L12" s="34"/>
    </row>
    <row r="13" spans="1:12" ht="13.5" customHeight="1">
      <c r="A13" s="34"/>
      <c r="B13" s="34"/>
      <c r="C13" s="34"/>
      <c r="D13" s="50"/>
      <c r="E13" s="50"/>
      <c r="F13" s="50"/>
      <c r="G13" s="50"/>
      <c r="H13" s="50"/>
      <c r="I13" s="34"/>
      <c r="J13" s="34"/>
      <c r="K13" s="34"/>
      <c r="L13" s="34"/>
    </row>
    <row r="14" spans="1:12" ht="27" customHeight="1">
      <c r="A14" s="92" t="s">
        <v>36</v>
      </c>
      <c r="B14" s="92"/>
      <c r="C14" s="51"/>
      <c r="D14" s="52">
        <v>72469</v>
      </c>
      <c r="E14" s="52">
        <v>3457</v>
      </c>
      <c r="F14" s="52">
        <v>1607</v>
      </c>
      <c r="G14" s="52">
        <v>30114</v>
      </c>
      <c r="H14" s="52">
        <f>SUM(D14:G14)</f>
        <v>107647</v>
      </c>
      <c r="I14" s="52">
        <v>12796</v>
      </c>
      <c r="J14" s="52">
        <f>SUM(H14:I14)</f>
        <v>120443</v>
      </c>
      <c r="K14" s="34"/>
      <c r="L14" s="34"/>
    </row>
    <row r="15" spans="1:12" ht="13.5" customHeight="1">
      <c r="A15" s="34"/>
      <c r="B15" s="34"/>
      <c r="C15" s="34"/>
      <c r="D15" s="52"/>
      <c r="E15" s="52"/>
      <c r="F15" s="52"/>
      <c r="G15" s="52"/>
      <c r="H15" s="52"/>
      <c r="I15" s="52"/>
      <c r="J15" s="52"/>
      <c r="K15" s="34"/>
      <c r="L15" s="34"/>
    </row>
    <row r="16" spans="1:12" ht="27" customHeight="1">
      <c r="A16" s="92" t="s">
        <v>102</v>
      </c>
      <c r="B16" s="92"/>
      <c r="C16" s="34"/>
      <c r="D16" s="52">
        <v>0</v>
      </c>
      <c r="E16" s="52">
        <v>0</v>
      </c>
      <c r="F16" s="52">
        <v>-1173</v>
      </c>
      <c r="G16" s="52">
        <v>3185</v>
      </c>
      <c r="H16" s="52">
        <f>SUM(D16:G16)</f>
        <v>2012</v>
      </c>
      <c r="I16" s="52">
        <v>9</v>
      </c>
      <c r="J16" s="52">
        <f>SUM(H16:I16)</f>
        <v>2021</v>
      </c>
      <c r="K16" s="34"/>
      <c r="L16" s="34"/>
    </row>
    <row r="17" spans="1:12" ht="13.5" customHeight="1">
      <c r="A17" s="34"/>
      <c r="B17" s="34"/>
      <c r="C17" s="34"/>
      <c r="D17" s="52"/>
      <c r="E17" s="52"/>
      <c r="F17" s="52"/>
      <c r="G17" s="52"/>
      <c r="H17" s="52"/>
      <c r="I17" s="52"/>
      <c r="J17" s="52"/>
      <c r="K17" s="34"/>
      <c r="L17" s="34"/>
    </row>
    <row r="18" spans="1:12" ht="18" customHeight="1">
      <c r="A18" s="34" t="s">
        <v>94</v>
      </c>
      <c r="B18" s="34"/>
      <c r="C18" s="34"/>
      <c r="D18" s="52">
        <v>0</v>
      </c>
      <c r="E18" s="52">
        <v>0</v>
      </c>
      <c r="F18" s="52">
        <v>0</v>
      </c>
      <c r="G18" s="52">
        <v>419</v>
      </c>
      <c r="H18" s="52">
        <f>SUM(D18:G18)</f>
        <v>419</v>
      </c>
      <c r="I18" s="52">
        <v>579</v>
      </c>
      <c r="J18" s="52">
        <f>SUM(H18:I18)</f>
        <v>998</v>
      </c>
      <c r="K18" s="34"/>
      <c r="L18" s="34"/>
    </row>
    <row r="19" spans="1:12" ht="13.5" customHeight="1">
      <c r="A19" s="34"/>
      <c r="B19" s="34"/>
      <c r="C19" s="34"/>
      <c r="D19" s="52"/>
      <c r="E19" s="52"/>
      <c r="F19" s="52"/>
      <c r="G19" s="52"/>
      <c r="H19" s="52"/>
      <c r="I19" s="52"/>
      <c r="J19" s="52"/>
      <c r="K19" s="34"/>
      <c r="L19" s="34"/>
    </row>
    <row r="20" spans="1:12" ht="18" customHeight="1">
      <c r="A20" s="34" t="s">
        <v>34</v>
      </c>
      <c r="B20" s="34"/>
      <c r="C20" s="34"/>
      <c r="D20" s="52">
        <v>0</v>
      </c>
      <c r="E20" s="52">
        <v>0</v>
      </c>
      <c r="F20" s="52">
        <v>0</v>
      </c>
      <c r="G20" s="35">
        <v>0</v>
      </c>
      <c r="H20" s="52">
        <f>SUM(D20:G20)</f>
        <v>0</v>
      </c>
      <c r="I20" s="52">
        <v>-110</v>
      </c>
      <c r="J20" s="52">
        <f>SUM(H20:I20)</f>
        <v>-110</v>
      </c>
      <c r="K20" s="34"/>
      <c r="L20" s="34"/>
    </row>
    <row r="21" spans="1:12" ht="13.5" customHeight="1">
      <c r="A21" s="34"/>
      <c r="B21" s="34"/>
      <c r="C21" s="34"/>
      <c r="D21" s="52"/>
      <c r="E21" s="52"/>
      <c r="F21" s="52"/>
      <c r="G21" s="52"/>
      <c r="H21" s="52"/>
      <c r="I21" s="52"/>
      <c r="J21" s="52"/>
      <c r="K21" s="34"/>
      <c r="L21" s="34"/>
    </row>
    <row r="22" spans="1:12" ht="27" customHeight="1" thickBot="1">
      <c r="A22" s="92" t="s">
        <v>60</v>
      </c>
      <c r="B22" s="92"/>
      <c r="C22" s="51"/>
      <c r="D22" s="53">
        <f aca="true" t="shared" si="0" ref="D22:J22">SUM(D14:D21)</f>
        <v>72469</v>
      </c>
      <c r="E22" s="53">
        <f t="shared" si="0"/>
        <v>3457</v>
      </c>
      <c r="F22" s="53">
        <f t="shared" si="0"/>
        <v>434</v>
      </c>
      <c r="G22" s="53">
        <f t="shared" si="0"/>
        <v>33718</v>
      </c>
      <c r="H22" s="53">
        <f t="shared" si="0"/>
        <v>110078</v>
      </c>
      <c r="I22" s="53">
        <f t="shared" si="0"/>
        <v>13274</v>
      </c>
      <c r="J22" s="53">
        <f t="shared" si="0"/>
        <v>123352</v>
      </c>
      <c r="K22" s="34"/>
      <c r="L22" s="34"/>
    </row>
    <row r="23" spans="1:12" ht="16.5" customHeight="1" thickTop="1">
      <c r="A23" s="34"/>
      <c r="B23" s="34"/>
      <c r="C23" s="34"/>
      <c r="D23" s="50">
        <f>D22-Bsheet!E31</f>
        <v>0</v>
      </c>
      <c r="E23" s="50">
        <f>E22-Bsheet!E32</f>
        <v>0</v>
      </c>
      <c r="F23" s="50"/>
      <c r="G23" s="77">
        <f>F22+G22-Bsheet!E33</f>
        <v>0</v>
      </c>
      <c r="H23" s="77">
        <f>H22-Bsheet!E34</f>
        <v>0</v>
      </c>
      <c r="I23" s="52"/>
      <c r="J23" s="52"/>
      <c r="K23" s="34"/>
      <c r="L23" s="34"/>
    </row>
    <row r="24" spans="1:12" ht="16.5" customHeight="1">
      <c r="A24" s="34"/>
      <c r="B24" s="34"/>
      <c r="C24" s="34"/>
      <c r="D24" s="50"/>
      <c r="E24" s="50"/>
      <c r="F24" s="50"/>
      <c r="G24" s="50"/>
      <c r="H24" s="50"/>
      <c r="I24" s="52"/>
      <c r="J24" s="52"/>
      <c r="K24" s="34"/>
      <c r="L24" s="34"/>
    </row>
    <row r="25" spans="1:12" ht="16.5" customHeight="1">
      <c r="A25" s="34"/>
      <c r="B25" s="34"/>
      <c r="C25" s="34"/>
      <c r="D25" s="50"/>
      <c r="E25" s="50"/>
      <c r="F25" s="50"/>
      <c r="G25" s="50"/>
      <c r="H25" s="50"/>
      <c r="I25" s="52"/>
      <c r="J25" s="52"/>
      <c r="K25" s="34"/>
      <c r="L25" s="34"/>
    </row>
    <row r="26" spans="1:12" ht="16.5" customHeight="1">
      <c r="A26" s="34"/>
      <c r="B26" s="34"/>
      <c r="C26" s="34"/>
      <c r="D26" s="50"/>
      <c r="E26" s="50"/>
      <c r="F26" s="50"/>
      <c r="G26" s="50"/>
      <c r="H26" s="50"/>
      <c r="I26" s="52"/>
      <c r="J26" s="52"/>
      <c r="K26" s="34"/>
      <c r="L26" s="34"/>
    </row>
    <row r="27" spans="1:12" ht="16.5" customHeight="1">
      <c r="A27" s="34"/>
      <c r="B27" s="34"/>
      <c r="C27" s="34"/>
      <c r="D27" s="50"/>
      <c r="E27" s="50"/>
      <c r="F27" s="50"/>
      <c r="G27" s="50"/>
      <c r="H27" s="50"/>
      <c r="I27" s="52"/>
      <c r="J27" s="52"/>
      <c r="K27" s="34"/>
      <c r="L27" s="34"/>
    </row>
    <row r="28" spans="1:12" ht="18" customHeight="1">
      <c r="A28" s="34" t="s">
        <v>113</v>
      </c>
      <c r="B28" s="34"/>
      <c r="C28" s="34"/>
      <c r="D28" s="50"/>
      <c r="E28" s="50"/>
      <c r="F28" s="50"/>
      <c r="G28" s="50"/>
      <c r="H28" s="50"/>
      <c r="I28" s="52"/>
      <c r="J28" s="52"/>
      <c r="K28" s="34"/>
      <c r="L28" s="34"/>
    </row>
    <row r="29" spans="1:12" ht="18" customHeight="1">
      <c r="A29" s="49" t="s">
        <v>115</v>
      </c>
      <c r="B29" s="34"/>
      <c r="C29" s="34"/>
      <c r="D29" s="50"/>
      <c r="E29" s="50"/>
      <c r="F29" s="50"/>
      <c r="G29" s="50"/>
      <c r="H29" s="50"/>
      <c r="I29" s="52"/>
      <c r="J29" s="52"/>
      <c r="K29" s="34"/>
      <c r="L29" s="34"/>
    </row>
    <row r="30" spans="1:12" ht="13.5" customHeight="1">
      <c r="A30" s="34"/>
      <c r="B30" s="34"/>
      <c r="C30" s="34"/>
      <c r="D30" s="50"/>
      <c r="E30" s="50"/>
      <c r="F30" s="50"/>
      <c r="G30" s="50"/>
      <c r="H30" s="50"/>
      <c r="I30" s="52"/>
      <c r="J30" s="52"/>
      <c r="K30" s="34"/>
      <c r="L30" s="34"/>
    </row>
    <row r="31" spans="1:12" ht="27" customHeight="1">
      <c r="A31" s="92" t="s">
        <v>36</v>
      </c>
      <c r="B31" s="92"/>
      <c r="C31" s="51"/>
      <c r="D31" s="69">
        <v>72469</v>
      </c>
      <c r="E31" s="69">
        <v>3457</v>
      </c>
      <c r="F31" s="69">
        <v>1591</v>
      </c>
      <c r="G31" s="69">
        <v>40928</v>
      </c>
      <c r="H31" s="69">
        <f>SUM(D31:G31)</f>
        <v>118445</v>
      </c>
      <c r="I31" s="52">
        <v>12361</v>
      </c>
      <c r="J31" s="52">
        <f aca="true" t="shared" si="1" ref="J31:J36">SUM(H31:I31)</f>
        <v>130806</v>
      </c>
      <c r="K31" s="34"/>
      <c r="L31" s="34"/>
    </row>
    <row r="32" spans="1:12" ht="13.5" customHeight="1">
      <c r="A32" s="34"/>
      <c r="B32" s="34"/>
      <c r="C32" s="34"/>
      <c r="D32" s="69"/>
      <c r="E32" s="69"/>
      <c r="F32" s="69"/>
      <c r="G32" s="69"/>
      <c r="H32" s="69"/>
      <c r="I32" s="52"/>
      <c r="J32" s="52"/>
      <c r="K32" s="34"/>
      <c r="L32" s="34"/>
    </row>
    <row r="33" spans="1:12" ht="18" customHeight="1">
      <c r="A33" s="34" t="s">
        <v>94</v>
      </c>
      <c r="B33" s="34"/>
      <c r="C33" s="34"/>
      <c r="D33" s="69">
        <v>0</v>
      </c>
      <c r="E33" s="69">
        <v>0</v>
      </c>
      <c r="F33" s="69">
        <v>0</v>
      </c>
      <c r="G33" s="69">
        <v>508</v>
      </c>
      <c r="H33" s="69">
        <f>SUM(D33:G33)</f>
        <v>508</v>
      </c>
      <c r="I33" s="52">
        <v>589</v>
      </c>
      <c r="J33" s="52">
        <f t="shared" si="1"/>
        <v>1097</v>
      </c>
      <c r="K33" s="34"/>
      <c r="L33" s="34"/>
    </row>
    <row r="34" spans="1:12" ht="13.5" customHeight="1">
      <c r="A34" s="34"/>
      <c r="B34" s="34"/>
      <c r="C34" s="34"/>
      <c r="D34" s="69"/>
      <c r="E34" s="69"/>
      <c r="F34" s="69"/>
      <c r="G34" s="69"/>
      <c r="H34" s="69"/>
      <c r="I34" s="52"/>
      <c r="J34" s="52"/>
      <c r="K34" s="34"/>
      <c r="L34" s="34"/>
    </row>
    <row r="35" spans="1:12" ht="18" customHeight="1">
      <c r="A35" s="34" t="s">
        <v>34</v>
      </c>
      <c r="B35" s="34"/>
      <c r="C35" s="34"/>
      <c r="D35" s="69">
        <v>0</v>
      </c>
      <c r="E35" s="69">
        <v>0</v>
      </c>
      <c r="F35" s="69">
        <v>0</v>
      </c>
      <c r="G35" s="35">
        <v>-1565</v>
      </c>
      <c r="H35" s="69">
        <f>SUM(D35:G35)</f>
        <v>-1565</v>
      </c>
      <c r="I35" s="52">
        <v>-86</v>
      </c>
      <c r="J35" s="52">
        <f t="shared" si="1"/>
        <v>-1651</v>
      </c>
      <c r="K35" s="34"/>
      <c r="L35" s="34"/>
    </row>
    <row r="36" spans="1:12" ht="13.5" customHeight="1">
      <c r="A36" s="34"/>
      <c r="B36" s="34"/>
      <c r="C36" s="34"/>
      <c r="D36" s="69"/>
      <c r="E36" s="69"/>
      <c r="F36" s="69"/>
      <c r="G36" s="69"/>
      <c r="H36" s="69"/>
      <c r="I36" s="52"/>
      <c r="J36" s="52">
        <f t="shared" si="1"/>
        <v>0</v>
      </c>
      <c r="K36" s="34"/>
      <c r="L36" s="34"/>
    </row>
    <row r="37" spans="1:12" ht="27" customHeight="1" thickBot="1">
      <c r="A37" s="92" t="s">
        <v>60</v>
      </c>
      <c r="B37" s="92"/>
      <c r="C37" s="51"/>
      <c r="D37" s="53">
        <f aca="true" t="shared" si="2" ref="D37:J37">SUM(D31:D36)</f>
        <v>72469</v>
      </c>
      <c r="E37" s="53">
        <f t="shared" si="2"/>
        <v>3457</v>
      </c>
      <c r="F37" s="53">
        <f t="shared" si="2"/>
        <v>1591</v>
      </c>
      <c r="G37" s="53">
        <f t="shared" si="2"/>
        <v>39871</v>
      </c>
      <c r="H37" s="53">
        <f t="shared" si="2"/>
        <v>117388</v>
      </c>
      <c r="I37" s="53">
        <f t="shared" si="2"/>
        <v>12864</v>
      </c>
      <c r="J37" s="53">
        <f t="shared" si="2"/>
        <v>130252</v>
      </c>
      <c r="K37" s="34"/>
      <c r="L37" s="34"/>
    </row>
    <row r="38" spans="1:12" ht="16.5" customHeight="1" thickTop="1">
      <c r="A38" s="34"/>
      <c r="B38" s="34"/>
      <c r="C38" s="34"/>
      <c r="D38" s="50"/>
      <c r="E38" s="50"/>
      <c r="F38" s="50"/>
      <c r="G38" s="50"/>
      <c r="H38" s="50"/>
      <c r="I38" s="52"/>
      <c r="J38" s="52"/>
      <c r="K38" s="34"/>
      <c r="L38" s="34"/>
    </row>
    <row r="39" spans="1:12" ht="16.5" customHeight="1">
      <c r="A39" s="34"/>
      <c r="B39" s="34"/>
      <c r="C39" s="34"/>
      <c r="D39" s="50"/>
      <c r="E39" s="50"/>
      <c r="F39" s="50"/>
      <c r="G39" s="50"/>
      <c r="H39" s="50"/>
      <c r="I39" s="52"/>
      <c r="J39" s="52"/>
      <c r="K39" s="34"/>
      <c r="L39" s="34"/>
    </row>
    <row r="40" spans="1:10" ht="16.5" customHeight="1">
      <c r="A40" s="34"/>
      <c r="B40" s="34"/>
      <c r="C40" s="34"/>
      <c r="D40" s="50"/>
      <c r="E40" s="50"/>
      <c r="F40" s="50"/>
      <c r="G40" s="50"/>
      <c r="H40" s="50"/>
      <c r="I40" s="52"/>
      <c r="J40" s="52"/>
    </row>
    <row r="41" spans="1:10" ht="16.5" customHeight="1">
      <c r="A41" s="34"/>
      <c r="B41" s="34"/>
      <c r="C41" s="34"/>
      <c r="D41" s="50"/>
      <c r="E41" s="50"/>
      <c r="F41" s="50"/>
      <c r="G41" s="50"/>
      <c r="H41" s="50"/>
      <c r="I41" s="52"/>
      <c r="J41" s="52"/>
    </row>
    <row r="42" spans="1:10" ht="16.5" customHeight="1">
      <c r="A42" s="34"/>
      <c r="B42" s="34"/>
      <c r="C42" s="34"/>
      <c r="D42" s="50"/>
      <c r="E42" s="50"/>
      <c r="F42" s="50"/>
      <c r="G42" s="50"/>
      <c r="H42" s="50"/>
      <c r="I42" s="52"/>
      <c r="J42" s="52"/>
    </row>
    <row r="43" spans="1:10" ht="16.5" customHeight="1">
      <c r="A43" s="34"/>
      <c r="B43" s="34"/>
      <c r="C43" s="34"/>
      <c r="D43" s="50"/>
      <c r="E43" s="50"/>
      <c r="F43" s="50"/>
      <c r="G43" s="50"/>
      <c r="H43" s="50"/>
      <c r="I43" s="52"/>
      <c r="J43" s="52"/>
    </row>
    <row r="44" spans="1:8" ht="16.5" customHeight="1">
      <c r="A44" s="34"/>
      <c r="B44" s="34"/>
      <c r="C44" s="34"/>
      <c r="D44" s="50"/>
      <c r="E44" s="50"/>
      <c r="F44" s="50"/>
      <c r="G44" s="50"/>
      <c r="H44" s="50"/>
    </row>
    <row r="45" spans="1:8" ht="16.5" customHeight="1">
      <c r="A45" s="34"/>
      <c r="B45" s="34"/>
      <c r="C45" s="34"/>
      <c r="D45" s="50"/>
      <c r="E45" s="50"/>
      <c r="F45" s="50"/>
      <c r="G45" s="50"/>
      <c r="H45" s="50"/>
    </row>
    <row r="46" spans="1:8" ht="16.5" customHeight="1">
      <c r="A46" s="34"/>
      <c r="B46" s="34"/>
      <c r="C46" s="34"/>
      <c r="D46" s="50"/>
      <c r="E46" s="50"/>
      <c r="F46" s="50"/>
      <c r="G46" s="50"/>
      <c r="H46" s="50"/>
    </row>
    <row r="47" spans="1:8" ht="16.5" customHeight="1">
      <c r="A47" s="34"/>
      <c r="B47" s="34"/>
      <c r="C47" s="34"/>
      <c r="D47" s="50"/>
      <c r="E47" s="50"/>
      <c r="F47" s="50"/>
      <c r="G47" s="50"/>
      <c r="H47" s="50"/>
    </row>
    <row r="48" spans="1:8" ht="16.5" customHeight="1">
      <c r="A48" s="34"/>
      <c r="B48" s="34"/>
      <c r="C48" s="34"/>
      <c r="D48" s="50"/>
      <c r="E48" s="50"/>
      <c r="F48" s="50"/>
      <c r="G48" s="50"/>
      <c r="H48" s="50"/>
    </row>
    <row r="49" spans="1:8" ht="16.5" customHeight="1">
      <c r="A49" s="34"/>
      <c r="B49" s="34"/>
      <c r="C49" s="34"/>
      <c r="D49" s="50"/>
      <c r="E49" s="50"/>
      <c r="F49" s="50"/>
      <c r="G49" s="50"/>
      <c r="H49" s="50"/>
    </row>
    <row r="50" spans="1:8" ht="16.5" customHeight="1">
      <c r="A50" s="34"/>
      <c r="B50" s="34"/>
      <c r="C50" s="34"/>
      <c r="D50" s="50"/>
      <c r="E50" s="50"/>
      <c r="F50" s="50"/>
      <c r="G50" s="50"/>
      <c r="H50" s="50"/>
    </row>
    <row r="51" spans="1:8" ht="16.5" customHeight="1">
      <c r="A51" s="34"/>
      <c r="B51" s="34"/>
      <c r="C51" s="34"/>
      <c r="D51" s="50"/>
      <c r="E51" s="50"/>
      <c r="F51" s="50"/>
      <c r="G51" s="50"/>
      <c r="H51" s="50"/>
    </row>
    <row r="52" spans="1:8" ht="16.5" customHeight="1">
      <c r="A52" s="34"/>
      <c r="B52" s="34"/>
      <c r="C52" s="34"/>
      <c r="D52" s="50"/>
      <c r="E52" s="50"/>
      <c r="F52" s="50"/>
      <c r="G52" s="50"/>
      <c r="H52" s="50"/>
    </row>
    <row r="53" spans="4:8" ht="16.5" customHeight="1">
      <c r="D53" s="19"/>
      <c r="E53" s="19"/>
      <c r="F53" s="19"/>
      <c r="G53" s="19"/>
      <c r="H53" s="19"/>
    </row>
    <row r="54" spans="4:8" ht="16.5" customHeight="1">
      <c r="D54" s="19"/>
      <c r="E54" s="19"/>
      <c r="F54" s="19"/>
      <c r="G54" s="19"/>
      <c r="H54" s="19"/>
    </row>
    <row r="55" spans="4:8" ht="16.5" customHeight="1">
      <c r="D55" s="19"/>
      <c r="E55" s="19"/>
      <c r="F55" s="19"/>
      <c r="G55" s="19"/>
      <c r="H55" s="19"/>
    </row>
    <row r="56" spans="4:8" ht="16.5" customHeight="1">
      <c r="D56" s="19"/>
      <c r="E56" s="19"/>
      <c r="F56" s="19"/>
      <c r="G56" s="19"/>
      <c r="H56" s="19"/>
    </row>
    <row r="57" spans="4:8" ht="16.5" customHeight="1">
      <c r="D57" s="19"/>
      <c r="E57" s="19"/>
      <c r="F57" s="19"/>
      <c r="G57" s="19"/>
      <c r="H57" s="19"/>
    </row>
    <row r="58" spans="4:8" ht="16.5" customHeight="1">
      <c r="D58" s="19"/>
      <c r="E58" s="19"/>
      <c r="F58" s="19"/>
      <c r="G58" s="19"/>
      <c r="H58" s="19"/>
    </row>
    <row r="59" spans="4:8" ht="16.5" customHeight="1">
      <c r="D59" s="19"/>
      <c r="E59" s="19"/>
      <c r="F59" s="19"/>
      <c r="G59" s="19"/>
      <c r="H59" s="19"/>
    </row>
    <row r="60" spans="4:8" ht="16.5" customHeight="1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</sheetData>
  <mergeCells count="5">
    <mergeCell ref="A37:B37"/>
    <mergeCell ref="A14:B14"/>
    <mergeCell ref="A22:B22"/>
    <mergeCell ref="A31:B31"/>
    <mergeCell ref="A16:B16"/>
  </mergeCells>
  <printOptions/>
  <pageMargins left="0.6" right="0.29" top="0.76" bottom="0.24" header="0.27" footer="0.24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 topLeftCell="A36">
      <selection activeCell="B58" sqref="B58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0" customWidth="1"/>
    <col min="6" max="6" width="5.83203125" style="0" customWidth="1"/>
    <col min="7" max="7" width="13.83203125" style="67" customWidth="1"/>
  </cols>
  <sheetData>
    <row r="1" spans="1:4" ht="18" customHeight="1">
      <c r="A1" s="1" t="s">
        <v>49</v>
      </c>
      <c r="B1" s="13"/>
      <c r="C1" s="13"/>
      <c r="D1" s="67"/>
    </row>
    <row r="2" spans="1:4" ht="15.75" customHeight="1">
      <c r="A2" s="16" t="s">
        <v>108</v>
      </c>
      <c r="B2" s="13"/>
      <c r="C2" s="13"/>
      <c r="D2" s="67"/>
    </row>
    <row r="3" spans="1:4" ht="15.75" customHeight="1">
      <c r="A3" s="16"/>
      <c r="B3" s="13"/>
      <c r="C3" s="13"/>
      <c r="D3" s="67"/>
    </row>
    <row r="4" spans="1:7" ht="15.75">
      <c r="A4" s="54"/>
      <c r="B4" s="13"/>
      <c r="C4" s="13"/>
      <c r="D4" s="67"/>
      <c r="E4" s="68" t="s">
        <v>64</v>
      </c>
      <c r="G4" s="73" t="s">
        <v>58</v>
      </c>
    </row>
    <row r="5" spans="1:7" ht="15">
      <c r="A5" s="14"/>
      <c r="B5" s="14"/>
      <c r="C5" s="14"/>
      <c r="D5" s="17"/>
      <c r="E5" s="23" t="s">
        <v>109</v>
      </c>
      <c r="F5" s="24"/>
      <c r="G5" s="23" t="s">
        <v>110</v>
      </c>
    </row>
    <row r="6" spans="1:7" ht="15">
      <c r="A6" s="14"/>
      <c r="B6" s="14"/>
      <c r="C6" s="14"/>
      <c r="D6" s="17"/>
      <c r="E6" s="25" t="s">
        <v>40</v>
      </c>
      <c r="F6" s="26"/>
      <c r="G6" s="25" t="s">
        <v>40</v>
      </c>
    </row>
    <row r="7" spans="1:7" ht="7.5" customHeight="1">
      <c r="A7" s="14"/>
      <c r="B7" s="14"/>
      <c r="C7" s="14"/>
      <c r="D7" s="17"/>
      <c r="E7" s="64"/>
      <c r="F7" s="64"/>
      <c r="G7" s="74"/>
    </row>
    <row r="8" spans="1:7" ht="16.5" customHeight="1">
      <c r="A8" s="14" t="s">
        <v>24</v>
      </c>
      <c r="B8" s="14"/>
      <c r="C8" s="14"/>
      <c r="D8" s="17"/>
      <c r="E8" s="17"/>
      <c r="F8" s="17"/>
      <c r="G8" s="71"/>
    </row>
    <row r="9" spans="1:7" ht="6" customHeight="1">
      <c r="A9" s="14"/>
      <c r="B9" s="14"/>
      <c r="C9" s="14"/>
      <c r="D9" s="17"/>
      <c r="E9" s="27"/>
      <c r="F9" s="27"/>
      <c r="G9" s="30"/>
    </row>
    <row r="10" spans="1:7" ht="16.5" customHeight="1">
      <c r="A10" s="14" t="s">
        <v>67</v>
      </c>
      <c r="B10" s="14"/>
      <c r="C10" s="14"/>
      <c r="E10" s="28">
        <v>1680</v>
      </c>
      <c r="F10" s="27"/>
      <c r="G10" s="70">
        <v>1689</v>
      </c>
    </row>
    <row r="11" spans="1:7" ht="16.5" customHeight="1">
      <c r="A11" s="14" t="s">
        <v>22</v>
      </c>
      <c r="B11" s="14"/>
      <c r="C11" s="14"/>
      <c r="E11" s="27"/>
      <c r="F11" s="17"/>
      <c r="G11" s="30"/>
    </row>
    <row r="12" spans="1:7" ht="16.5" customHeight="1">
      <c r="A12" s="14"/>
      <c r="B12" s="14" t="s">
        <v>25</v>
      </c>
      <c r="C12" s="14"/>
      <c r="E12" s="27">
        <v>311</v>
      </c>
      <c r="F12" s="17"/>
      <c r="G12" s="30">
        <v>2066</v>
      </c>
    </row>
    <row r="13" spans="1:7" ht="16.5" customHeight="1">
      <c r="A13" s="14"/>
      <c r="B13" s="14" t="s">
        <v>26</v>
      </c>
      <c r="C13" s="14"/>
      <c r="E13" s="29">
        <v>-92</v>
      </c>
      <c r="F13" s="17"/>
      <c r="G13" s="29">
        <v>-107</v>
      </c>
    </row>
    <row r="14" spans="1:7" ht="16.5" customHeight="1">
      <c r="A14" s="14" t="s">
        <v>106</v>
      </c>
      <c r="B14" s="14"/>
      <c r="C14" s="14"/>
      <c r="E14" s="30">
        <f>SUM(E10:E13)</f>
        <v>1899</v>
      </c>
      <c r="F14" s="17"/>
      <c r="G14" s="30">
        <f>SUM(G10:G13)</f>
        <v>3648</v>
      </c>
    </row>
    <row r="15" spans="1:7" ht="6" customHeight="1">
      <c r="A15" s="14"/>
      <c r="B15" s="14"/>
      <c r="C15" s="14"/>
      <c r="E15" s="27"/>
      <c r="F15" s="17"/>
      <c r="G15" s="30"/>
    </row>
    <row r="16" spans="1:7" ht="16.5" customHeight="1">
      <c r="A16" s="14" t="s">
        <v>27</v>
      </c>
      <c r="B16" s="14"/>
      <c r="C16" s="14"/>
      <c r="E16" s="27">
        <v>-19623</v>
      </c>
      <c r="F16" s="17"/>
      <c r="G16" s="30">
        <v>16082</v>
      </c>
    </row>
    <row r="17" spans="1:7" ht="16.5" customHeight="1">
      <c r="A17" s="14" t="s">
        <v>28</v>
      </c>
      <c r="B17" s="14"/>
      <c r="C17" s="14"/>
      <c r="E17" s="29">
        <v>17400</v>
      </c>
      <c r="F17" s="17"/>
      <c r="G17" s="29">
        <v>2106</v>
      </c>
    </row>
    <row r="18" spans="1:7" ht="16.5" customHeight="1">
      <c r="A18" s="14" t="s">
        <v>68</v>
      </c>
      <c r="B18" s="14"/>
      <c r="C18" s="14"/>
      <c r="E18" s="27">
        <f>SUM(E14:E17)</f>
        <v>-324</v>
      </c>
      <c r="F18" s="17"/>
      <c r="G18" s="30">
        <f>SUM(G14:G17)</f>
        <v>21836</v>
      </c>
    </row>
    <row r="19" spans="1:7" ht="16.5" customHeight="1">
      <c r="A19" s="14" t="s">
        <v>23</v>
      </c>
      <c r="B19" s="14"/>
      <c r="C19" s="14"/>
      <c r="E19" s="27">
        <v>-526</v>
      </c>
      <c r="F19" s="17"/>
      <c r="G19" s="30">
        <v>-1775</v>
      </c>
    </row>
    <row r="20" spans="1:7" ht="18" customHeight="1">
      <c r="A20" s="14" t="s">
        <v>103</v>
      </c>
      <c r="B20" s="17"/>
      <c r="C20" s="14"/>
      <c r="E20" s="31">
        <f>SUM(E18:E19)</f>
        <v>-850</v>
      </c>
      <c r="F20" s="17"/>
      <c r="G20" s="31">
        <f>SUM(G18:G19)</f>
        <v>20061</v>
      </c>
    </row>
    <row r="21" spans="1:7" ht="12" customHeight="1">
      <c r="A21" s="14"/>
      <c r="B21" s="14"/>
      <c r="C21" s="14"/>
      <c r="E21" s="27"/>
      <c r="F21" s="17"/>
      <c r="G21" s="30"/>
    </row>
    <row r="22" spans="1:7" ht="16.5" customHeight="1">
      <c r="A22" s="14" t="s">
        <v>61</v>
      </c>
      <c r="B22" s="14"/>
      <c r="C22" s="14"/>
      <c r="E22" s="27"/>
      <c r="F22" s="17"/>
      <c r="G22" s="30"/>
    </row>
    <row r="23" spans="1:7" ht="16.5" customHeight="1">
      <c r="A23" s="14"/>
      <c r="B23" s="14" t="s">
        <v>29</v>
      </c>
      <c r="C23" s="14"/>
      <c r="E23" s="27">
        <v>1</v>
      </c>
      <c r="F23" s="17"/>
      <c r="G23" s="30">
        <v>2</v>
      </c>
    </row>
    <row r="24" spans="1:7" ht="16.5" customHeight="1">
      <c r="A24" s="15"/>
      <c r="B24" s="15" t="s">
        <v>10</v>
      </c>
      <c r="C24" s="14"/>
      <c r="E24" s="27">
        <v>1621</v>
      </c>
      <c r="F24" s="17"/>
      <c r="G24" s="27">
        <v>-3215</v>
      </c>
    </row>
    <row r="25" spans="1:7" ht="18" customHeight="1">
      <c r="A25" s="14" t="s">
        <v>104</v>
      </c>
      <c r="B25" s="14"/>
      <c r="C25" s="14"/>
      <c r="E25" s="32">
        <f>SUM(E23:E24)</f>
        <v>1622</v>
      </c>
      <c r="F25" s="17"/>
      <c r="G25" s="32">
        <f>SUM(G23:G24)</f>
        <v>-3213</v>
      </c>
    </row>
    <row r="26" spans="1:7" ht="12" customHeight="1">
      <c r="A26" s="14"/>
      <c r="B26" s="14"/>
      <c r="C26" s="14"/>
      <c r="E26" s="27"/>
      <c r="F26" s="17"/>
      <c r="G26" s="30"/>
    </row>
    <row r="27" spans="1:7" ht="16.5" customHeight="1">
      <c r="A27" s="14" t="s">
        <v>30</v>
      </c>
      <c r="B27" s="14"/>
      <c r="C27" s="14"/>
      <c r="E27" s="27"/>
      <c r="F27" s="17"/>
      <c r="G27" s="30"/>
    </row>
    <row r="28" spans="1:7" ht="16.5" customHeight="1">
      <c r="A28" s="17"/>
      <c r="B28" s="14" t="s">
        <v>39</v>
      </c>
      <c r="C28" s="14"/>
      <c r="E28" s="27">
        <v>0</v>
      </c>
      <c r="F28" s="17"/>
      <c r="G28" s="30">
        <v>-1565</v>
      </c>
    </row>
    <row r="29" spans="1:7" ht="16.5" customHeight="1">
      <c r="A29" s="17"/>
      <c r="B29" s="14" t="s">
        <v>37</v>
      </c>
      <c r="C29" s="14"/>
      <c r="E29" s="17"/>
      <c r="F29" s="17"/>
      <c r="G29" s="71"/>
    </row>
    <row r="30" spans="1:7" ht="16.5" customHeight="1">
      <c r="A30" s="17"/>
      <c r="B30" s="14" t="s">
        <v>38</v>
      </c>
      <c r="C30" s="14"/>
      <c r="E30" s="27">
        <v>-110</v>
      </c>
      <c r="F30" s="17"/>
      <c r="G30" s="30">
        <v>-86</v>
      </c>
    </row>
    <row r="31" spans="1:7" ht="16.5" customHeight="1">
      <c r="A31" s="17"/>
      <c r="B31" s="14" t="s">
        <v>63</v>
      </c>
      <c r="C31" s="14"/>
      <c r="E31" s="27">
        <v>-15000</v>
      </c>
      <c r="F31" s="17"/>
      <c r="G31" s="30">
        <v>-5000</v>
      </c>
    </row>
    <row r="32" spans="1:7" ht="16.5" customHeight="1">
      <c r="A32" s="17"/>
      <c r="B32" s="14" t="s">
        <v>62</v>
      </c>
      <c r="C32" s="14"/>
      <c r="E32" s="27">
        <v>-410</v>
      </c>
      <c r="F32" s="17"/>
      <c r="G32" s="30">
        <v>794</v>
      </c>
    </row>
    <row r="33" spans="1:7" ht="16.5" customHeight="1">
      <c r="A33" s="17"/>
      <c r="B33" s="14" t="s">
        <v>31</v>
      </c>
      <c r="C33" s="14"/>
      <c r="E33" s="27">
        <v>13268</v>
      </c>
      <c r="F33" s="17"/>
      <c r="G33" s="29">
        <v>-10746.617</v>
      </c>
    </row>
    <row r="34" spans="1:7" ht="18" customHeight="1">
      <c r="A34" s="15" t="s">
        <v>105</v>
      </c>
      <c r="B34" s="15"/>
      <c r="C34" s="14"/>
      <c r="E34" s="31">
        <f>SUM(E28:E33)</f>
        <v>-2252</v>
      </c>
      <c r="F34" s="17"/>
      <c r="G34" s="31">
        <f>SUM(G28:G33)</f>
        <v>-16603.617</v>
      </c>
    </row>
    <row r="35" spans="1:7" ht="12" customHeight="1">
      <c r="A35" s="14"/>
      <c r="B35" s="14"/>
      <c r="C35" s="14"/>
      <c r="E35" s="27"/>
      <c r="F35" s="17"/>
      <c r="G35" s="30"/>
    </row>
    <row r="36" spans="1:7" ht="18" customHeight="1">
      <c r="A36" s="14" t="s">
        <v>69</v>
      </c>
      <c r="B36" s="14"/>
      <c r="C36" s="14"/>
      <c r="E36" s="27">
        <f>E34+E25+E20</f>
        <v>-1480</v>
      </c>
      <c r="F36" s="17"/>
      <c r="G36" s="30">
        <f>G34+G25+G20</f>
        <v>244.38300000000163</v>
      </c>
    </row>
    <row r="37" spans="1:7" ht="6" customHeight="1">
      <c r="A37" s="14"/>
      <c r="B37" s="14"/>
      <c r="C37" s="14"/>
      <c r="E37" s="27"/>
      <c r="F37" s="17"/>
      <c r="G37" s="30"/>
    </row>
    <row r="38" spans="1:7" ht="18" customHeight="1">
      <c r="A38" s="14" t="s">
        <v>55</v>
      </c>
      <c r="B38" s="14"/>
      <c r="C38" s="14"/>
      <c r="E38" s="27">
        <v>-2493</v>
      </c>
      <c r="F38" s="17"/>
      <c r="G38" s="30">
        <v>-5598</v>
      </c>
    </row>
    <row r="39" spans="1:7" ht="6" customHeight="1">
      <c r="A39" s="15"/>
      <c r="B39" s="15"/>
      <c r="C39" s="14"/>
      <c r="E39" s="27"/>
      <c r="F39" s="17"/>
      <c r="G39" s="30"/>
    </row>
    <row r="40" spans="1:7" ht="18" customHeight="1" thickBot="1">
      <c r="A40" s="14" t="s">
        <v>56</v>
      </c>
      <c r="B40" s="14"/>
      <c r="C40" s="14"/>
      <c r="E40" s="33">
        <f>SUM(E36:E39)</f>
        <v>-3973</v>
      </c>
      <c r="F40" s="17"/>
      <c r="G40" s="33">
        <f>SUM(G36:G39)</f>
        <v>-5353.616999999998</v>
      </c>
    </row>
    <row r="41" spans="1:7" ht="12.75" customHeight="1" thickTop="1">
      <c r="A41" s="15"/>
      <c r="B41" s="15"/>
      <c r="C41" s="14"/>
      <c r="D41" s="66"/>
      <c r="E41" s="41"/>
      <c r="F41" s="17"/>
      <c r="G41" s="71"/>
    </row>
    <row r="42" spans="1:4" ht="12.75" customHeight="1">
      <c r="A42" s="15"/>
      <c r="B42" s="15"/>
      <c r="C42" s="14"/>
      <c r="D42" s="27"/>
    </row>
    <row r="43" spans="1:4" ht="15">
      <c r="A43" s="15" t="s">
        <v>95</v>
      </c>
      <c r="B43" s="15"/>
      <c r="C43" s="14"/>
      <c r="D43" s="27"/>
    </row>
    <row r="44" spans="1:4" ht="7.5" customHeight="1">
      <c r="A44" s="15"/>
      <c r="B44" s="15"/>
      <c r="C44" s="14"/>
      <c r="D44" s="27"/>
    </row>
    <row r="45" spans="1:7" ht="15">
      <c r="A45" s="15"/>
      <c r="B45" s="15"/>
      <c r="C45" s="14"/>
      <c r="D45" s="27"/>
      <c r="E45" s="88" t="s">
        <v>111</v>
      </c>
      <c r="F45" s="17"/>
      <c r="G45" s="88" t="s">
        <v>112</v>
      </c>
    </row>
    <row r="46" spans="1:7" ht="15">
      <c r="A46" s="15"/>
      <c r="B46" s="15"/>
      <c r="C46" s="14"/>
      <c r="D46" s="27"/>
      <c r="E46" s="25" t="s">
        <v>40</v>
      </c>
      <c r="F46" s="26"/>
      <c r="G46" s="25" t="s">
        <v>40</v>
      </c>
    </row>
    <row r="47" spans="1:7" ht="7.5" customHeight="1">
      <c r="A47" s="14"/>
      <c r="B47" s="14"/>
      <c r="C47" s="14"/>
      <c r="D47" s="27"/>
      <c r="E47" s="17"/>
      <c r="F47" s="17"/>
      <c r="G47" s="17"/>
    </row>
    <row r="48" spans="1:7" ht="15.75" customHeight="1">
      <c r="A48" s="14"/>
      <c r="B48" s="14" t="s">
        <v>96</v>
      </c>
      <c r="C48" s="14"/>
      <c r="D48" s="27"/>
      <c r="E48" s="27">
        <f>Bsheet!E25</f>
        <v>2171</v>
      </c>
      <c r="F48" s="17"/>
      <c r="G48" s="30">
        <f>ROUND((1000000+430955+338480)/1000,0)</f>
        <v>1769</v>
      </c>
    </row>
    <row r="49" spans="1:7" ht="15.75" customHeight="1">
      <c r="A49" s="14"/>
      <c r="B49" s="14" t="s">
        <v>97</v>
      </c>
      <c r="C49" s="14"/>
      <c r="D49" s="27"/>
      <c r="E49" s="27">
        <f>E40-E48</f>
        <v>-6144</v>
      </c>
      <c r="F49" s="17"/>
      <c r="G49" s="76">
        <f>G40-G48</f>
        <v>-7122.616999999998</v>
      </c>
    </row>
    <row r="50" spans="1:7" ht="15.75" customHeight="1" thickBot="1">
      <c r="A50" s="17"/>
      <c r="B50" s="17"/>
      <c r="C50" s="17"/>
      <c r="D50" s="17"/>
      <c r="E50" s="89">
        <f>SUM(E48:E49)</f>
        <v>-3973</v>
      </c>
      <c r="F50" s="17"/>
      <c r="G50" s="89">
        <f>SUM(G48:G49)</f>
        <v>-5353.616999999998</v>
      </c>
    </row>
    <row r="51" spans="1:6" ht="15" customHeight="1" thickTop="1">
      <c r="A51" s="17"/>
      <c r="B51" s="17"/>
      <c r="C51" s="17"/>
      <c r="D51" s="17"/>
      <c r="E51" s="17"/>
      <c r="F51" s="17"/>
    </row>
    <row r="52" spans="1:6" ht="15" customHeight="1">
      <c r="A52" s="17"/>
      <c r="B52" s="17"/>
      <c r="C52" s="17"/>
      <c r="D52" s="17"/>
      <c r="E52" s="17"/>
      <c r="F52" s="17"/>
    </row>
    <row r="53" spans="1:6" ht="15" customHeight="1">
      <c r="A53" s="17"/>
      <c r="B53" s="17"/>
      <c r="C53" s="17"/>
      <c r="D53" s="17"/>
      <c r="E53" s="17"/>
      <c r="F53" s="17"/>
    </row>
    <row r="54" spans="1:6" ht="15" customHeight="1">
      <c r="A54" s="17"/>
      <c r="B54" s="17"/>
      <c r="C54" s="17"/>
      <c r="D54" s="17"/>
      <c r="E54" s="17"/>
      <c r="F54" s="17"/>
    </row>
    <row r="55" ht="6" customHeight="1">
      <c r="E55" s="22"/>
    </row>
  </sheetData>
  <printOptions/>
  <pageMargins left="0.75" right="0.5" top="0.75" bottom="0.24" header="0.75" footer="0.2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wychan</cp:lastModifiedBy>
  <cp:lastPrinted>2006-11-17T20:40:23Z</cp:lastPrinted>
  <dcterms:created xsi:type="dcterms:W3CDTF">2002-09-04T06:28:17Z</dcterms:created>
  <dcterms:modified xsi:type="dcterms:W3CDTF">2006-11-24T22:29:52Z</dcterms:modified>
  <cp:category/>
  <cp:version/>
  <cp:contentType/>
  <cp:contentStatus/>
</cp:coreProperties>
</file>