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" sheetId="1" r:id="rId1"/>
    <sheet name="BS" sheetId="2" r:id="rId2"/>
    <sheet name="Notes" sheetId="3" r:id="rId3"/>
  </sheets>
  <definedNames>
    <definedName name="\A">'PL'!$B$77</definedName>
    <definedName name="\B">'BS'!$B$69</definedName>
    <definedName name="\C">'Notes'!$B$320</definedName>
    <definedName name="_PCRSPL_SS1_QP">'PL'!$C$77</definedName>
    <definedName name="_PRCRSBS_SS2_QP">'BS'!$C$69</definedName>
    <definedName name="_PRCRSNOTES_SS3">'Notes'!$C$320</definedName>
    <definedName name="BS">'BS'!$A$1:$K$66</definedName>
    <definedName name="NOTES">'Notes'!$A$1:$P$318</definedName>
    <definedName name="PL">'PL'!$A$1:$P$75</definedName>
    <definedName name="_xlnm.Print_Area" localSheetId="1">'BS'!$A$1:$J$66</definedName>
    <definedName name="_xlnm.Print_Area" localSheetId="2">'Notes'!$A$1:$L$268</definedName>
    <definedName name="_xlnm.Print_Area" localSheetId="0">'PL'!$A$1:$P$75</definedName>
  </definedNames>
  <calcPr fullCalcOnLoad="1"/>
</workbook>
</file>

<file path=xl/sharedStrings.xml><?xml version="1.0" encoding="utf-8"?>
<sst xmlns="http://schemas.openxmlformats.org/spreadsheetml/2006/main" count="421" uniqueCount="285">
  <si>
    <t>AMALGAMATED  CONTAINERS  BERHAD   (89194 - P)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</si>
  <si>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</si>
  <si>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</si>
  <si>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</si>
  <si>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</si>
  <si>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</si>
  <si>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</si>
  <si>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</si>
  <si>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</si>
  <si>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</si>
  <si>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</si>
  <si>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</si>
  <si>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</si>
  <si>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</si>
  <si>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</si>
  <si>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</si>
  <si>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31/12/1998</t>
  </si>
  <si>
    <t>RM'000</t>
  </si>
  <si>
    <t>1.</t>
  </si>
  <si>
    <t>(a)</t>
  </si>
  <si>
    <t>(b)</t>
  </si>
  <si>
    <t>Investment  income</t>
  </si>
  <si>
    <t xml:space="preserve">-     </t>
  </si>
  <si>
    <t>(c)</t>
  </si>
  <si>
    <t>2.</t>
  </si>
  <si>
    <t>exceptional  items,  income  tax,  minority</t>
  </si>
  <si>
    <t>interests  and  extraordinary  items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</si>
  <si>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</si>
  <si>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</si>
  <si>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</si>
  <si>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</si>
  <si>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</si>
  <si>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</si>
  <si>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</si>
  <si>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</si>
  <si>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</si>
  <si>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</si>
  <si>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</si>
  <si>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</si>
  <si>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</si>
  <si>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</si>
  <si>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</si>
  <si>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</si>
  <si>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3.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</si>
  <si>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</si>
  <si>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</si>
  <si>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</si>
  <si>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</si>
  <si>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</si>
  <si>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</si>
  <si>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</si>
  <si>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4.</t>
  </si>
  <si>
    <t>5.</t>
  </si>
  <si>
    <t>Current  Assets</t>
  </si>
  <si>
    <t>Others</t>
  </si>
  <si>
    <t>6.</t>
  </si>
  <si>
    <t>Current  Liabilities</t>
  </si>
  <si>
    <t>7.</t>
  </si>
  <si>
    <t>8.</t>
  </si>
  <si>
    <t>Reserves</t>
  </si>
  <si>
    <t>9.</t>
  </si>
  <si>
    <t>10.</t>
  </si>
  <si>
    <t>11.</t>
  </si>
  <si>
    <t>12.</t>
  </si>
  <si>
    <t>NOTES</t>
  </si>
  <si>
    <t>ACCOUNTING  POLICIES</t>
  </si>
  <si>
    <t>EXTRAORDINARY  ITEMS</t>
  </si>
  <si>
    <t>Current</t>
  </si>
  <si>
    <t>Associated  companies</t>
  </si>
  <si>
    <t>QUOTED  SECURITIES</t>
  </si>
  <si>
    <t>CHANGES  IN  THE  COMPOSITION  OF  THE  GROUP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</si>
  <si>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</si>
  <si>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</si>
  <si>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</si>
  <si>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</si>
  <si>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Total</t>
  </si>
  <si>
    <t>The  Group's  borrowings  are  denominated  in  the  following  currencies:</t>
  </si>
  <si>
    <t xml:space="preserve">-  </t>
  </si>
  <si>
    <t>Ringgit  Malaysia</t>
  </si>
  <si>
    <t>13.</t>
  </si>
  <si>
    <t>CONTINGENT  LIABILITIES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</si>
  <si>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</si>
  <si>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</si>
  <si>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</si>
  <si>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</si>
  <si>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</si>
  <si>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</si>
  <si>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Total Assets</t>
  </si>
  <si>
    <t>Profit / (Loss)</t>
  </si>
  <si>
    <t>Employed</t>
  </si>
  <si>
    <t>Industry</t>
  </si>
  <si>
    <t>Steel  Services</t>
  </si>
  <si>
    <t>Investment  holdings</t>
  </si>
  <si>
    <t>Geographical</t>
  </si>
  <si>
    <t>Malaysia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</si>
  <si>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</si>
  <si>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</si>
  <si>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</si>
  <si>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</si>
  <si>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</si>
  <si>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</si>
  <si>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</si>
  <si>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</si>
  <si>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</si>
  <si>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</si>
  <si>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MATERIAL LITIGATIONS</t>
  </si>
  <si>
    <t>.</t>
  </si>
  <si>
    <t>EXCEPTIONAL  ITEMS</t>
  </si>
  <si>
    <t xml:space="preserve">People's  Republic  of  China </t>
  </si>
  <si>
    <t>Dry  cargo  containers  #</t>
  </si>
  <si>
    <t>Motorcycle    **</t>
  </si>
  <si>
    <t>**   Equity accounting</t>
  </si>
  <si>
    <t>#    Ceased operation</t>
  </si>
  <si>
    <t>The status of corporate proposals as announced to the Kuala Lumpur Stock Exchange are as follows:</t>
  </si>
  <si>
    <t xml:space="preserve">Date of </t>
  </si>
  <si>
    <t>Announcement</t>
  </si>
  <si>
    <t xml:space="preserve">            Status</t>
  </si>
  <si>
    <t xml:space="preserve">                   Particulars</t>
  </si>
  <si>
    <t>Proposed acquisition of 100% equity interest in</t>
  </si>
  <si>
    <t>i)</t>
  </si>
  <si>
    <t xml:space="preserve">ii) </t>
  </si>
  <si>
    <t>iii)</t>
  </si>
  <si>
    <t>Shareholders of LAP;</t>
  </si>
  <si>
    <t>iv)</t>
  </si>
  <si>
    <t>The Singapore Exchange Securities</t>
  </si>
  <si>
    <t>Pending approvals of :-</t>
  </si>
  <si>
    <t>Trading  and  Distribution</t>
  </si>
  <si>
    <t>Revenue</t>
  </si>
  <si>
    <t xml:space="preserve">Other  income  </t>
  </si>
  <si>
    <t>Profit/(loss)  before  finance cost,</t>
  </si>
  <si>
    <t>depreciation  and  amortisation,</t>
  </si>
  <si>
    <t>Finance cost</t>
  </si>
  <si>
    <t>Profit/(loss)  before income tax,</t>
  </si>
  <si>
    <t>associated companies</t>
  </si>
  <si>
    <t>Profit/(loss)  before  income tax, minority</t>
  </si>
  <si>
    <t>Income tax</t>
  </si>
  <si>
    <t>(i)   Profit/(loss)  after  income tax  before</t>
  </si>
  <si>
    <t>attributable to members  of  the  company</t>
  </si>
  <si>
    <t>(m)</t>
  </si>
  <si>
    <t>Net profit/(loss)  attributable</t>
  </si>
  <si>
    <t>to  members  of  the  company</t>
  </si>
  <si>
    <t>Property, plant and equipment</t>
  </si>
  <si>
    <t>Investment  in  associated  companies</t>
  </si>
  <si>
    <t>Long  term  investments</t>
  </si>
  <si>
    <t>Goodwill on consolidation</t>
  </si>
  <si>
    <t>-</t>
  </si>
  <si>
    <t>Inventories</t>
  </si>
  <si>
    <t>Trade receivables</t>
  </si>
  <si>
    <t>Trade payables</t>
  </si>
  <si>
    <t>Other payables</t>
  </si>
  <si>
    <t>Short term borrowings</t>
  </si>
  <si>
    <t>Proposed dividend</t>
  </si>
  <si>
    <t>Provision  for  taxation</t>
  </si>
  <si>
    <t>Shareholders'  funds</t>
  </si>
  <si>
    <t>Share  capital</t>
  </si>
  <si>
    <t>Share  premium</t>
  </si>
  <si>
    <t>Capital  reserve</t>
  </si>
  <si>
    <t>Retained  profit / (loss)</t>
  </si>
  <si>
    <t>Minority  interests</t>
  </si>
  <si>
    <t>Long  term  borrowings</t>
  </si>
  <si>
    <t>Other  long  term  liabilities</t>
  </si>
  <si>
    <t>Deferred taxation</t>
  </si>
  <si>
    <t>This note is not applicable.</t>
  </si>
  <si>
    <t>Share  of  profits and losses of</t>
  </si>
  <si>
    <t>Net profit/(loss)  from ordinary activities</t>
  </si>
  <si>
    <t>Fully diluted (based on 74.7 million ordinary shares) (sen)</t>
  </si>
  <si>
    <t>Basic (based on 74.7 million ordinary shares) (sen)</t>
  </si>
  <si>
    <t>Net  tangible  assets  per  share  (RM)</t>
  </si>
  <si>
    <t>SUBSEQUENT EVENTS</t>
  </si>
  <si>
    <t>Deposits,  cash  and  bank  balances</t>
  </si>
  <si>
    <t>Other receivables</t>
  </si>
  <si>
    <t xml:space="preserve">      deducting minority  interests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</si>
  <si>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</si>
  <si>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</si>
  <si>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</si>
  <si>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</si>
  <si>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</si>
  <si>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</si>
  <si>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</si>
  <si>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</si>
  <si>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</si>
  <si>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Finance cost - net</t>
  </si>
  <si>
    <t>interests and extraordinary items</t>
  </si>
  <si>
    <t>Net  current  assets / (liabilities)</t>
  </si>
  <si>
    <t>Amount due to associated company</t>
  </si>
  <si>
    <t>Amount due from a shareholder of an</t>
  </si>
  <si>
    <t xml:space="preserve">   associated company</t>
  </si>
  <si>
    <t>Amount due from associated company</t>
  </si>
  <si>
    <t>Pre-acquisition profit/(loss), if applicable</t>
  </si>
  <si>
    <t>There  were  no  issuances  and  repayments  of  debt  and  equity  securities,  share  buy-backs,  share cancellations, shares</t>
  </si>
  <si>
    <t>The quarterly  financial statements  of  the  Group  are  prepared  using  accounting  policies  and  methods  of  computation</t>
  </si>
  <si>
    <t>INCOME TAX</t>
  </si>
  <si>
    <t>Income tax  includes :-</t>
  </si>
  <si>
    <t>Angkasa Transport Equipment Sdn Bhd ("ATE") by Lion</t>
  </si>
  <si>
    <t xml:space="preserve">Asiapac Limited ("LAP") from AMB Venture Sdn Bhd </t>
  </si>
  <si>
    <t xml:space="preserve">("AMBV"), a wholly-owned subsidiary of Angkasa Marketing </t>
  </si>
  <si>
    <t>Berhad and Tan Sri Cheng Heng Jem for a  consideration</t>
  </si>
  <si>
    <t>Any other relevant authorities.</t>
  </si>
  <si>
    <t>US  Dollar</t>
  </si>
  <si>
    <t>30/6/2001</t>
  </si>
  <si>
    <t>year-to-date.</t>
  </si>
  <si>
    <t>consistent  with  those  adopted  in  the  most  recent  annual audited financial  statements in compliance with the approved</t>
  </si>
  <si>
    <t>UNQUOTED INVESTMENTS AND / OR PROPERTIES</t>
  </si>
  <si>
    <t>At cost</t>
  </si>
  <si>
    <t>At book value</t>
  </si>
  <si>
    <t>At market value</t>
  </si>
  <si>
    <t>Short</t>
  </si>
  <si>
    <t>Term</t>
  </si>
  <si>
    <t>Long</t>
  </si>
  <si>
    <t>Secured</t>
  </si>
  <si>
    <t>Unsecured</t>
  </si>
  <si>
    <t>The  Group's  borrowings  as  at  end  of  the  reporting  period  are  as  follows :-</t>
  </si>
  <si>
    <t xml:space="preserve">accounting standards issued by the Malaysian Accounting Standards Board ("MASB") that are applicable for the current financial </t>
  </si>
  <si>
    <t>of SGD45,255,621.</t>
  </si>
  <si>
    <t>13.11.2000,</t>
  </si>
  <si>
    <t>10.01.2001,</t>
  </si>
  <si>
    <t>2.10.2001,</t>
  </si>
  <si>
    <t>Security Industry Council of Singapore</t>
  </si>
  <si>
    <t>Earnings/(loss)  per  share  based  on  2(m)  above  after  deducting  any  provision  for  preference  dividends  if  any :-</t>
  </si>
  <si>
    <t>Approval obtained from:-</t>
  </si>
  <si>
    <t>held  as  treasury  shares  or  resale  of  treasury  shares  for  the current  financial  year-to-date.</t>
  </si>
  <si>
    <t>There  were  no  contingent  liabilities  since  the  last  annual  balance  sheet  date.</t>
  </si>
  <si>
    <t>There  were  no  material  litigations  since  the  last  annual  balance  sheet  date.</t>
  </si>
  <si>
    <t>Profit/(loss)  before  taxation</t>
  </si>
  <si>
    <t>Quarterly  report  on  consolidated  results  for  the  fourth  quarter  ended  30/06/2002.</t>
  </si>
  <si>
    <t>30/06/2002</t>
  </si>
  <si>
    <t>30/06/2001</t>
  </si>
  <si>
    <t>a)</t>
  </si>
  <si>
    <t xml:space="preserve">b) </t>
  </si>
  <si>
    <t xml:space="preserve">c) </t>
  </si>
  <si>
    <t>The date for entitlement to dividend will be announced later.</t>
  </si>
  <si>
    <t>During  the  financial  year,  the  Group  changed  its  accounting  policy  in  respect  of  the  recognition  of  dividend  proposed</t>
  </si>
  <si>
    <t>or  declared  after  the  balance  sheet  date  in  compliance  with  the  new  MASB  Standard  19  "Events  After  the  Balance</t>
  </si>
  <si>
    <t>Sheet  Date".  In  the  previous  year,  dividend  proposed  or  declared  after  the  balance  sheet  date  was  accrued  as  a</t>
  </si>
  <si>
    <t>The effects of the change in accounting policy are as follows:</t>
  </si>
  <si>
    <t>As</t>
  </si>
  <si>
    <t>Effect  of</t>
  </si>
  <si>
    <t>Reported</t>
  </si>
  <si>
    <t>Change  in</t>
  </si>
  <si>
    <t>Previously</t>
  </si>
  <si>
    <t>Policy</t>
  </si>
  <si>
    <t>Restated</t>
  </si>
  <si>
    <t>-  Shareholders'  equity</t>
  </si>
  <si>
    <t>-  Proposed  dividend  (Current  liabilities)</t>
  </si>
  <si>
    <t>-  Net  tangible  assets</t>
  </si>
  <si>
    <t>year except as follows:</t>
  </si>
  <si>
    <t xml:space="preserve">For the quarter under review, the Group registered a higher revenue due mainly to the higher contribution by our Trading and </t>
  </si>
  <si>
    <t xml:space="preserve">28.12.2001 </t>
  </si>
  <si>
    <t>2.5.2002 and</t>
  </si>
  <si>
    <t>6.8.2002</t>
  </si>
  <si>
    <t>on the waiver of the mandatory offer on</t>
  </si>
  <si>
    <t>the LAP shares pursuant to the issue of</t>
  </si>
  <si>
    <t>(ii)  Previous corresponding year : 0.1 sen per share (less 28% taxation ) amounting to RM 0.05 million; and</t>
  </si>
  <si>
    <t>Accordingly, contribution by the division decreased significantly from RM 38.7 million to RM 10.3 million in the current financial</t>
  </si>
  <si>
    <t>Foreign Investment Committee; and</t>
  </si>
  <si>
    <t>Bank Negara Malaysia;</t>
  </si>
  <si>
    <t>the LAP shares and warrants;</t>
  </si>
  <si>
    <t>Securities Commission.</t>
  </si>
  <si>
    <t>Trading Limited; and</t>
  </si>
  <si>
    <t>Barring  unforeseen  circumstances,  the  Directors  expect  the  operating  environment  to  remain  competitive  in  the  next  quarter.</t>
  </si>
  <si>
    <t>The  operations  of  the  Group  is  not  subject  to  material  seasonal  or  cyclical  effects.</t>
  </si>
  <si>
    <t xml:space="preserve">There  were  no  material  events  subsequent  to  the  end  of  the  period. </t>
  </si>
  <si>
    <t>(i)   Amount per share : 0.1 sen (less 28% taxation);</t>
  </si>
  <si>
    <t>The Board is recommending the payment of a first and final dividend of 0.1% less 28% taxation :</t>
  </si>
  <si>
    <t>(iii) Total dividend for the current financial year : RM0.05 million (net).</t>
  </si>
  <si>
    <t>Date payable : To be announced at a later date.</t>
  </si>
  <si>
    <t>For  the  current  financial  year-to-date,  Sonlife  Yangon  Company  Limited,  a  subsidiary  of  Lion  Asiapac  Limited  had  been  placed</t>
  </si>
  <si>
    <t>under  members  voluntary  winding  up.</t>
  </si>
  <si>
    <t>There  were  no  purchase  or  disposal  of  quoted  securities  for  the  current  quarter  and  financial  year-to-date.</t>
  </si>
  <si>
    <t>The  Group's  investment  in  quoted  securities  as  at  end  of  the  reporting  period  are  as  follows:-</t>
  </si>
  <si>
    <t>There  were  no  material  gain  or  loss  on  disposal  of  unquoted  investments  or  properties  for  the  current  quarter  and  financial</t>
  </si>
  <si>
    <t xml:space="preserve">The  effective  tax  rate  of  the  Group  is  higher  than  the  statutory  tax  rate  for  the  financial  year-to-date  due  to  the  losses  of  </t>
  </si>
  <si>
    <t>companies  and  associated  companies.</t>
  </si>
  <si>
    <t xml:space="preserve">certain  subsidiary  companies  which  cannot  be  offsetted  against  the  income  tax  payable  of  certain  profitable  subsidiary </t>
  </si>
  <si>
    <t>There  were  no  extraordinary  items  for  the  current  quarter  and  financial  year-to-date.</t>
  </si>
  <si>
    <t>There  were  no  exceptional  items  for  the  current  quarter  and  financial  year-to-date.</t>
  </si>
  <si>
    <t>liability  at  the  balance  sheet  date.  Under  the  new  policy,  this  dividend  will  be accrued  as  a  liability  in  the  period  in</t>
  </si>
  <si>
    <t xml:space="preserve">which  the  obligation  to  pay  is  established  in  accordance  with  MASB  Standard  19.  This  change  in  accounting  policy  </t>
  </si>
  <si>
    <t>has been accounted for retrospectively.</t>
  </si>
  <si>
    <t xml:space="preserve">Distribution division. Gain arising on dilution of our associated company of RM18.6 million, offsetted by write down of certain assets </t>
  </si>
  <si>
    <t>reporting a profit before taxation of RM 3 million as compared to RM 28.9 million in the previous year.</t>
  </si>
  <si>
    <t>in our seafood and containers businesses totalling RM 12 million have resulted in the Group reporting a profit before taxation of</t>
  </si>
  <si>
    <t>RM 6.2 million for the quarter.</t>
  </si>
  <si>
    <t xml:space="preserve">The performance of our Motorcycle division in China was adversely affected by price competition leading to margin erosion. </t>
  </si>
  <si>
    <t>year. However, this has been offsetted by the gain on dilution of our associated company of RM 18.6 million resulting in the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</si>
</sst>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</numFmts>
  <fonts count="15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1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6" fillId="0" borderId="0" xfId="0" applyFont="1" applyAlignment="1" applyProtection="1" quotePrefix="1">
      <alignment horizontal="center"/>
      <protection/>
    </xf>
    <xf numFmtId="37" fontId="0" fillId="0" borderId="0" xfId="0" applyAlignment="1" applyProtection="1" quotePrefix="1">
      <alignment/>
      <protection/>
    </xf>
    <xf numFmtId="37" fontId="0" fillId="0" borderId="0" xfId="0" applyAlignment="1" applyProtection="1" quotePrefix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 quotePrefix="1">
      <alignment horizontal="center"/>
    </xf>
    <xf numFmtId="37" fontId="0" fillId="0" borderId="0" xfId="0" applyAlignment="1">
      <alignment horizontal="center"/>
    </xf>
    <xf numFmtId="37" fontId="9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/>
      <protection/>
    </xf>
    <xf numFmtId="39" fontId="0" fillId="0" borderId="2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6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 quotePrefix="1">
      <alignment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7" xfId="0" applyFont="1" applyBorder="1" applyAlignment="1" applyProtection="1">
      <alignment horizontal="left"/>
      <protection/>
    </xf>
    <xf numFmtId="37" fontId="0" fillId="0" borderId="5" xfId="0" applyFont="1" applyBorder="1" applyAlignment="1" applyProtection="1">
      <alignment horizontal="centerContinuous"/>
      <protection/>
    </xf>
    <xf numFmtId="37" fontId="0" fillId="0" borderId="5" xfId="0" applyNumberFormat="1" applyFont="1" applyBorder="1" applyAlignment="1" applyProtection="1">
      <alignment horizontal="centerContinuous"/>
      <protection/>
    </xf>
    <xf numFmtId="37" fontId="0" fillId="0" borderId="8" xfId="0" applyNumberFormat="1" applyFont="1" applyBorder="1" applyAlignment="1" applyProtection="1">
      <alignment horizontal="centerContinuous"/>
      <protection/>
    </xf>
    <xf numFmtId="37" fontId="0" fillId="0" borderId="9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Continuous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 horizontal="centerContinuous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 horizontal="centerContinuous"/>
      <protection/>
    </xf>
    <xf numFmtId="37" fontId="0" fillId="0" borderId="10" xfId="0" applyFont="1" applyBorder="1" applyAlignment="1" applyProtection="1">
      <alignment horizontal="centerContinuous"/>
      <protection/>
    </xf>
    <xf numFmtId="37" fontId="0" fillId="0" borderId="12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9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centerContinuous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/>
      <protection/>
    </xf>
    <xf numFmtId="41" fontId="0" fillId="0" borderId="0" xfId="0" applyNumberFormat="1" applyAlignment="1" applyProtection="1">
      <alignment horizontal="right"/>
      <protection/>
    </xf>
    <xf numFmtId="37" fontId="0" fillId="0" borderId="10" xfId="0" applyFont="1" applyBorder="1" applyAlignment="1" applyProtection="1">
      <alignment horizontal="left"/>
      <protection/>
    </xf>
    <xf numFmtId="37" fontId="0" fillId="0" borderId="0" xfId="0" applyAlignment="1" quotePrefix="1">
      <alignment horizontal="center"/>
    </xf>
    <xf numFmtId="37" fontId="0" fillId="0" borderId="0" xfId="0" applyFont="1" applyBorder="1" applyAlignment="1" applyProtection="1" quotePrefix="1">
      <alignment horizontal="right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Alignment="1" applyProtection="1">
      <alignment/>
      <protection/>
    </xf>
    <xf numFmtId="41" fontId="0" fillId="0" borderId="5" xfId="0" applyNumberFormat="1" applyFont="1" applyBorder="1" applyAlignment="1" applyProtection="1">
      <alignment horizontal="right"/>
      <protection/>
    </xf>
    <xf numFmtId="41" fontId="0" fillId="0" borderId="1" xfId="0" applyNumberFormat="1" applyFont="1" applyBorder="1" applyAlignment="1" applyProtection="1">
      <alignment horizontal="right"/>
      <protection/>
    </xf>
    <xf numFmtId="43" fontId="0" fillId="0" borderId="2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Alignment="1" quotePrefix="1">
      <alignment/>
    </xf>
    <xf numFmtId="37" fontId="14" fillId="0" borderId="0" xfId="0" applyFont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41" fontId="0" fillId="0" borderId="0" xfId="15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4" xfId="0" applyNumberFormat="1" applyFont="1" applyBorder="1" applyAlignment="1" applyProtection="1">
      <alignment horizontal="right"/>
      <protection/>
    </xf>
    <xf numFmtId="168" fontId="0" fillId="0" borderId="2" xfId="15" applyNumberFormat="1" applyBorder="1" applyAlignment="1">
      <alignment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  <protection/>
    </xf>
    <xf numFmtId="37" fontId="12" fillId="0" borderId="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7"/>
  <sheetViews>
    <sheetView tabSelected="1" defaultGridColor="0" zoomScale="87" zoomScaleNormal="87" colorId="22" workbookViewId="0" topLeftCell="A13">
      <selection activeCell="M79" sqref="M79"/>
    </sheetView>
  </sheetViews>
  <sheetFormatPr defaultColWidth="9.77734375" defaultRowHeight="15"/>
  <cols>
    <col min="1" max="1" width="2.77734375" style="0" customWidth="1"/>
    <col min="2" max="2" width="3.3359375" style="0" customWidth="1"/>
    <col min="3" max="3" width="4.77734375" style="0" customWidth="1"/>
    <col min="4" max="4" width="5.77734375" style="0" customWidth="1"/>
    <col min="6" max="6" width="10.77734375" style="0" customWidth="1"/>
    <col min="7" max="7" width="9.5546875" style="0" customWidth="1"/>
    <col min="8" max="8" width="6.88671875" style="0" customWidth="1"/>
    <col min="9" max="9" width="11.4453125" style="0" customWidth="1"/>
    <col min="10" max="10" width="1.77734375" style="0" customWidth="1"/>
    <col min="11" max="11" width="17.10546875" style="0" bestFit="1" customWidth="1"/>
    <col min="12" max="12" width="2.5546875" style="0" customWidth="1"/>
    <col min="13" max="13" width="11.88671875" style="0" customWidth="1"/>
    <col min="14" max="14" width="1.88671875" style="0" customWidth="1"/>
    <col min="15" max="15" width="13.99609375" style="0" hidden="1" customWidth="1"/>
    <col min="16" max="16" width="17.10546875" style="0" bestFit="1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">
      <c r="A7" s="18" t="s">
        <v>224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">
      <c r="A8" s="18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48" t="s">
        <v>4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114" t="s">
        <v>5</v>
      </c>
      <c r="J11" s="114"/>
      <c r="K11" s="114"/>
      <c r="L11" s="11"/>
      <c r="M11" s="114" t="s">
        <v>6</v>
      </c>
      <c r="N11" s="114"/>
      <c r="O11" s="114"/>
      <c r="P11" s="114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8</v>
      </c>
      <c r="J12" s="12"/>
      <c r="K12" s="12"/>
      <c r="L12" s="11"/>
      <c r="M12" s="115" t="s">
        <v>8</v>
      </c>
      <c r="N12" s="115"/>
      <c r="O12" s="115"/>
      <c r="P12" s="115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27" t="s">
        <v>9</v>
      </c>
      <c r="J14" s="14"/>
      <c r="K14" s="27" t="s">
        <v>10</v>
      </c>
      <c r="L14" s="14"/>
      <c r="M14" s="27" t="s">
        <v>9</v>
      </c>
      <c r="N14" s="2"/>
      <c r="O14" s="27" t="s">
        <v>10</v>
      </c>
      <c r="P14" s="27" t="s">
        <v>10</v>
      </c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27" t="s">
        <v>11</v>
      </c>
      <c r="J15" s="14"/>
      <c r="K15" s="27" t="s">
        <v>12</v>
      </c>
      <c r="L15" s="14"/>
      <c r="M15" s="27" t="s">
        <v>11</v>
      </c>
      <c r="N15" s="2"/>
      <c r="O15" s="27" t="s">
        <v>12</v>
      </c>
      <c r="P15" s="27" t="s">
        <v>12</v>
      </c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27" t="s">
        <v>8</v>
      </c>
      <c r="J16" s="14"/>
      <c r="K16" s="27" t="s">
        <v>8</v>
      </c>
      <c r="L16" s="14"/>
      <c r="M16" s="27" t="s">
        <v>13</v>
      </c>
      <c r="N16" s="2"/>
      <c r="O16" s="27" t="s">
        <v>14</v>
      </c>
      <c r="P16" s="27" t="s">
        <v>14</v>
      </c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5" t="s">
        <v>15</v>
      </c>
      <c r="I17" s="49" t="s">
        <v>225</v>
      </c>
      <c r="J17" s="11"/>
      <c r="K17" s="49" t="s">
        <v>226</v>
      </c>
      <c r="L17" s="11"/>
      <c r="M17" s="27" t="str">
        <f>I17</f>
        <v>30/06/2002</v>
      </c>
      <c r="N17" s="2"/>
      <c r="O17" s="27" t="s">
        <v>16</v>
      </c>
      <c r="P17" s="49" t="str">
        <f>K17</f>
        <v>30/06/2001</v>
      </c>
      <c r="Q17" s="2"/>
      <c r="R17" s="2"/>
      <c r="S17" s="2"/>
    </row>
    <row r="18" spans="1:19" ht="15">
      <c r="A18" s="2"/>
      <c r="B18" s="2"/>
      <c r="C18" s="2"/>
      <c r="D18" s="2"/>
      <c r="E18" s="2"/>
      <c r="F18" s="2"/>
      <c r="G18" s="2"/>
      <c r="H18" s="2"/>
      <c r="I18" s="9" t="s">
        <v>17</v>
      </c>
      <c r="J18" s="2"/>
      <c r="K18" s="9" t="s">
        <v>17</v>
      </c>
      <c r="L18" s="2"/>
      <c r="M18" s="9" t="s">
        <v>17</v>
      </c>
      <c r="N18" s="2"/>
      <c r="O18" s="9" t="s">
        <v>17</v>
      </c>
      <c r="P18" s="9" t="s">
        <v>17</v>
      </c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thickBot="1">
      <c r="A21" s="2" t="s">
        <v>18</v>
      </c>
      <c r="B21" s="2" t="s">
        <v>19</v>
      </c>
      <c r="C21" s="2" t="s">
        <v>127</v>
      </c>
      <c r="D21" s="2"/>
      <c r="E21" s="2"/>
      <c r="F21" s="2"/>
      <c r="G21" s="2"/>
      <c r="H21" s="9"/>
      <c r="I21" s="97">
        <v>131863</v>
      </c>
      <c r="J21" s="98"/>
      <c r="K21" s="97">
        <v>88896</v>
      </c>
      <c r="L21" s="98"/>
      <c r="M21" s="97">
        <v>376386</v>
      </c>
      <c r="N21" s="98"/>
      <c r="O21" s="97">
        <v>317808</v>
      </c>
      <c r="P21" s="97">
        <v>378931</v>
      </c>
      <c r="Q21" s="2"/>
      <c r="R21" s="2"/>
      <c r="S21" s="2"/>
    </row>
    <row r="22" spans="1:19" ht="15.75" thickTop="1">
      <c r="A22" s="2"/>
      <c r="B22" s="2"/>
      <c r="C22" s="2"/>
      <c r="D22" s="2"/>
      <c r="E22" s="2"/>
      <c r="F22" s="2"/>
      <c r="G22" s="2"/>
      <c r="H22" s="9"/>
      <c r="I22" s="99"/>
      <c r="J22" s="98"/>
      <c r="K22" s="99"/>
      <c r="L22" s="98"/>
      <c r="M22" s="99"/>
      <c r="N22" s="98"/>
      <c r="O22" s="99"/>
      <c r="P22" s="98"/>
      <c r="Q22" s="2"/>
      <c r="R22" s="2"/>
      <c r="S22" s="2"/>
    </row>
    <row r="23" spans="1:19" ht="15.75" thickBot="1">
      <c r="A23" s="2"/>
      <c r="B23" s="2" t="s">
        <v>20</v>
      </c>
      <c r="C23" s="2" t="s">
        <v>21</v>
      </c>
      <c r="D23" s="2"/>
      <c r="E23" s="2"/>
      <c r="F23" s="2"/>
      <c r="G23" s="2"/>
      <c r="H23" s="9"/>
      <c r="I23" s="97" t="s">
        <v>22</v>
      </c>
      <c r="J23" s="98"/>
      <c r="K23" s="97" t="s">
        <v>22</v>
      </c>
      <c r="L23" s="98"/>
      <c r="M23" s="97" t="s">
        <v>22</v>
      </c>
      <c r="N23" s="98"/>
      <c r="O23" s="97" t="s">
        <v>22</v>
      </c>
      <c r="P23" s="97" t="s">
        <v>22</v>
      </c>
      <c r="Q23" s="2"/>
      <c r="R23" s="2"/>
      <c r="S23" s="2"/>
    </row>
    <row r="24" spans="1:19" ht="15.75" thickTop="1">
      <c r="A24" s="2"/>
      <c r="B24" s="2"/>
      <c r="C24" s="2"/>
      <c r="D24" s="2"/>
      <c r="E24" s="2"/>
      <c r="F24" s="2"/>
      <c r="G24" s="2"/>
      <c r="H24" s="9"/>
      <c r="I24" s="99"/>
      <c r="J24" s="98"/>
      <c r="K24" s="99"/>
      <c r="L24" s="98"/>
      <c r="M24" s="99"/>
      <c r="N24" s="98"/>
      <c r="O24" s="99"/>
      <c r="P24" s="98"/>
      <c r="Q24" s="2"/>
      <c r="R24" s="2"/>
      <c r="S24" s="2"/>
    </row>
    <row r="25" spans="1:19" ht="15.75" thickBot="1">
      <c r="A25" s="2"/>
      <c r="B25" s="2" t="s">
        <v>23</v>
      </c>
      <c r="C25" s="2" t="s">
        <v>128</v>
      </c>
      <c r="D25" s="2"/>
      <c r="E25" s="2"/>
      <c r="F25" s="2"/>
      <c r="G25" s="2"/>
      <c r="H25" s="9"/>
      <c r="I25" s="97">
        <v>93</v>
      </c>
      <c r="J25" s="98"/>
      <c r="K25" s="97">
        <v>116</v>
      </c>
      <c r="L25" s="98"/>
      <c r="M25" s="97">
        <v>316</v>
      </c>
      <c r="N25" s="98"/>
      <c r="O25" s="97">
        <v>855</v>
      </c>
      <c r="P25" s="97">
        <v>653</v>
      </c>
      <c r="Q25" s="2"/>
      <c r="R25" s="2"/>
      <c r="S25" s="2"/>
    </row>
    <row r="26" spans="1:19" ht="15.75" thickTop="1">
      <c r="A26" s="2"/>
      <c r="B26" s="2"/>
      <c r="C26" s="2"/>
      <c r="D26" s="2"/>
      <c r="E26" s="2"/>
      <c r="F26" s="2"/>
      <c r="G26" s="2"/>
      <c r="H26" s="9"/>
      <c r="I26" s="99"/>
      <c r="J26" s="98"/>
      <c r="K26" s="99"/>
      <c r="L26" s="98"/>
      <c r="M26" s="99"/>
      <c r="N26" s="98"/>
      <c r="O26" s="99"/>
      <c r="P26" s="98"/>
      <c r="Q26" s="2"/>
      <c r="R26" s="2"/>
      <c r="S26" s="2"/>
    </row>
    <row r="27" spans="1:19" ht="15">
      <c r="A27" s="2" t="s">
        <v>24</v>
      </c>
      <c r="B27" s="18" t="s">
        <v>19</v>
      </c>
      <c r="C27" s="2" t="s">
        <v>129</v>
      </c>
      <c r="D27" s="2"/>
      <c r="E27" s="2"/>
      <c r="F27" s="2"/>
      <c r="G27" s="2"/>
      <c r="H27" s="19" t="s">
        <v>7</v>
      </c>
      <c r="I27" s="90"/>
      <c r="J27" s="100"/>
      <c r="K27" s="90"/>
      <c r="L27" s="100"/>
      <c r="M27" s="90"/>
      <c r="N27" s="100"/>
      <c r="O27" s="90"/>
      <c r="P27" s="100"/>
      <c r="Q27" s="1"/>
      <c r="R27" s="1"/>
      <c r="S27" s="2"/>
    </row>
    <row r="28" spans="1:19" ht="15">
      <c r="A28" s="2"/>
      <c r="B28" s="18"/>
      <c r="C28" s="2" t="s">
        <v>130</v>
      </c>
      <c r="D28" s="2"/>
      <c r="E28" s="2"/>
      <c r="F28" s="2"/>
      <c r="G28" s="2"/>
      <c r="H28" s="9"/>
      <c r="I28" s="99"/>
      <c r="J28" s="98"/>
      <c r="K28" s="99"/>
      <c r="L28" s="98"/>
      <c r="M28" s="99"/>
      <c r="N28" s="98"/>
      <c r="O28" s="99"/>
      <c r="P28" s="98"/>
      <c r="Q28" s="2"/>
      <c r="R28" s="2"/>
      <c r="S28" s="2"/>
    </row>
    <row r="29" spans="1:19" ht="15">
      <c r="A29" s="2"/>
      <c r="B29" s="18"/>
      <c r="C29" s="2" t="s">
        <v>25</v>
      </c>
      <c r="D29" s="2"/>
      <c r="E29" s="2"/>
      <c r="F29" s="2"/>
      <c r="G29" s="2"/>
      <c r="H29" s="9"/>
      <c r="I29" s="99"/>
      <c r="J29" s="98"/>
      <c r="K29" s="99"/>
      <c r="L29" s="98"/>
      <c r="M29" s="99"/>
      <c r="N29" s="98"/>
      <c r="O29" s="99"/>
      <c r="P29" s="98"/>
      <c r="Q29" s="2"/>
      <c r="R29" s="2"/>
      <c r="S29" s="2"/>
    </row>
    <row r="30" spans="1:19" ht="15">
      <c r="A30" s="2"/>
      <c r="B30" s="18"/>
      <c r="C30" s="18" t="s">
        <v>26</v>
      </c>
      <c r="D30" s="2"/>
      <c r="E30" s="2"/>
      <c r="F30" s="2"/>
      <c r="G30" s="2"/>
      <c r="H30" s="9"/>
      <c r="I30" s="99">
        <f>I39-I36-I34-I32</f>
        <v>11845</v>
      </c>
      <c r="J30" s="98"/>
      <c r="K30" s="99">
        <f>K39-K32-K34-K36</f>
        <v>8456</v>
      </c>
      <c r="L30" s="98"/>
      <c r="M30" s="99">
        <f>M39-M36-M34-M32</f>
        <v>16127</v>
      </c>
      <c r="N30" s="98"/>
      <c r="O30" s="99">
        <f>O39-O32-O34-O36</f>
        <v>21551</v>
      </c>
      <c r="P30" s="99">
        <f>P39-P36-P34-P32</f>
        <v>19111</v>
      </c>
      <c r="Q30" s="2"/>
      <c r="R30" s="2"/>
      <c r="S30" s="2"/>
    </row>
    <row r="31" spans="1:19" ht="15">
      <c r="A31" s="2"/>
      <c r="B31" s="18"/>
      <c r="C31" s="2"/>
      <c r="D31" s="2"/>
      <c r="E31" s="2"/>
      <c r="F31" s="2"/>
      <c r="G31" s="2"/>
      <c r="H31" s="9"/>
      <c r="I31" s="99"/>
      <c r="J31" s="98"/>
      <c r="K31" s="99"/>
      <c r="L31" s="98"/>
      <c r="M31" s="99"/>
      <c r="N31" s="98"/>
      <c r="O31" s="99"/>
      <c r="P31" s="98"/>
      <c r="Q31" s="2"/>
      <c r="R31" s="2"/>
      <c r="S31" s="2"/>
    </row>
    <row r="32" spans="1:19" ht="15">
      <c r="A32" s="2"/>
      <c r="B32" s="18" t="s">
        <v>20</v>
      </c>
      <c r="C32" s="2" t="s">
        <v>131</v>
      </c>
      <c r="D32" s="2"/>
      <c r="E32" s="2"/>
      <c r="F32" s="2"/>
      <c r="G32" s="2"/>
      <c r="H32" s="9"/>
      <c r="I32" s="99">
        <v>-4550</v>
      </c>
      <c r="J32" s="98"/>
      <c r="K32" s="99">
        <v>-4398</v>
      </c>
      <c r="L32" s="98"/>
      <c r="M32" s="99">
        <v>-17254</v>
      </c>
      <c r="N32" s="98"/>
      <c r="O32" s="99">
        <v>-18459</v>
      </c>
      <c r="P32" s="98">
        <v>-21875</v>
      </c>
      <c r="Q32" s="2"/>
      <c r="R32" s="2"/>
      <c r="S32" s="2"/>
    </row>
    <row r="33" spans="1:19" ht="15">
      <c r="A33" s="2"/>
      <c r="B33" s="18"/>
      <c r="C33" s="2"/>
      <c r="D33" s="2"/>
      <c r="E33" s="2"/>
      <c r="F33" s="2"/>
      <c r="G33" s="2"/>
      <c r="H33" s="9"/>
      <c r="I33" s="99"/>
      <c r="J33" s="98"/>
      <c r="K33" s="99"/>
      <c r="L33" s="98"/>
      <c r="M33" s="99"/>
      <c r="N33" s="98"/>
      <c r="O33" s="99"/>
      <c r="P33" s="98"/>
      <c r="Q33" s="2"/>
      <c r="R33" s="2"/>
      <c r="S33" s="2"/>
    </row>
    <row r="34" spans="1:19" ht="15">
      <c r="A34" s="2"/>
      <c r="B34" s="18" t="s">
        <v>23</v>
      </c>
      <c r="C34" s="2" t="s">
        <v>27</v>
      </c>
      <c r="D34" s="2"/>
      <c r="E34" s="2"/>
      <c r="F34" s="2"/>
      <c r="G34" s="2"/>
      <c r="H34" s="9"/>
      <c r="I34" s="99">
        <v>-1282</v>
      </c>
      <c r="J34" s="98"/>
      <c r="K34" s="99">
        <v>232</v>
      </c>
      <c r="L34" s="98"/>
      <c r="M34" s="99">
        <v>-6154</v>
      </c>
      <c r="N34" s="98"/>
      <c r="O34" s="99">
        <v>-10471</v>
      </c>
      <c r="P34" s="98">
        <v>-6979</v>
      </c>
      <c r="Q34" s="2"/>
      <c r="R34" s="2"/>
      <c r="S34" s="2"/>
    </row>
    <row r="35" spans="1:19" ht="15">
      <c r="A35" s="2"/>
      <c r="B35" s="18"/>
      <c r="C35" s="2"/>
      <c r="D35" s="2"/>
      <c r="E35" s="2"/>
      <c r="F35" s="2"/>
      <c r="G35" s="2"/>
      <c r="H35" s="9"/>
      <c r="I35" s="99" t="s">
        <v>106</v>
      </c>
      <c r="J35" s="98"/>
      <c r="K35" s="99"/>
      <c r="L35" s="98"/>
      <c r="M35" s="99"/>
      <c r="N35" s="98"/>
      <c r="O35" s="99"/>
      <c r="P35" s="98"/>
      <c r="Q35" s="2"/>
      <c r="R35" s="2"/>
      <c r="S35" s="2"/>
    </row>
    <row r="36" spans="1:19" ht="15">
      <c r="A36" s="2"/>
      <c r="B36" s="18" t="s">
        <v>28</v>
      </c>
      <c r="C36" s="2" t="s">
        <v>29</v>
      </c>
      <c r="D36" s="2"/>
      <c r="E36" s="2"/>
      <c r="F36" s="2"/>
      <c r="G36" s="2"/>
      <c r="H36" s="9">
        <v>2</v>
      </c>
      <c r="I36" s="99">
        <v>0</v>
      </c>
      <c r="J36" s="98"/>
      <c r="K36" s="99" t="s">
        <v>22</v>
      </c>
      <c r="L36" s="98"/>
      <c r="M36" s="99" t="s">
        <v>22</v>
      </c>
      <c r="N36" s="98"/>
      <c r="O36" s="99" t="s">
        <v>22</v>
      </c>
      <c r="P36" s="99" t="s">
        <v>22</v>
      </c>
      <c r="Q36" s="2"/>
      <c r="R36" s="2"/>
      <c r="S36" s="2"/>
    </row>
    <row r="37" spans="1:19" ht="15">
      <c r="A37" s="2"/>
      <c r="B37" s="18"/>
      <c r="C37" s="2"/>
      <c r="D37" s="2"/>
      <c r="E37" s="2"/>
      <c r="F37" s="2"/>
      <c r="G37" s="2"/>
      <c r="H37" s="9"/>
      <c r="I37" s="99"/>
      <c r="J37" s="98"/>
      <c r="K37" s="99"/>
      <c r="L37" s="98"/>
      <c r="M37" s="99"/>
      <c r="N37" s="98"/>
      <c r="O37" s="99"/>
      <c r="P37" s="99"/>
      <c r="Q37" s="2"/>
      <c r="R37" s="2"/>
      <c r="S37" s="2"/>
    </row>
    <row r="38" spans="1:19" ht="15">
      <c r="A38" s="2"/>
      <c r="B38" s="18" t="s">
        <v>30</v>
      </c>
      <c r="C38" s="2" t="s">
        <v>132</v>
      </c>
      <c r="D38" s="2"/>
      <c r="E38" s="5"/>
      <c r="F38" s="5"/>
      <c r="G38" s="5"/>
      <c r="H38" s="9"/>
      <c r="I38" s="101"/>
      <c r="J38" s="98"/>
      <c r="K38" s="101"/>
      <c r="L38" s="98"/>
      <c r="M38" s="101"/>
      <c r="N38" s="98"/>
      <c r="O38" s="101"/>
      <c r="P38" s="101"/>
      <c r="Q38" s="2"/>
      <c r="R38" s="2"/>
      <c r="S38" s="2"/>
    </row>
    <row r="39" spans="1:19" ht="15">
      <c r="A39" s="2"/>
      <c r="B39" s="18"/>
      <c r="C39" s="18" t="s">
        <v>31</v>
      </c>
      <c r="D39" s="2"/>
      <c r="E39" s="5"/>
      <c r="F39" s="5"/>
      <c r="G39" s="5"/>
      <c r="H39" s="9"/>
      <c r="I39" s="90">
        <v>6013</v>
      </c>
      <c r="J39" s="98"/>
      <c r="K39" s="99">
        <v>4290</v>
      </c>
      <c r="L39" s="98"/>
      <c r="M39" s="90">
        <v>-7281</v>
      </c>
      <c r="N39" s="98"/>
      <c r="O39" s="90">
        <v>-7379</v>
      </c>
      <c r="P39" s="90">
        <v>-9743</v>
      </c>
      <c r="Q39" s="2"/>
      <c r="R39" s="2"/>
      <c r="S39" s="2"/>
    </row>
    <row r="40" spans="1:19" ht="15">
      <c r="A40" s="2"/>
      <c r="B40" s="18"/>
      <c r="C40" s="2"/>
      <c r="D40" s="2"/>
      <c r="E40" s="2"/>
      <c r="F40" s="2"/>
      <c r="G40" s="2"/>
      <c r="H40" s="9"/>
      <c r="I40" s="99"/>
      <c r="J40" s="98"/>
      <c r="K40" s="99"/>
      <c r="L40" s="98"/>
      <c r="M40" s="99"/>
      <c r="N40" s="98"/>
      <c r="O40" s="99"/>
      <c r="P40" s="98"/>
      <c r="Q40" s="2"/>
      <c r="R40" s="2"/>
      <c r="S40" s="2"/>
    </row>
    <row r="41" spans="1:19" ht="15">
      <c r="A41" s="2"/>
      <c r="B41" s="18" t="s">
        <v>32</v>
      </c>
      <c r="C41" s="2" t="s">
        <v>163</v>
      </c>
      <c r="D41" s="2"/>
      <c r="E41" s="2"/>
      <c r="F41" s="2"/>
      <c r="G41" s="2"/>
      <c r="H41" s="9"/>
      <c r="I41" s="99"/>
      <c r="J41" s="98"/>
      <c r="K41" s="99"/>
      <c r="L41" s="98"/>
      <c r="M41" s="99"/>
      <c r="N41" s="98"/>
      <c r="O41" s="99"/>
      <c r="P41" s="98"/>
      <c r="Q41" s="2"/>
      <c r="R41" s="2"/>
      <c r="S41" s="2"/>
    </row>
    <row r="42" spans="1:19" ht="15">
      <c r="A42" s="2"/>
      <c r="B42" s="18"/>
      <c r="C42" s="2" t="s">
        <v>133</v>
      </c>
      <c r="D42" s="2"/>
      <c r="E42" s="2"/>
      <c r="F42" s="2"/>
      <c r="G42" s="2"/>
      <c r="H42" s="9"/>
      <c r="I42" s="99">
        <v>204</v>
      </c>
      <c r="J42" s="98"/>
      <c r="K42" s="99">
        <v>2195</v>
      </c>
      <c r="L42" s="98"/>
      <c r="M42" s="99">
        <v>10310</v>
      </c>
      <c r="N42" s="98"/>
      <c r="O42" s="99" t="s">
        <v>22</v>
      </c>
      <c r="P42" s="98">
        <v>38659</v>
      </c>
      <c r="Q42" s="2"/>
      <c r="R42" s="2"/>
      <c r="S42" s="2"/>
    </row>
    <row r="43" spans="1:19" ht="15">
      <c r="A43" s="2"/>
      <c r="B43" s="18"/>
      <c r="C43" s="2"/>
      <c r="D43" s="2"/>
      <c r="E43" s="2"/>
      <c r="F43" s="2"/>
      <c r="G43" s="2"/>
      <c r="H43" s="9"/>
      <c r="I43" s="99"/>
      <c r="J43" s="98"/>
      <c r="K43" s="99"/>
      <c r="L43" s="98"/>
      <c r="M43" s="99"/>
      <c r="N43" s="98"/>
      <c r="O43" s="99"/>
      <c r="P43" s="98"/>
      <c r="Q43" s="2"/>
      <c r="R43" s="2"/>
      <c r="S43" s="2"/>
    </row>
    <row r="44" spans="1:19" ht="15">
      <c r="A44" s="2"/>
      <c r="B44" s="18" t="s">
        <v>33</v>
      </c>
      <c r="C44" s="2" t="s">
        <v>134</v>
      </c>
      <c r="D44" s="5"/>
      <c r="E44" s="5"/>
      <c r="F44" s="5"/>
      <c r="G44" s="5"/>
      <c r="H44" s="9"/>
      <c r="I44" s="101"/>
      <c r="J44" s="98"/>
      <c r="K44" s="101"/>
      <c r="L44" s="98"/>
      <c r="M44" s="101"/>
      <c r="N44" s="98"/>
      <c r="O44" s="101"/>
      <c r="P44" s="101"/>
      <c r="Q44" s="2"/>
      <c r="R44" s="2"/>
      <c r="S44" s="2"/>
    </row>
    <row r="45" spans="1:19" ht="15">
      <c r="A45" s="2"/>
      <c r="B45" s="18"/>
      <c r="C45" s="2" t="s">
        <v>182</v>
      </c>
      <c r="D45" s="2"/>
      <c r="E45" s="2"/>
      <c r="F45" s="2"/>
      <c r="G45" s="2"/>
      <c r="H45" s="9"/>
      <c r="I45" s="99">
        <f>I39+I42</f>
        <v>6217</v>
      </c>
      <c r="J45" s="98"/>
      <c r="K45" s="99">
        <f>K39+K42</f>
        <v>6485</v>
      </c>
      <c r="L45" s="98"/>
      <c r="M45" s="99">
        <f>M39+M42</f>
        <v>3029</v>
      </c>
      <c r="N45" s="98"/>
      <c r="O45" s="99">
        <f>O39+O42</f>
        <v>-7379</v>
      </c>
      <c r="P45" s="98">
        <f>P39+P42</f>
        <v>28916</v>
      </c>
      <c r="Q45" s="2"/>
      <c r="R45" s="2"/>
      <c r="S45" s="2"/>
    </row>
    <row r="46" spans="1:19" ht="15">
      <c r="A46" s="2"/>
      <c r="B46" s="18"/>
      <c r="C46" s="2"/>
      <c r="D46" s="2"/>
      <c r="E46" s="2"/>
      <c r="F46" s="2"/>
      <c r="G46" s="2"/>
      <c r="H46" s="9"/>
      <c r="I46" s="99"/>
      <c r="J46" s="98"/>
      <c r="K46" s="99"/>
      <c r="L46" s="98"/>
      <c r="M46" s="99"/>
      <c r="N46" s="98"/>
      <c r="O46" s="99"/>
      <c r="P46" s="98"/>
      <c r="Q46" s="2"/>
      <c r="R46" s="2"/>
      <c r="S46" s="2"/>
    </row>
    <row r="47" spans="1:19" ht="15">
      <c r="A47" s="2"/>
      <c r="B47" s="18" t="s">
        <v>34</v>
      </c>
      <c r="C47" s="2" t="s">
        <v>135</v>
      </c>
      <c r="D47" s="2"/>
      <c r="E47" s="2"/>
      <c r="F47" s="2"/>
      <c r="G47" s="2"/>
      <c r="H47" s="9">
        <v>4</v>
      </c>
      <c r="I47" s="99">
        <v>-1674</v>
      </c>
      <c r="J47" s="98"/>
      <c r="K47" s="99">
        <v>-1338</v>
      </c>
      <c r="L47" s="98"/>
      <c r="M47" s="99">
        <v>-2418</v>
      </c>
      <c r="N47" s="98"/>
      <c r="O47" s="99">
        <v>-1676</v>
      </c>
      <c r="P47" s="98">
        <v>-14485</v>
      </c>
      <c r="Q47" s="2"/>
      <c r="R47" s="2"/>
      <c r="S47" s="2"/>
    </row>
    <row r="48" spans="1:19" ht="15">
      <c r="A48" s="2"/>
      <c r="B48" s="18"/>
      <c r="C48" s="2"/>
      <c r="D48" s="2"/>
      <c r="E48" s="2"/>
      <c r="F48" s="2"/>
      <c r="G48" s="2"/>
      <c r="H48" s="9"/>
      <c r="I48" s="99"/>
      <c r="J48" s="98"/>
      <c r="K48" s="99"/>
      <c r="L48" s="98"/>
      <c r="M48" s="99"/>
      <c r="N48" s="98"/>
      <c r="O48" s="99"/>
      <c r="P48" s="98"/>
      <c r="Q48" s="2"/>
      <c r="R48" s="2"/>
      <c r="S48" s="2"/>
    </row>
    <row r="49" spans="1:19" ht="15">
      <c r="A49" s="2"/>
      <c r="B49" s="18" t="s">
        <v>35</v>
      </c>
      <c r="C49" s="66" t="s">
        <v>136</v>
      </c>
      <c r="D49" s="5"/>
      <c r="E49" s="5"/>
      <c r="F49" s="5"/>
      <c r="G49" s="5"/>
      <c r="H49" s="9"/>
      <c r="I49" s="101"/>
      <c r="J49" s="98"/>
      <c r="K49" s="101"/>
      <c r="L49" s="98"/>
      <c r="M49" s="101"/>
      <c r="N49" s="98"/>
      <c r="O49" s="101"/>
      <c r="P49" s="101"/>
      <c r="Q49" s="2"/>
      <c r="R49" s="2"/>
      <c r="S49" s="2"/>
    </row>
    <row r="50" spans="1:19" ht="15">
      <c r="A50" s="2"/>
      <c r="B50" s="18"/>
      <c r="C50" s="2" t="s">
        <v>171</v>
      </c>
      <c r="D50" s="2"/>
      <c r="E50" s="2"/>
      <c r="F50" s="2"/>
      <c r="G50" s="2"/>
      <c r="H50" s="9"/>
      <c r="I50" s="99">
        <f>I45+I47</f>
        <v>4543</v>
      </c>
      <c r="J50" s="98"/>
      <c r="K50" s="99">
        <f>K45+K47</f>
        <v>5147</v>
      </c>
      <c r="L50" s="98"/>
      <c r="M50" s="99">
        <f>M45+M47</f>
        <v>611</v>
      </c>
      <c r="N50" s="98"/>
      <c r="O50" s="99">
        <f>O45+O47</f>
        <v>-9055</v>
      </c>
      <c r="P50" s="99">
        <f>P45+P47</f>
        <v>14431</v>
      </c>
      <c r="Q50" s="2"/>
      <c r="R50" s="2"/>
      <c r="S50" s="2"/>
    </row>
    <row r="51" spans="1:19" ht="15">
      <c r="A51" s="2"/>
      <c r="B51" s="18"/>
      <c r="C51" s="2"/>
      <c r="D51" s="2"/>
      <c r="E51" s="2"/>
      <c r="F51" s="2"/>
      <c r="G51" s="2"/>
      <c r="H51" s="9"/>
      <c r="I51" s="99"/>
      <c r="J51" s="98"/>
      <c r="K51" s="99"/>
      <c r="L51" s="98"/>
      <c r="M51" s="99"/>
      <c r="N51" s="98"/>
      <c r="O51" s="99"/>
      <c r="P51" s="98"/>
      <c r="Q51" s="2"/>
      <c r="R51" s="2"/>
      <c r="S51" s="2"/>
    </row>
    <row r="52" spans="1:19" ht="15">
      <c r="A52" s="2"/>
      <c r="B52" s="18"/>
      <c r="C52" s="2" t="s">
        <v>36</v>
      </c>
      <c r="D52" s="2"/>
      <c r="E52" s="2"/>
      <c r="F52" s="2"/>
      <c r="G52" s="2"/>
      <c r="H52" s="9"/>
      <c r="I52" s="99">
        <v>-1801</v>
      </c>
      <c r="J52" s="98"/>
      <c r="K52" s="99">
        <v>-1838</v>
      </c>
      <c r="L52" s="98"/>
      <c r="M52" s="99">
        <v>-3257</v>
      </c>
      <c r="N52" s="98"/>
      <c r="O52" s="99">
        <v>588</v>
      </c>
      <c r="P52" s="98">
        <v>-9136</v>
      </c>
      <c r="Q52" s="2"/>
      <c r="R52" s="2"/>
      <c r="S52" s="2"/>
    </row>
    <row r="53" spans="1:19" ht="15">
      <c r="A53" s="2"/>
      <c r="B53" s="18"/>
      <c r="C53" s="2"/>
      <c r="D53" s="2"/>
      <c r="E53" s="2"/>
      <c r="F53" s="2"/>
      <c r="G53" s="2"/>
      <c r="H53" s="9"/>
      <c r="I53" s="99"/>
      <c r="J53" s="98"/>
      <c r="K53" s="99"/>
      <c r="L53" s="98"/>
      <c r="M53" s="99"/>
      <c r="N53" s="98"/>
      <c r="O53" s="99"/>
      <c r="P53" s="98"/>
      <c r="Q53" s="2"/>
      <c r="R53" s="2"/>
      <c r="S53" s="2"/>
    </row>
    <row r="54" spans="1:19" ht="15">
      <c r="A54" s="2"/>
      <c r="B54" s="88" t="s">
        <v>37</v>
      </c>
      <c r="C54" s="2" t="s">
        <v>188</v>
      </c>
      <c r="D54" s="2"/>
      <c r="E54" s="2"/>
      <c r="F54" s="2"/>
      <c r="G54" s="2"/>
      <c r="H54" s="9"/>
      <c r="I54" s="99" t="s">
        <v>22</v>
      </c>
      <c r="J54" s="98"/>
      <c r="K54" s="99" t="s">
        <v>22</v>
      </c>
      <c r="L54" s="98"/>
      <c r="M54" s="99" t="s">
        <v>22</v>
      </c>
      <c r="N54" s="98"/>
      <c r="O54" s="99"/>
      <c r="P54" s="99" t="s">
        <v>22</v>
      </c>
      <c r="Q54" s="2"/>
      <c r="R54" s="2"/>
      <c r="S54" s="2"/>
    </row>
    <row r="55" spans="1:19" ht="15">
      <c r="A55" s="2"/>
      <c r="B55" s="18"/>
      <c r="C55" s="2"/>
      <c r="D55" s="2"/>
      <c r="E55" s="2"/>
      <c r="F55" s="2"/>
      <c r="G55" s="2"/>
      <c r="H55" s="9"/>
      <c r="I55" s="99"/>
      <c r="J55" s="98"/>
      <c r="K55" s="99"/>
      <c r="L55" s="98"/>
      <c r="M55" s="99"/>
      <c r="N55" s="98"/>
      <c r="O55" s="99"/>
      <c r="P55" s="98"/>
      <c r="Q55" s="2"/>
      <c r="R55" s="2"/>
      <c r="S55" s="2"/>
    </row>
    <row r="56" spans="1:19" ht="15">
      <c r="A56" s="2"/>
      <c r="B56" s="88" t="s">
        <v>38</v>
      </c>
      <c r="C56" s="2" t="s">
        <v>164</v>
      </c>
      <c r="D56" s="5"/>
      <c r="E56" s="5"/>
      <c r="F56" s="5"/>
      <c r="G56" s="5"/>
      <c r="H56" s="9"/>
      <c r="I56" s="101"/>
      <c r="J56" s="98"/>
      <c r="K56" s="101"/>
      <c r="L56" s="98"/>
      <c r="M56" s="101"/>
      <c r="N56" s="98"/>
      <c r="O56" s="101"/>
      <c r="P56" s="101"/>
      <c r="Q56" s="2"/>
      <c r="R56" s="2"/>
      <c r="S56" s="2"/>
    </row>
    <row r="57" spans="1:19" ht="15">
      <c r="A57" s="2"/>
      <c r="B57" s="18"/>
      <c r="C57" s="18" t="s">
        <v>137</v>
      </c>
      <c r="D57" s="5"/>
      <c r="E57" s="5"/>
      <c r="F57" s="5"/>
      <c r="G57" s="5"/>
      <c r="H57" s="9"/>
      <c r="I57" s="99">
        <f>I50+I52</f>
        <v>2742</v>
      </c>
      <c r="J57" s="98"/>
      <c r="K57" s="99">
        <f>K50+K52</f>
        <v>3309</v>
      </c>
      <c r="L57" s="98"/>
      <c r="M57" s="99">
        <f>M50+M52</f>
        <v>-2646</v>
      </c>
      <c r="N57" s="98"/>
      <c r="O57" s="99">
        <f>O50+O52</f>
        <v>-8467</v>
      </c>
      <c r="P57" s="99">
        <f>P50+P52</f>
        <v>5295</v>
      </c>
      <c r="Q57" s="2"/>
      <c r="R57" s="2"/>
      <c r="S57" s="2"/>
    </row>
    <row r="58" spans="1:19" ht="4.5" customHeight="1">
      <c r="A58" s="2"/>
      <c r="B58" s="18"/>
      <c r="C58" s="18"/>
      <c r="D58" s="5"/>
      <c r="E58" s="5"/>
      <c r="F58" s="5"/>
      <c r="G58" s="5"/>
      <c r="H58" s="9"/>
      <c r="I58" s="102"/>
      <c r="J58" s="98"/>
      <c r="K58" s="102"/>
      <c r="L58" s="98"/>
      <c r="M58" s="102"/>
      <c r="N58" s="98"/>
      <c r="O58" s="102"/>
      <c r="P58" s="102"/>
      <c r="Q58" s="2"/>
      <c r="R58" s="2"/>
      <c r="S58" s="2"/>
    </row>
    <row r="59" spans="1:19" ht="15">
      <c r="A59" s="2"/>
      <c r="B59" s="18"/>
      <c r="C59" s="2"/>
      <c r="D59" s="2"/>
      <c r="E59" s="2"/>
      <c r="F59" s="2"/>
      <c r="G59" s="2"/>
      <c r="H59" s="9"/>
      <c r="I59" s="99"/>
      <c r="J59" s="98"/>
      <c r="K59" s="99"/>
      <c r="L59" s="98"/>
      <c r="M59" s="99"/>
      <c r="N59" s="98"/>
      <c r="O59" s="99"/>
      <c r="P59" s="98"/>
      <c r="Q59" s="2"/>
      <c r="R59" s="2"/>
      <c r="S59" s="2"/>
    </row>
    <row r="60" spans="1:19" ht="15">
      <c r="A60" s="2"/>
      <c r="B60" s="88" t="s">
        <v>42</v>
      </c>
      <c r="C60" s="2" t="s">
        <v>39</v>
      </c>
      <c r="D60" s="2"/>
      <c r="E60" s="2"/>
      <c r="F60" s="2"/>
      <c r="G60" s="2"/>
      <c r="H60" s="9">
        <v>3</v>
      </c>
      <c r="I60" s="99" t="s">
        <v>22</v>
      </c>
      <c r="J60" s="98"/>
      <c r="K60" s="99" t="s">
        <v>22</v>
      </c>
      <c r="L60" s="98"/>
      <c r="M60" s="99" t="s">
        <v>22</v>
      </c>
      <c r="N60" s="98"/>
      <c r="O60" s="99" t="s">
        <v>22</v>
      </c>
      <c r="P60" s="99" t="s">
        <v>22</v>
      </c>
      <c r="Q60" s="2"/>
      <c r="R60" s="2"/>
      <c r="S60" s="2"/>
    </row>
    <row r="61" spans="1:19" ht="15">
      <c r="A61" s="2"/>
      <c r="B61" s="18"/>
      <c r="C61" s="2" t="s">
        <v>36</v>
      </c>
      <c r="D61" s="2"/>
      <c r="E61" s="2"/>
      <c r="F61" s="2"/>
      <c r="G61" s="2"/>
      <c r="H61" s="9"/>
      <c r="I61" s="99" t="s">
        <v>22</v>
      </c>
      <c r="J61" s="98"/>
      <c r="K61" s="99" t="s">
        <v>22</v>
      </c>
      <c r="L61" s="98"/>
      <c r="M61" s="99" t="s">
        <v>22</v>
      </c>
      <c r="N61" s="98"/>
      <c r="O61" s="99" t="s">
        <v>22</v>
      </c>
      <c r="P61" s="99" t="s">
        <v>22</v>
      </c>
      <c r="Q61" s="2"/>
      <c r="R61" s="2"/>
      <c r="S61" s="2"/>
    </row>
    <row r="62" spans="1:19" ht="4.5" customHeight="1">
      <c r="A62" s="2"/>
      <c r="B62" s="18"/>
      <c r="C62" s="1"/>
      <c r="D62" s="5"/>
      <c r="E62" s="5"/>
      <c r="F62" s="5"/>
      <c r="G62" s="5"/>
      <c r="H62" s="9"/>
      <c r="I62" s="99"/>
      <c r="J62" s="98"/>
      <c r="K62" s="99"/>
      <c r="L62" s="98"/>
      <c r="M62" s="99"/>
      <c r="N62" s="98"/>
      <c r="O62" s="99"/>
      <c r="P62" s="99"/>
      <c r="Q62" s="2"/>
      <c r="R62" s="2"/>
      <c r="S62" s="2"/>
    </row>
    <row r="63" spans="1:19" ht="15">
      <c r="A63" s="2"/>
      <c r="B63" s="18"/>
      <c r="C63" s="18" t="s">
        <v>40</v>
      </c>
      <c r="D63" s="5"/>
      <c r="E63" s="5"/>
      <c r="F63" s="5"/>
      <c r="G63" s="5"/>
      <c r="H63" s="9"/>
      <c r="I63" s="101"/>
      <c r="J63" s="98"/>
      <c r="K63" s="101"/>
      <c r="L63" s="98"/>
      <c r="M63" s="101"/>
      <c r="N63" s="98"/>
      <c r="O63" s="101"/>
      <c r="P63" s="101"/>
      <c r="Q63" s="2"/>
      <c r="R63" s="2"/>
      <c r="S63" s="2"/>
    </row>
    <row r="64" spans="1:19" ht="15">
      <c r="A64" s="2"/>
      <c r="B64" s="18"/>
      <c r="C64" s="2" t="s">
        <v>41</v>
      </c>
      <c r="D64" s="2"/>
      <c r="E64" s="2"/>
      <c r="F64" s="2"/>
      <c r="G64" s="2"/>
      <c r="H64" s="9"/>
      <c r="I64" s="102" t="s">
        <v>22</v>
      </c>
      <c r="J64" s="98"/>
      <c r="K64" s="102" t="s">
        <v>22</v>
      </c>
      <c r="L64" s="98"/>
      <c r="M64" s="102" t="s">
        <v>22</v>
      </c>
      <c r="N64" s="98"/>
      <c r="O64" s="102" t="s">
        <v>22</v>
      </c>
      <c r="P64" s="102" t="s">
        <v>22</v>
      </c>
      <c r="Q64" s="2"/>
      <c r="R64" s="2"/>
      <c r="S64" s="2"/>
    </row>
    <row r="65" spans="1:19" ht="15">
      <c r="A65" s="2"/>
      <c r="B65" s="18"/>
      <c r="C65" s="2"/>
      <c r="D65" s="2"/>
      <c r="E65" s="2"/>
      <c r="F65" s="2"/>
      <c r="G65" s="2"/>
      <c r="H65" s="9"/>
      <c r="I65" s="99"/>
      <c r="J65" s="98"/>
      <c r="K65" s="99"/>
      <c r="L65" s="98"/>
      <c r="M65" s="99"/>
      <c r="N65" s="98"/>
      <c r="O65" s="99"/>
      <c r="P65" s="98"/>
      <c r="Q65" s="2"/>
      <c r="R65" s="2"/>
      <c r="S65" s="2"/>
    </row>
    <row r="66" spans="1:19" ht="15">
      <c r="A66" s="2"/>
      <c r="B66" s="88" t="s">
        <v>138</v>
      </c>
      <c r="C66" s="2" t="s">
        <v>139</v>
      </c>
      <c r="D66" s="5"/>
      <c r="E66" s="5"/>
      <c r="F66" s="5"/>
      <c r="G66" s="5"/>
      <c r="H66" s="9"/>
      <c r="I66" s="99"/>
      <c r="J66" s="98"/>
      <c r="K66" s="99"/>
      <c r="L66" s="98"/>
      <c r="M66" s="99"/>
      <c r="N66" s="98"/>
      <c r="O66" s="99"/>
      <c r="P66" s="98"/>
      <c r="Q66" s="2"/>
      <c r="R66" s="2"/>
      <c r="S66" s="2"/>
    </row>
    <row r="67" spans="1:19" ht="15.75" thickBot="1">
      <c r="A67" s="2"/>
      <c r="B67" s="18"/>
      <c r="C67" s="2" t="s">
        <v>140</v>
      </c>
      <c r="D67" s="5"/>
      <c r="E67" s="5"/>
      <c r="F67" s="5"/>
      <c r="G67" s="5"/>
      <c r="H67" s="9"/>
      <c r="I67" s="97">
        <f>I57+I64</f>
        <v>2742</v>
      </c>
      <c r="J67" s="98"/>
      <c r="K67" s="97">
        <f>K57+K64</f>
        <v>3309</v>
      </c>
      <c r="L67" s="98"/>
      <c r="M67" s="97">
        <f>M57+M64</f>
        <v>-2646</v>
      </c>
      <c r="N67" s="98"/>
      <c r="O67" s="97">
        <f>O57+O64</f>
        <v>-8467</v>
      </c>
      <c r="P67" s="97">
        <f>P57+P64</f>
        <v>5295</v>
      </c>
      <c r="Q67" s="2"/>
      <c r="R67" s="2"/>
      <c r="S67" s="2"/>
    </row>
    <row r="68" spans="1:19" ht="15.75" thickTop="1">
      <c r="A68" s="2"/>
      <c r="B68" s="2"/>
      <c r="C68" s="2"/>
      <c r="D68" s="2"/>
      <c r="E68" s="2"/>
      <c r="F68" s="2"/>
      <c r="G68" s="2"/>
      <c r="H68" s="9"/>
      <c r="I68" s="17"/>
      <c r="J68" s="2"/>
      <c r="K68" s="17"/>
      <c r="L68" s="2"/>
      <c r="M68" s="17"/>
      <c r="N68" s="2"/>
      <c r="O68" s="17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9"/>
      <c r="I69" s="56"/>
      <c r="J69" s="2"/>
      <c r="K69" s="17"/>
      <c r="L69" s="2"/>
      <c r="M69" s="17"/>
      <c r="N69" s="2"/>
      <c r="O69" s="17"/>
      <c r="P69" s="2"/>
      <c r="Q69" s="2"/>
      <c r="R69" s="2"/>
      <c r="S69" s="2"/>
    </row>
    <row r="70" spans="1:19" ht="15">
      <c r="A70" s="2" t="s">
        <v>43</v>
      </c>
      <c r="B70" s="18" t="s">
        <v>218</v>
      </c>
      <c r="C70" s="1"/>
      <c r="D70" s="5"/>
      <c r="E70" s="5"/>
      <c r="F70" s="5"/>
      <c r="G70" s="5"/>
      <c r="H70" s="5"/>
      <c r="I70" s="17"/>
      <c r="J70" s="2"/>
      <c r="K70" s="17"/>
      <c r="L70" s="2"/>
      <c r="M70" s="17"/>
      <c r="N70" s="2"/>
      <c r="O70" s="17"/>
      <c r="P70" s="2"/>
      <c r="Q70" s="2"/>
      <c r="R70" s="2"/>
      <c r="S70" s="2"/>
    </row>
    <row r="71" spans="1:19" ht="15">
      <c r="A71" s="2"/>
      <c r="B71" s="2"/>
      <c r="C71" s="1"/>
      <c r="D71" s="2"/>
      <c r="E71" s="2"/>
      <c r="F71" s="2"/>
      <c r="G71" s="2"/>
      <c r="H71" s="9"/>
      <c r="I71" s="17"/>
      <c r="J71" s="2"/>
      <c r="K71" s="17"/>
      <c r="L71" s="2"/>
      <c r="M71" s="17"/>
      <c r="N71" s="2"/>
      <c r="O71" s="17"/>
      <c r="P71" s="2"/>
      <c r="Q71" s="2"/>
      <c r="R71" s="2"/>
      <c r="S71" s="2"/>
    </row>
    <row r="72" spans="1:19" ht="15.75" thickBot="1">
      <c r="A72" s="2"/>
      <c r="B72" s="66" t="s">
        <v>19</v>
      </c>
      <c r="C72" s="2" t="s">
        <v>166</v>
      </c>
      <c r="D72" s="2"/>
      <c r="E72" s="2"/>
      <c r="F72" s="2"/>
      <c r="G72" s="2"/>
      <c r="H72" s="9"/>
      <c r="I72" s="58">
        <f>I67/74711*100</f>
        <v>3.6701422815917337</v>
      </c>
      <c r="J72" s="22"/>
      <c r="K72" s="58">
        <f>K67/74711*100</f>
        <v>4.429066670235976</v>
      </c>
      <c r="L72" s="22"/>
      <c r="M72" s="58">
        <f>M67/74711*100</f>
        <v>-3.541647147006465</v>
      </c>
      <c r="N72" s="22"/>
      <c r="O72" s="21">
        <v>-11.3</v>
      </c>
      <c r="P72" s="58">
        <f>P67/74711*100</f>
        <v>7.087309766968719</v>
      </c>
      <c r="Q72" s="2"/>
      <c r="R72" s="2"/>
      <c r="S72" s="2"/>
    </row>
    <row r="73" spans="1:19" ht="15.75" thickTop="1">
      <c r="A73" s="2"/>
      <c r="B73" s="2"/>
      <c r="C73" s="1"/>
      <c r="D73" s="2"/>
      <c r="E73" s="2"/>
      <c r="F73" s="2"/>
      <c r="G73" s="2"/>
      <c r="H73" s="9"/>
      <c r="I73" s="17"/>
      <c r="J73" s="2"/>
      <c r="K73" s="17"/>
      <c r="L73" s="2"/>
      <c r="M73" s="17"/>
      <c r="N73" s="2"/>
      <c r="O73" s="17"/>
      <c r="P73" s="17"/>
      <c r="Q73" s="2"/>
      <c r="R73" s="2"/>
      <c r="S73" s="2"/>
    </row>
    <row r="74" spans="1:20" ht="15.75" thickBot="1">
      <c r="A74" s="2"/>
      <c r="B74" s="66" t="s">
        <v>20</v>
      </c>
      <c r="C74" s="2" t="s">
        <v>165</v>
      </c>
      <c r="D74" s="2"/>
      <c r="E74" s="2"/>
      <c r="F74" s="2"/>
      <c r="G74" s="2"/>
      <c r="H74" s="9"/>
      <c r="I74" s="97" t="s">
        <v>22</v>
      </c>
      <c r="J74" s="2"/>
      <c r="K74" s="103">
        <v>4.43</v>
      </c>
      <c r="L74" s="2"/>
      <c r="M74" s="97" t="s">
        <v>22</v>
      </c>
      <c r="N74" s="2"/>
      <c r="O74" s="16" t="s">
        <v>22</v>
      </c>
      <c r="P74" s="103">
        <v>7.09</v>
      </c>
      <c r="Q74" s="2"/>
      <c r="R74" s="2"/>
      <c r="S74" s="2"/>
      <c r="T74" s="2"/>
    </row>
    <row r="75" spans="1:20" ht="15.75" thickTop="1">
      <c r="A75" s="2"/>
      <c r="B75" s="2"/>
      <c r="C75" s="2"/>
      <c r="D75" s="2"/>
      <c r="E75" s="2"/>
      <c r="F75" s="2"/>
      <c r="G75" s="2"/>
      <c r="H75" s="9"/>
      <c r="I75" s="17"/>
      <c r="J75" s="2"/>
      <c r="K75" s="17"/>
      <c r="L75" s="2"/>
      <c r="M75" s="17"/>
      <c r="N75" s="2"/>
      <c r="O75" s="17"/>
      <c r="P75" s="2"/>
      <c r="Q75" s="2"/>
      <c r="R75" s="2"/>
      <c r="S75" s="2"/>
      <c r="T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2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3"/>
      <c r="S150" s="2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4"/>
      <c r="S151" s="17"/>
      <c r="T151" s="20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4"/>
      <c r="S152" s="17"/>
      <c r="T152" s="20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4"/>
      <c r="S153" s="17"/>
      <c r="T153" s="20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4"/>
      <c r="S154" s="17"/>
      <c r="T154" s="20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4"/>
      <c r="S155" s="17"/>
      <c r="T155" s="20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4"/>
      <c r="S156" s="17"/>
      <c r="T156" s="20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4"/>
      <c r="S157" s="17"/>
      <c r="T157" s="20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4"/>
      <c r="S158" s="17"/>
      <c r="T158" s="20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3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3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3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3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3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3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4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6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</row>
    <row r="325" spans="1:19" ht="4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6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6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6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6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6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</row>
    <row r="508" spans="1:1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</sheetData>
  <mergeCells count="3">
    <mergeCell ref="M11:P11"/>
    <mergeCell ref="M12:P12"/>
    <mergeCell ref="I11:K11"/>
  </mergeCells>
  <printOptions/>
  <pageMargins left="0.57" right="0.5" top="0.6" bottom="0.35" header="0.5" footer="0.5"/>
  <pageSetup horizontalDpi="300" verticalDpi="300" orientation="portrait" paperSize="9" scale="65" r:id="rId1"/>
  <rowBreaks count="4" manualBreakCount="4">
    <brk id="75" max="255" man="1"/>
    <brk id="134" max="255" man="1"/>
    <brk id="223" max="255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9"/>
  <sheetViews>
    <sheetView defaultGridColor="0" zoomScale="87" zoomScaleNormal="87" colorId="22" workbookViewId="0" topLeftCell="A55">
      <selection activeCell="A68" sqref="A68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PL!A2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44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48" t="s">
        <v>45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27" t="s">
        <v>46</v>
      </c>
      <c r="I11" s="27"/>
      <c r="J11" s="27" t="s">
        <v>46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27" t="s">
        <v>47</v>
      </c>
      <c r="I12" s="27"/>
      <c r="J12" s="27" t="s">
        <v>48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27" t="s">
        <v>9</v>
      </c>
      <c r="I13" s="27"/>
      <c r="J13" s="27" t="s">
        <v>49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27" t="s">
        <v>8</v>
      </c>
      <c r="I14" s="27"/>
      <c r="J14" s="27" t="s">
        <v>50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5" t="s">
        <v>15</v>
      </c>
      <c r="H15" s="49" t="s">
        <v>225</v>
      </c>
      <c r="I15" s="27"/>
      <c r="J15" s="49" t="s">
        <v>199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17</v>
      </c>
      <c r="I16" s="2"/>
      <c r="J16" s="9" t="s">
        <v>17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172</v>
      </c>
      <c r="B19" s="2" t="s">
        <v>141</v>
      </c>
      <c r="C19" s="2"/>
      <c r="D19" s="2"/>
      <c r="E19" s="2"/>
      <c r="F19" s="2"/>
      <c r="G19" s="9"/>
      <c r="H19" s="28">
        <v>63899</v>
      </c>
      <c r="I19" s="28"/>
      <c r="J19" s="28">
        <v>77568</v>
      </c>
      <c r="K19" s="2"/>
      <c r="L19" s="1"/>
    </row>
    <row r="20" spans="1:12" ht="15">
      <c r="A20" s="66" t="s">
        <v>173</v>
      </c>
      <c r="B20" s="2" t="s">
        <v>142</v>
      </c>
      <c r="C20" s="2"/>
      <c r="D20" s="2"/>
      <c r="E20" s="2"/>
      <c r="F20" s="2"/>
      <c r="G20" s="9"/>
      <c r="H20" s="28">
        <v>290391</v>
      </c>
      <c r="I20" s="28"/>
      <c r="J20" s="28">
        <v>262771</v>
      </c>
      <c r="K20" s="2"/>
      <c r="L20" s="1"/>
    </row>
    <row r="21" spans="1:12" ht="15">
      <c r="A21" s="66" t="s">
        <v>174</v>
      </c>
      <c r="B21" s="2" t="s">
        <v>143</v>
      </c>
      <c r="C21" s="2"/>
      <c r="D21" s="2"/>
      <c r="E21" s="2"/>
      <c r="F21" s="2"/>
      <c r="G21" s="9"/>
      <c r="H21" s="28">
        <v>222</v>
      </c>
      <c r="I21" s="29"/>
      <c r="J21" s="28">
        <v>377</v>
      </c>
      <c r="K21" s="2"/>
      <c r="L21" s="1"/>
    </row>
    <row r="22" spans="1:12" ht="15">
      <c r="A22" s="66" t="s">
        <v>175</v>
      </c>
      <c r="B22" s="2" t="s">
        <v>144</v>
      </c>
      <c r="C22" s="2"/>
      <c r="D22" s="2"/>
      <c r="E22" s="2"/>
      <c r="F22" s="2"/>
      <c r="G22" s="9"/>
      <c r="H22" s="28">
        <v>25717</v>
      </c>
      <c r="I22" s="29"/>
      <c r="J22" s="28">
        <v>27093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29"/>
      <c r="I23" s="29"/>
      <c r="J23" s="29"/>
      <c r="K23" s="2"/>
      <c r="L23" s="1"/>
    </row>
    <row r="24" spans="1:12" ht="15">
      <c r="A24" s="66" t="s">
        <v>176</v>
      </c>
      <c r="B24" s="2" t="s">
        <v>53</v>
      </c>
      <c r="C24" s="2"/>
      <c r="D24" s="2"/>
      <c r="E24" s="2"/>
      <c r="F24" s="2"/>
      <c r="G24" s="9"/>
      <c r="H24" s="29"/>
      <c r="I24" s="29"/>
      <c r="J24" s="29"/>
      <c r="K24" s="2"/>
      <c r="L24" s="1"/>
    </row>
    <row r="25" spans="1:12" ht="15">
      <c r="A25" s="2"/>
      <c r="B25" s="2" t="s">
        <v>145</v>
      </c>
      <c r="C25" s="2" t="s">
        <v>146</v>
      </c>
      <c r="D25" s="2"/>
      <c r="E25" s="2"/>
      <c r="F25" s="2"/>
      <c r="G25" s="9"/>
      <c r="H25" s="28">
        <v>71460</v>
      </c>
      <c r="I25" s="29"/>
      <c r="J25" s="28">
        <v>106882</v>
      </c>
      <c r="K25" s="2"/>
      <c r="L25" s="1"/>
    </row>
    <row r="26" spans="1:12" ht="15">
      <c r="A26" s="2"/>
      <c r="B26" s="2" t="s">
        <v>145</v>
      </c>
      <c r="C26" s="2" t="s">
        <v>147</v>
      </c>
      <c r="D26" s="2"/>
      <c r="E26" s="2"/>
      <c r="F26" s="2"/>
      <c r="G26" s="9"/>
      <c r="H26" s="28">
        <v>86852</v>
      </c>
      <c r="I26" s="29"/>
      <c r="J26" s="28">
        <v>77740</v>
      </c>
      <c r="K26" s="2"/>
      <c r="L26" s="1"/>
    </row>
    <row r="27" spans="1:12" ht="15">
      <c r="A27" s="2"/>
      <c r="B27" s="2" t="s">
        <v>145</v>
      </c>
      <c r="C27" s="2" t="s">
        <v>169</v>
      </c>
      <c r="D27" s="2"/>
      <c r="E27" s="2"/>
      <c r="F27" s="2"/>
      <c r="G27" s="9"/>
      <c r="H27" s="28">
        <v>21947</v>
      </c>
      <c r="I27" s="29"/>
      <c r="J27" s="28">
        <f>15478+6495</f>
        <v>21973</v>
      </c>
      <c r="K27" s="2"/>
      <c r="L27" s="1"/>
    </row>
    <row r="28" spans="1:12" ht="15">
      <c r="A28" s="2"/>
      <c r="B28" s="2" t="s">
        <v>145</v>
      </c>
      <c r="C28" s="2" t="s">
        <v>185</v>
      </c>
      <c r="D28" s="2"/>
      <c r="E28" s="2"/>
      <c r="F28" s="2"/>
      <c r="G28" s="9"/>
      <c r="H28" s="28"/>
      <c r="I28" s="29"/>
      <c r="J28" s="28"/>
      <c r="K28" s="2"/>
      <c r="L28" s="1"/>
    </row>
    <row r="29" spans="1:12" ht="15">
      <c r="A29" s="2"/>
      <c r="B29" s="2"/>
      <c r="C29" s="2" t="s">
        <v>186</v>
      </c>
      <c r="D29" s="2"/>
      <c r="E29" s="2"/>
      <c r="F29" s="2"/>
      <c r="G29" s="9"/>
      <c r="H29" s="28">
        <v>17681</v>
      </c>
      <c r="I29" s="29"/>
      <c r="J29" s="28">
        <v>17698</v>
      </c>
      <c r="K29" s="2"/>
      <c r="L29" s="1"/>
    </row>
    <row r="30" spans="1:12" ht="15">
      <c r="A30" s="2"/>
      <c r="B30" s="66" t="s">
        <v>145</v>
      </c>
      <c r="C30" s="2" t="s">
        <v>187</v>
      </c>
      <c r="D30" s="2"/>
      <c r="E30" s="2"/>
      <c r="F30" s="2"/>
      <c r="G30" s="9"/>
      <c r="H30" s="28">
        <v>47</v>
      </c>
      <c r="I30" s="29"/>
      <c r="J30" s="28">
        <v>4663</v>
      </c>
      <c r="K30" s="2"/>
      <c r="L30" s="1"/>
    </row>
    <row r="31" spans="1:12" ht="15">
      <c r="A31" s="2"/>
      <c r="B31" s="2" t="s">
        <v>145</v>
      </c>
      <c r="C31" s="2" t="s">
        <v>170</v>
      </c>
      <c r="D31" s="2"/>
      <c r="E31" s="2"/>
      <c r="F31" s="2"/>
      <c r="G31" s="9"/>
      <c r="H31" s="28">
        <v>8870</v>
      </c>
      <c r="I31" s="29"/>
      <c r="J31" s="28">
        <v>11959</v>
      </c>
      <c r="K31" s="2"/>
      <c r="L31" s="1"/>
    </row>
    <row r="32" spans="1:12" ht="4.5" customHeight="1">
      <c r="A32" s="2"/>
      <c r="B32" s="2"/>
      <c r="C32" s="2"/>
      <c r="D32" s="2"/>
      <c r="E32" s="2"/>
      <c r="F32" s="2"/>
      <c r="G32" s="9"/>
      <c r="H32" s="28"/>
      <c r="I32" s="29"/>
      <c r="J32" s="28"/>
      <c r="K32" s="2"/>
      <c r="L32" s="1"/>
    </row>
    <row r="33" spans="1:12" ht="15.75" customHeight="1">
      <c r="A33" s="2"/>
      <c r="B33" s="2"/>
      <c r="C33" s="2"/>
      <c r="D33" s="2"/>
      <c r="E33" s="2"/>
      <c r="F33" s="2"/>
      <c r="G33" s="9"/>
      <c r="H33" s="30">
        <f>SUM(H25:H31)</f>
        <v>206857</v>
      </c>
      <c r="I33" s="29"/>
      <c r="J33" s="30">
        <f>SUM(J25:J31)</f>
        <v>240915</v>
      </c>
      <c r="K33" s="2"/>
      <c r="L33" s="1"/>
    </row>
    <row r="34" spans="1:12" ht="15">
      <c r="A34" s="2"/>
      <c r="B34" s="2"/>
      <c r="C34" s="2"/>
      <c r="D34" s="2"/>
      <c r="E34" s="2"/>
      <c r="F34" s="2"/>
      <c r="G34" s="9"/>
      <c r="H34" s="29"/>
      <c r="I34" s="29"/>
      <c r="J34" s="29"/>
      <c r="K34" s="2"/>
      <c r="L34" s="1"/>
    </row>
    <row r="35" spans="1:12" ht="15">
      <c r="A35" s="66" t="s">
        <v>177</v>
      </c>
      <c r="B35" s="2" t="s">
        <v>56</v>
      </c>
      <c r="C35" s="2"/>
      <c r="D35" s="2"/>
      <c r="E35" s="2"/>
      <c r="F35" s="2"/>
      <c r="G35" s="9"/>
      <c r="H35" s="29"/>
      <c r="I35" s="29"/>
      <c r="J35" s="29"/>
      <c r="K35" s="2"/>
      <c r="L35" s="1"/>
    </row>
    <row r="36" spans="1:12" ht="15">
      <c r="A36" s="2"/>
      <c r="B36" s="2" t="s">
        <v>145</v>
      </c>
      <c r="C36" s="2" t="s">
        <v>148</v>
      </c>
      <c r="D36" s="2"/>
      <c r="E36" s="2"/>
      <c r="F36" s="2"/>
      <c r="G36" s="9"/>
      <c r="H36" s="28">
        <v>45488</v>
      </c>
      <c r="I36" s="29"/>
      <c r="J36" s="28">
        <f>30939+2649</f>
        <v>33588</v>
      </c>
      <c r="K36" s="2"/>
      <c r="L36" s="1"/>
    </row>
    <row r="37" spans="1:12" ht="15">
      <c r="A37" s="2"/>
      <c r="B37" s="2" t="s">
        <v>145</v>
      </c>
      <c r="C37" s="2" t="s">
        <v>149</v>
      </c>
      <c r="D37" s="2"/>
      <c r="E37" s="2"/>
      <c r="F37" s="2"/>
      <c r="G37" s="9"/>
      <c r="H37" s="28">
        <v>50007</v>
      </c>
      <c r="I37" s="29"/>
      <c r="J37" s="28">
        <f>46616+59</f>
        <v>46675</v>
      </c>
      <c r="K37" s="2"/>
      <c r="L37" s="1"/>
    </row>
    <row r="38" spans="1:12" ht="15">
      <c r="A38" s="2"/>
      <c r="B38" s="2" t="s">
        <v>145</v>
      </c>
      <c r="C38" s="2" t="s">
        <v>150</v>
      </c>
      <c r="D38" s="2"/>
      <c r="E38" s="2"/>
      <c r="F38" s="2"/>
      <c r="G38" s="9">
        <v>10</v>
      </c>
      <c r="H38" s="28">
        <v>232821</v>
      </c>
      <c r="I38" s="29"/>
      <c r="J38" s="28">
        <v>173380</v>
      </c>
      <c r="K38" s="2"/>
      <c r="L38" s="1"/>
    </row>
    <row r="39" spans="1:12" ht="15">
      <c r="A39" s="2"/>
      <c r="B39" s="2" t="s">
        <v>145</v>
      </c>
      <c r="C39" s="2" t="s">
        <v>152</v>
      </c>
      <c r="D39" s="2"/>
      <c r="E39" s="2"/>
      <c r="F39" s="2"/>
      <c r="G39" s="9"/>
      <c r="H39" s="28">
        <v>3115</v>
      </c>
      <c r="I39" s="29"/>
      <c r="J39" s="28">
        <v>2972</v>
      </c>
      <c r="K39" s="2"/>
      <c r="L39" s="1"/>
    </row>
    <row r="40" spans="1:12" ht="15">
      <c r="A40" s="2"/>
      <c r="B40" s="2" t="s">
        <v>145</v>
      </c>
      <c r="C40" s="2" t="s">
        <v>151</v>
      </c>
      <c r="D40" s="2"/>
      <c r="E40" s="2"/>
      <c r="F40" s="2"/>
      <c r="G40" s="9"/>
      <c r="H40" s="90">
        <v>0</v>
      </c>
      <c r="I40" s="29"/>
      <c r="J40" s="90">
        <v>0</v>
      </c>
      <c r="K40" s="2"/>
      <c r="L40" s="1"/>
    </row>
    <row r="41" spans="1:12" ht="15">
      <c r="A41" s="2"/>
      <c r="B41" s="2" t="s">
        <v>145</v>
      </c>
      <c r="C41" s="2" t="s">
        <v>184</v>
      </c>
      <c r="D41" s="2"/>
      <c r="E41" s="2"/>
      <c r="F41" s="2"/>
      <c r="G41" s="9"/>
      <c r="H41" s="28">
        <v>29709</v>
      </c>
      <c r="I41" s="29"/>
      <c r="J41" s="28">
        <v>29739</v>
      </c>
      <c r="K41" s="2"/>
      <c r="L41" s="1"/>
    </row>
    <row r="42" spans="1:12" ht="4.5" customHeight="1">
      <c r="A42" s="2"/>
      <c r="B42" s="2"/>
      <c r="C42" s="2"/>
      <c r="D42" s="2"/>
      <c r="E42" s="2"/>
      <c r="F42" s="2"/>
      <c r="G42" s="9"/>
      <c r="H42" s="28"/>
      <c r="I42" s="29"/>
      <c r="J42" s="28"/>
      <c r="K42" s="2"/>
      <c r="L42" s="1"/>
    </row>
    <row r="43" spans="1:12" ht="15.75" customHeight="1">
      <c r="A43" s="2"/>
      <c r="B43" s="2"/>
      <c r="C43" s="2"/>
      <c r="D43" s="2"/>
      <c r="E43" s="2"/>
      <c r="F43" s="2"/>
      <c r="G43" s="9"/>
      <c r="H43" s="30">
        <f>SUM(H36:H41)</f>
        <v>361140</v>
      </c>
      <c r="I43" s="29"/>
      <c r="J43" s="30">
        <f>SUM(J36:J41)</f>
        <v>286354</v>
      </c>
      <c r="K43" s="2"/>
      <c r="L43" s="1"/>
    </row>
    <row r="44" spans="1:12" ht="15">
      <c r="A44" s="2"/>
      <c r="B44" s="2"/>
      <c r="C44" s="2"/>
      <c r="D44" s="2"/>
      <c r="E44" s="2"/>
      <c r="F44" s="2"/>
      <c r="G44" s="9"/>
      <c r="H44" s="29"/>
      <c r="I44" s="29"/>
      <c r="J44" s="29"/>
      <c r="K44" s="2"/>
      <c r="L44" s="1"/>
    </row>
    <row r="45" spans="1:12" ht="15">
      <c r="A45" s="66" t="s">
        <v>178</v>
      </c>
      <c r="B45" s="2" t="s">
        <v>183</v>
      </c>
      <c r="C45" s="2"/>
      <c r="D45" s="2"/>
      <c r="E45" s="2"/>
      <c r="F45" s="2"/>
      <c r="G45" s="9"/>
      <c r="H45" s="29">
        <f>H33-H43</f>
        <v>-154283</v>
      </c>
      <c r="I45" s="29"/>
      <c r="J45" s="29">
        <f>J33-J43</f>
        <v>-45439</v>
      </c>
      <c r="K45" s="2"/>
      <c r="L45" s="1"/>
    </row>
    <row r="46" spans="1:12" ht="7.5" customHeight="1">
      <c r="A46" s="2"/>
      <c r="B46" s="2"/>
      <c r="C46" s="2"/>
      <c r="D46" s="2"/>
      <c r="E46" s="2"/>
      <c r="F46" s="2"/>
      <c r="G46" s="9"/>
      <c r="H46" s="29"/>
      <c r="I46" s="29"/>
      <c r="J46" s="29"/>
      <c r="K46" s="2"/>
      <c r="L46" s="1"/>
    </row>
    <row r="47" spans="1:12" ht="18" customHeight="1" thickBot="1">
      <c r="A47" s="2"/>
      <c r="B47" s="2"/>
      <c r="C47" s="2"/>
      <c r="D47" s="2"/>
      <c r="E47" s="2"/>
      <c r="F47" s="2"/>
      <c r="G47" s="9"/>
      <c r="H47" s="31">
        <f>SUM(H19:H22)+H45</f>
        <v>225946</v>
      </c>
      <c r="I47" s="29"/>
      <c r="J47" s="31">
        <f>SUM(J19:J22)+J45</f>
        <v>322370</v>
      </c>
      <c r="K47" s="2"/>
      <c r="L47" s="1"/>
    </row>
    <row r="48" spans="1:12" ht="15.75" thickTop="1">
      <c r="A48" s="2"/>
      <c r="B48" s="2"/>
      <c r="C48" s="2"/>
      <c r="D48" s="2"/>
      <c r="E48" s="2"/>
      <c r="F48" s="2"/>
      <c r="G48" s="9"/>
      <c r="H48" s="29"/>
      <c r="I48" s="29"/>
      <c r="J48" s="29"/>
      <c r="K48" s="2"/>
      <c r="L48" s="1"/>
    </row>
    <row r="49" spans="1:12" ht="15">
      <c r="A49" s="66" t="s">
        <v>179</v>
      </c>
      <c r="B49" s="2" t="s">
        <v>153</v>
      </c>
      <c r="C49" s="2"/>
      <c r="D49" s="2"/>
      <c r="E49" s="2"/>
      <c r="F49" s="2"/>
      <c r="G49" s="9"/>
      <c r="H49" s="29"/>
      <c r="I49" s="29"/>
      <c r="J49" s="29"/>
      <c r="K49" s="2"/>
      <c r="L49" s="1"/>
    </row>
    <row r="50" spans="1:12" ht="15">
      <c r="A50" s="2"/>
      <c r="B50" s="2" t="s">
        <v>154</v>
      </c>
      <c r="C50" s="2"/>
      <c r="D50" s="2"/>
      <c r="E50" s="2"/>
      <c r="F50" s="2"/>
      <c r="G50" s="9"/>
      <c r="H50" s="29">
        <f>J50</f>
        <v>74711</v>
      </c>
      <c r="I50" s="29"/>
      <c r="J50" s="29">
        <v>74711</v>
      </c>
      <c r="K50" s="2"/>
      <c r="L50" s="1"/>
    </row>
    <row r="51" spans="1:12" ht="15">
      <c r="A51" s="2"/>
      <c r="B51" s="2" t="s">
        <v>59</v>
      </c>
      <c r="C51" s="2"/>
      <c r="D51" s="2"/>
      <c r="E51" s="2"/>
      <c r="F51" s="2"/>
      <c r="G51" s="9"/>
      <c r="H51" s="29"/>
      <c r="I51" s="29"/>
      <c r="J51" s="29"/>
      <c r="K51" s="2"/>
      <c r="L51" s="1"/>
    </row>
    <row r="52" spans="1:12" ht="15">
      <c r="A52" s="2"/>
      <c r="B52" s="2" t="s">
        <v>145</v>
      </c>
      <c r="C52" s="2" t="s">
        <v>155</v>
      </c>
      <c r="D52" s="2"/>
      <c r="E52" s="2"/>
      <c r="F52" s="2"/>
      <c r="G52" s="9"/>
      <c r="H52" s="28">
        <f>J52</f>
        <v>11856</v>
      </c>
      <c r="I52" s="29"/>
      <c r="J52" s="28">
        <v>11856</v>
      </c>
      <c r="K52" s="2"/>
      <c r="L52" s="1"/>
    </row>
    <row r="53" spans="1:12" ht="15">
      <c r="A53" s="2"/>
      <c r="B53" s="2" t="s">
        <v>145</v>
      </c>
      <c r="C53" s="2" t="s">
        <v>156</v>
      </c>
      <c r="D53" s="2"/>
      <c r="E53" s="2"/>
      <c r="F53" s="2"/>
      <c r="G53" s="9"/>
      <c r="H53" s="28">
        <v>40141</v>
      </c>
      <c r="I53" s="29"/>
      <c r="J53" s="28">
        <f>6541+109+9391+21609+1397</f>
        <v>39047</v>
      </c>
      <c r="K53" s="2"/>
      <c r="L53" s="1"/>
    </row>
    <row r="54" spans="1:12" ht="15">
      <c r="A54" s="2"/>
      <c r="B54" s="2" t="s">
        <v>145</v>
      </c>
      <c r="C54" s="2" t="s">
        <v>157</v>
      </c>
      <c r="D54" s="2"/>
      <c r="E54" s="2"/>
      <c r="F54" s="2"/>
      <c r="G54" s="9"/>
      <c r="H54" s="28">
        <v>-31619</v>
      </c>
      <c r="I54" s="29"/>
      <c r="J54" s="28">
        <v>-28919</v>
      </c>
      <c r="K54" s="2"/>
      <c r="L54" s="1"/>
    </row>
    <row r="55" spans="1:12" ht="15">
      <c r="A55" s="2"/>
      <c r="B55" s="2" t="s">
        <v>145</v>
      </c>
      <c r="C55" s="2" t="s">
        <v>54</v>
      </c>
      <c r="D55" s="2"/>
      <c r="E55" s="2"/>
      <c r="F55" s="2"/>
      <c r="G55" s="9"/>
      <c r="H55" s="28">
        <v>2340</v>
      </c>
      <c r="I55" s="29"/>
      <c r="J55" s="28">
        <v>2022</v>
      </c>
      <c r="K55" s="2"/>
      <c r="L55" s="1"/>
    </row>
    <row r="56" spans="1:12" ht="4.5" customHeight="1">
      <c r="A56" s="2"/>
      <c r="B56" s="2"/>
      <c r="C56" s="2"/>
      <c r="D56" s="2"/>
      <c r="E56" s="2"/>
      <c r="F56" s="2"/>
      <c r="G56" s="9"/>
      <c r="H56" s="28"/>
      <c r="I56" s="29"/>
      <c r="J56" s="28"/>
      <c r="K56" s="2"/>
      <c r="L56" s="1"/>
    </row>
    <row r="57" spans="1:12" ht="15.75" customHeight="1">
      <c r="A57" s="2"/>
      <c r="B57" s="2"/>
      <c r="C57" s="2"/>
      <c r="D57" s="2"/>
      <c r="E57" s="2"/>
      <c r="F57" s="2"/>
      <c r="G57" s="9"/>
      <c r="H57" s="32">
        <f>SUM(H50:H56)</f>
        <v>97429</v>
      </c>
      <c r="I57" s="29"/>
      <c r="J57" s="32">
        <f>SUM(J50:J56)</f>
        <v>98717</v>
      </c>
      <c r="K57" s="2"/>
      <c r="L57" s="1"/>
    </row>
    <row r="58" spans="1:12" ht="15">
      <c r="A58" s="66" t="s">
        <v>180</v>
      </c>
      <c r="B58" s="2" t="s">
        <v>158</v>
      </c>
      <c r="C58" s="2"/>
      <c r="D58" s="2"/>
      <c r="E58" s="2"/>
      <c r="F58" s="2"/>
      <c r="G58" s="9"/>
      <c r="H58" s="29">
        <v>119820</v>
      </c>
      <c r="I58" s="29"/>
      <c r="J58" s="29">
        <v>115095</v>
      </c>
      <c r="K58" s="2"/>
      <c r="L58" s="1"/>
    </row>
    <row r="59" spans="1:12" ht="15">
      <c r="A59" s="66" t="s">
        <v>61</v>
      </c>
      <c r="B59" s="2" t="s">
        <v>159</v>
      </c>
      <c r="C59" s="2"/>
      <c r="D59" s="2"/>
      <c r="E59" s="2"/>
      <c r="F59" s="2"/>
      <c r="G59" s="9">
        <v>10</v>
      </c>
      <c r="H59" s="109">
        <v>0</v>
      </c>
      <c r="I59" s="29"/>
      <c r="J59" s="29">
        <v>98113</v>
      </c>
      <c r="K59" s="2"/>
      <c r="L59" s="1"/>
    </row>
    <row r="60" spans="1:12" ht="15">
      <c r="A60" s="66" t="s">
        <v>62</v>
      </c>
      <c r="B60" s="2" t="s">
        <v>160</v>
      </c>
      <c r="C60" s="2"/>
      <c r="D60" s="2"/>
      <c r="E60" s="2"/>
      <c r="F60" s="2"/>
      <c r="G60" s="9"/>
      <c r="H60" s="29">
        <v>7809</v>
      </c>
      <c r="I60" s="29"/>
      <c r="J60" s="29">
        <f>382+74+8564</f>
        <v>9020</v>
      </c>
      <c r="K60" s="2"/>
      <c r="L60" s="1"/>
    </row>
    <row r="61" spans="1:12" ht="15">
      <c r="A61" s="66" t="s">
        <v>63</v>
      </c>
      <c r="B61" s="2" t="s">
        <v>161</v>
      </c>
      <c r="C61" s="2"/>
      <c r="D61" s="2"/>
      <c r="E61" s="2"/>
      <c r="F61" s="2"/>
      <c r="G61" s="9"/>
      <c r="H61" s="29">
        <v>888</v>
      </c>
      <c r="I61" s="29"/>
      <c r="J61" s="29">
        <v>1425</v>
      </c>
      <c r="K61" s="2"/>
      <c r="L61" s="1"/>
    </row>
    <row r="62" spans="1:12" ht="4.5" customHeight="1">
      <c r="A62" s="2"/>
      <c r="B62" s="2"/>
      <c r="C62" s="2"/>
      <c r="D62" s="2"/>
      <c r="E62" s="2"/>
      <c r="F62" s="2"/>
      <c r="G62" s="9"/>
      <c r="H62" s="29"/>
      <c r="I62" s="29"/>
      <c r="J62" s="29"/>
      <c r="K62" s="2"/>
      <c r="L62" s="1"/>
    </row>
    <row r="63" spans="1:12" ht="15.75" customHeight="1" thickBot="1">
      <c r="A63" s="2"/>
      <c r="B63" s="2"/>
      <c r="C63" s="2"/>
      <c r="D63" s="2"/>
      <c r="E63" s="2"/>
      <c r="F63" s="2"/>
      <c r="G63" s="9"/>
      <c r="H63" s="31">
        <f>SUM(H57:H61)</f>
        <v>225946</v>
      </c>
      <c r="I63" s="29"/>
      <c r="J63" s="31">
        <f>SUM(J57:J61)</f>
        <v>322370</v>
      </c>
      <c r="K63" s="2"/>
      <c r="L63" s="1"/>
    </row>
    <row r="64" spans="1:12" ht="15.75" thickTop="1">
      <c r="A64" s="2"/>
      <c r="B64" s="2"/>
      <c r="C64" s="2"/>
      <c r="D64" s="2"/>
      <c r="E64" s="2"/>
      <c r="F64" s="2"/>
      <c r="G64" s="9"/>
      <c r="H64" s="29"/>
      <c r="I64" s="29"/>
      <c r="J64" s="29"/>
      <c r="K64" s="2"/>
      <c r="L64" s="1"/>
    </row>
    <row r="65" spans="1:12" ht="15.75" thickBot="1">
      <c r="A65" s="66" t="s">
        <v>79</v>
      </c>
      <c r="B65" s="2" t="s">
        <v>167</v>
      </c>
      <c r="C65" s="2"/>
      <c r="D65" s="2"/>
      <c r="E65" s="2"/>
      <c r="F65" s="2"/>
      <c r="G65" s="9"/>
      <c r="H65" s="58">
        <v>0.96</v>
      </c>
      <c r="I65" s="29"/>
      <c r="J65" s="58">
        <v>0.96</v>
      </c>
      <c r="K65" s="2"/>
      <c r="L65" s="1"/>
    </row>
    <row r="66" spans="1:13" ht="15.75" thickTop="1">
      <c r="A66" s="2"/>
      <c r="B66" s="2"/>
      <c r="C66" s="2"/>
      <c r="D66" s="2"/>
      <c r="E66" s="2"/>
      <c r="F66" s="2"/>
      <c r="G66" s="9"/>
      <c r="H66" s="1"/>
      <c r="I66" s="1"/>
      <c r="J66" s="1"/>
      <c r="K66" s="2"/>
      <c r="L66" s="17"/>
      <c r="M66" s="17"/>
    </row>
    <row r="69" spans="1:12" ht="15">
      <c r="A69" s="1"/>
      <c r="B69" s="1"/>
      <c r="C69" s="1"/>
      <c r="D69" s="1"/>
      <c r="E69" s="1"/>
      <c r="F69" s="1"/>
      <c r="G69" s="1"/>
      <c r="H69" s="34"/>
      <c r="I69" s="35"/>
      <c r="J69" s="34"/>
      <c r="K69" s="35"/>
      <c r="L69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97"/>
  <sheetViews>
    <sheetView defaultGridColor="0" view="pageBreakPreview" zoomScale="60" zoomScaleNormal="87" colorId="22" workbookViewId="0" topLeftCell="A242">
      <selection activeCell="A264" sqref="A264"/>
    </sheetView>
  </sheetViews>
  <sheetFormatPr defaultColWidth="9.77734375" defaultRowHeight="15"/>
  <cols>
    <col min="1" max="1" width="4.77734375" style="0" customWidth="1"/>
    <col min="2" max="2" width="3.77734375" style="0" customWidth="1"/>
    <col min="3" max="3" width="10.10546875" style="0" customWidth="1"/>
    <col min="4" max="4" width="14.77734375" style="0" customWidth="1"/>
    <col min="5" max="5" width="11.77734375" style="0" customWidth="1"/>
    <col min="6" max="6" width="4.77734375" style="0" customWidth="1"/>
    <col min="7" max="7" width="18.5546875" style="0" customWidth="1"/>
    <col min="8" max="8" width="2.88671875" style="0" customWidth="1"/>
    <col min="9" max="9" width="14.21484375" style="0" customWidth="1"/>
    <col min="10" max="10" width="3.77734375" style="0" customWidth="1"/>
    <col min="11" max="11" width="18.21484375" style="0" customWidth="1"/>
    <col min="12" max="12" width="1.77734375" style="0" customWidth="1"/>
    <col min="13" max="13" width="13.3359375" style="0" customWidth="1"/>
    <col min="14" max="14" width="1.77734375" style="0" customWidth="1"/>
    <col min="15" max="15" width="16.5546875" style="0" customWidth="1"/>
    <col min="16" max="16" width="12.6640625" style="0" customWidth="1"/>
    <col min="17" max="17" width="7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17"/>
      <c r="J1" s="2"/>
      <c r="K1" s="2"/>
      <c r="L1" s="2"/>
      <c r="M1" s="2"/>
      <c r="N1" s="2"/>
      <c r="O1" s="17"/>
      <c r="P1" s="2"/>
    </row>
    <row r="2" spans="1:16" ht="20.25" customHeight="1">
      <c r="A2" s="116" t="str">
        <f>'BS'!A3</f>
        <v>AMALGAMATED  CONTAINERS  BERHAD   (89194 - P)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"/>
      <c r="N2" s="5"/>
      <c r="O2" s="5"/>
      <c r="P2" s="2"/>
    </row>
    <row r="3" spans="1:16" ht="1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5"/>
      <c r="N3" s="5"/>
      <c r="O3" s="5"/>
      <c r="P3" s="2"/>
    </row>
    <row r="4" spans="1:16" ht="1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 customHeight="1">
      <c r="A5" s="116" t="s">
        <v>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17"/>
      <c r="J6" s="2"/>
      <c r="K6" s="2"/>
      <c r="L6" s="2"/>
      <c r="M6" s="2"/>
      <c r="N6" s="2"/>
      <c r="O6" s="17"/>
      <c r="P6" s="2"/>
    </row>
    <row r="7" spans="1:16" ht="20.25">
      <c r="A7" s="48" t="s">
        <v>64</v>
      </c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.75">
      <c r="A9" s="11" t="s">
        <v>18</v>
      </c>
      <c r="B9" s="37" t="s">
        <v>65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4.5" customHeight="1">
      <c r="A10" s="11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.75">
      <c r="A11" s="11"/>
      <c r="B11" s="18" t="s">
        <v>190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18" t="s">
        <v>201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7</v>
      </c>
      <c r="B13" s="18" t="s">
        <v>212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18" t="s">
        <v>245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16" ht="15.75">
      <c r="A15" s="11"/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1:16" ht="15.75">
      <c r="A16" s="11"/>
      <c r="B16" t="s">
        <v>231</v>
      </c>
      <c r="P16" s="2"/>
    </row>
    <row r="17" spans="1:16" ht="15.75">
      <c r="A17" s="11"/>
      <c r="B17" t="s">
        <v>232</v>
      </c>
      <c r="C17" s="106"/>
      <c r="D17" s="106"/>
      <c r="E17" s="106"/>
      <c r="F17" s="106"/>
      <c r="G17" s="106"/>
      <c r="H17" s="106"/>
      <c r="P17" s="2"/>
    </row>
    <row r="18" spans="1:16" ht="15.75">
      <c r="A18" s="11"/>
      <c r="B18" t="s">
        <v>233</v>
      </c>
      <c r="P18" s="2"/>
    </row>
    <row r="19" spans="1:16" ht="15.75">
      <c r="A19" s="11"/>
      <c r="B19" t="s">
        <v>276</v>
      </c>
      <c r="P19" s="2"/>
    </row>
    <row r="20" spans="1:16" ht="15.75">
      <c r="A20" s="11"/>
      <c r="B20" t="s">
        <v>277</v>
      </c>
      <c r="P20" s="2"/>
    </row>
    <row r="21" spans="1:16" ht="15.75">
      <c r="A21" s="11"/>
      <c r="B21" t="s">
        <v>278</v>
      </c>
      <c r="P21" s="2"/>
    </row>
    <row r="22" spans="1:16" ht="15.75">
      <c r="A22" s="11"/>
      <c r="P22" s="2"/>
    </row>
    <row r="23" spans="1:16" ht="15.75">
      <c r="A23" s="11"/>
      <c r="B23" t="s">
        <v>234</v>
      </c>
      <c r="P23" s="2"/>
    </row>
    <row r="24" spans="1:16" ht="15.75">
      <c r="A24" s="11"/>
      <c r="B24" t="s">
        <v>7</v>
      </c>
      <c r="G24" s="53" t="s">
        <v>235</v>
      </c>
      <c r="I24" s="53" t="s">
        <v>236</v>
      </c>
      <c r="P24" s="2"/>
    </row>
    <row r="25" spans="1:16" ht="15.75">
      <c r="A25" s="11"/>
      <c r="B25" t="s">
        <v>7</v>
      </c>
      <c r="G25" s="53" t="s">
        <v>237</v>
      </c>
      <c r="I25" s="53" t="s">
        <v>238</v>
      </c>
      <c r="K25" s="53" t="s">
        <v>235</v>
      </c>
      <c r="P25" s="2"/>
    </row>
    <row r="26" spans="1:16" ht="15.75">
      <c r="A26" s="11"/>
      <c r="G26" s="53" t="s">
        <v>239</v>
      </c>
      <c r="I26" s="53" t="s">
        <v>240</v>
      </c>
      <c r="K26" s="53" t="s">
        <v>241</v>
      </c>
      <c r="P26" s="2"/>
    </row>
    <row r="27" spans="1:16" ht="15.75">
      <c r="A27" s="11"/>
      <c r="G27" s="113" t="s">
        <v>17</v>
      </c>
      <c r="I27" s="113" t="s">
        <v>17</v>
      </c>
      <c r="K27" s="113" t="s">
        <v>17</v>
      </c>
      <c r="P27" s="2"/>
    </row>
    <row r="28" spans="1:16" ht="15.75">
      <c r="A28" s="11"/>
      <c r="P28" s="2"/>
    </row>
    <row r="29" spans="1:16" ht="15.75">
      <c r="A29" s="11"/>
      <c r="C29" s="105" t="s">
        <v>242</v>
      </c>
      <c r="G29" s="107">
        <v>98663</v>
      </c>
      <c r="I29" s="108">
        <f>-I30</f>
        <v>54</v>
      </c>
      <c r="K29" s="108">
        <f>+I29+G29</f>
        <v>98717</v>
      </c>
      <c r="P29" s="2"/>
    </row>
    <row r="30" spans="1:16" ht="15.75">
      <c r="A30" s="11"/>
      <c r="C30" s="105" t="s">
        <v>243</v>
      </c>
      <c r="G30" s="107">
        <v>54</v>
      </c>
      <c r="I30" s="108">
        <f>-G30</f>
        <v>-54</v>
      </c>
      <c r="K30" s="108">
        <f>+I30+G30</f>
        <v>0</v>
      </c>
      <c r="P30" s="2"/>
    </row>
    <row r="31" spans="1:16" ht="16.5" thickBot="1">
      <c r="A31" s="11"/>
      <c r="C31" s="105" t="s">
        <v>244</v>
      </c>
      <c r="G31" s="112">
        <v>71570</v>
      </c>
      <c r="I31" s="112">
        <f>+I29</f>
        <v>54</v>
      </c>
      <c r="K31" s="112">
        <f>+I31+G31</f>
        <v>71624</v>
      </c>
      <c r="P31" s="2"/>
    </row>
    <row r="32" spans="1:16" ht="16.5" thickTop="1">
      <c r="A32" s="11"/>
      <c r="P32" s="2"/>
    </row>
    <row r="33" spans="1:16" ht="15.75">
      <c r="A33" s="11"/>
      <c r="P33" s="2"/>
    </row>
    <row r="34" spans="1:16" ht="15.75">
      <c r="A34" s="11"/>
      <c r="P34" s="2"/>
    </row>
    <row r="35" spans="1:8" ht="15.75">
      <c r="A35" s="11" t="s">
        <v>24</v>
      </c>
      <c r="B35" s="37" t="s">
        <v>107</v>
      </c>
      <c r="C35" s="23"/>
      <c r="D35" s="23"/>
      <c r="E35" s="23"/>
      <c r="F35" s="23"/>
      <c r="G35" s="23"/>
      <c r="H35" s="23"/>
    </row>
    <row r="36" spans="1:8" ht="4.5" customHeight="1">
      <c r="A36" s="11"/>
      <c r="B36" s="37"/>
      <c r="C36" s="23"/>
      <c r="D36" s="23"/>
      <c r="E36" s="23"/>
      <c r="F36" s="23"/>
      <c r="G36" s="23"/>
      <c r="H36" s="23"/>
    </row>
    <row r="37" spans="1:16" ht="13.5" customHeight="1">
      <c r="A37" s="11"/>
      <c r="B37" s="23" t="s">
        <v>275</v>
      </c>
      <c r="C37" s="2"/>
      <c r="D37" s="23"/>
      <c r="E37" s="23"/>
      <c r="F37" s="23"/>
      <c r="G37" s="23"/>
      <c r="H37" s="23"/>
      <c r="I37" s="62"/>
      <c r="J37" s="62"/>
      <c r="K37" s="62"/>
      <c r="L37" s="63"/>
      <c r="M37" s="62"/>
      <c r="N37" s="64"/>
      <c r="O37" s="64"/>
      <c r="P37" s="65"/>
    </row>
    <row r="38" spans="1:16" ht="13.5" customHeight="1">
      <c r="A38" s="11"/>
      <c r="B38" s="23"/>
      <c r="C38" s="2"/>
      <c r="D38" s="23"/>
      <c r="E38" s="23"/>
      <c r="F38" s="23"/>
      <c r="G38" s="23"/>
      <c r="H38" s="23"/>
      <c r="I38" s="62"/>
      <c r="J38" s="62"/>
      <c r="K38" s="62"/>
      <c r="L38" s="63"/>
      <c r="M38" s="62"/>
      <c r="N38" s="64"/>
      <c r="O38" s="64"/>
      <c r="P38" s="65"/>
    </row>
    <row r="39" spans="1:16" ht="13.5" customHeight="1">
      <c r="A39" s="11"/>
      <c r="B39" s="23"/>
      <c r="C39" s="2"/>
      <c r="D39" s="23"/>
      <c r="E39" s="23"/>
      <c r="F39" s="23"/>
      <c r="G39" s="23"/>
      <c r="H39" s="23"/>
      <c r="I39" s="62"/>
      <c r="J39" s="62"/>
      <c r="K39" s="62"/>
      <c r="L39" s="63"/>
      <c r="M39" s="62"/>
      <c r="N39" s="64"/>
      <c r="O39" s="64"/>
      <c r="P39" s="65"/>
    </row>
    <row r="40" spans="1:21" ht="15.75">
      <c r="A40" s="11" t="s">
        <v>43</v>
      </c>
      <c r="B40" s="37" t="s">
        <v>66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4.5" customHeight="1">
      <c r="A41" s="11"/>
      <c r="B41" s="3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9" ht="15.75">
      <c r="A42" s="11"/>
      <c r="B42" s="23" t="s">
        <v>274</v>
      </c>
      <c r="C42" s="2"/>
      <c r="D42" s="2"/>
      <c r="E42" s="2"/>
      <c r="F42" s="2"/>
      <c r="G42" s="2"/>
      <c r="H42" s="9"/>
      <c r="I42" s="38"/>
      <c r="J42" s="26"/>
      <c r="K42" s="38"/>
      <c r="L42" s="26"/>
      <c r="M42" s="38"/>
      <c r="N42" s="26"/>
      <c r="O42" s="38"/>
      <c r="P42" s="26"/>
      <c r="Q42" s="25"/>
      <c r="R42" s="25"/>
      <c r="S42" s="25"/>
    </row>
    <row r="43" spans="1:19" ht="15.75">
      <c r="A43" s="11"/>
      <c r="B43" s="23"/>
      <c r="C43" s="2"/>
      <c r="D43" s="2"/>
      <c r="E43" s="2"/>
      <c r="F43" s="2"/>
      <c r="G43" s="2"/>
      <c r="H43" s="9"/>
      <c r="I43" s="38"/>
      <c r="J43" s="26"/>
      <c r="K43" s="38"/>
      <c r="L43" s="26"/>
      <c r="M43" s="38"/>
      <c r="N43" s="26"/>
      <c r="O43" s="38"/>
      <c r="P43" s="26"/>
      <c r="Q43" s="25"/>
      <c r="R43" s="25"/>
      <c r="S43" s="25"/>
    </row>
    <row r="44" spans="1:19" ht="15.75">
      <c r="A44" s="11"/>
      <c r="B44" s="23"/>
      <c r="C44" s="2"/>
      <c r="D44" s="2"/>
      <c r="E44" s="2"/>
      <c r="F44" s="2"/>
      <c r="G44" s="2"/>
      <c r="H44" s="9"/>
      <c r="I44" s="38"/>
      <c r="J44" s="26"/>
      <c r="K44" s="38"/>
      <c r="L44" s="26"/>
      <c r="M44" s="38"/>
      <c r="N44" s="26"/>
      <c r="O44" s="38"/>
      <c r="P44" s="26"/>
      <c r="Q44" s="25"/>
      <c r="R44" s="25"/>
      <c r="S44" s="25"/>
    </row>
    <row r="45" spans="1:19" ht="15.75">
      <c r="A45" s="11" t="s">
        <v>51</v>
      </c>
      <c r="B45" s="37" t="s">
        <v>191</v>
      </c>
      <c r="C45" s="2"/>
      <c r="D45" s="2"/>
      <c r="E45" s="2"/>
      <c r="F45" s="2"/>
      <c r="G45" s="2"/>
      <c r="H45" s="9"/>
      <c r="I45" s="29"/>
      <c r="J45" s="26"/>
      <c r="K45" s="26"/>
      <c r="L45" s="26"/>
      <c r="M45" s="26"/>
      <c r="N45" s="26"/>
      <c r="O45" s="26"/>
      <c r="P45" s="26"/>
      <c r="Q45" s="25"/>
      <c r="R45" s="25"/>
      <c r="S45" s="25"/>
    </row>
    <row r="46" spans="1:19" ht="4.5" customHeight="1">
      <c r="A46" s="11"/>
      <c r="B46" s="37"/>
      <c r="C46" s="2"/>
      <c r="D46" s="2"/>
      <c r="E46" s="2"/>
      <c r="F46" s="2"/>
      <c r="G46" s="2"/>
      <c r="H46" s="9"/>
      <c r="I46" s="29"/>
      <c r="J46" s="26"/>
      <c r="K46" s="26"/>
      <c r="L46" s="26"/>
      <c r="M46" s="26"/>
      <c r="N46" s="26"/>
      <c r="O46" s="26"/>
      <c r="P46" s="26"/>
      <c r="Q46" s="25"/>
      <c r="R46" s="25"/>
      <c r="S46" s="25"/>
    </row>
    <row r="47" spans="1:19" ht="13.5" customHeight="1">
      <c r="A47" s="11"/>
      <c r="C47" s="2"/>
      <c r="D47" s="2"/>
      <c r="E47" s="36" t="s">
        <v>5</v>
      </c>
      <c r="F47" s="5"/>
      <c r="G47" s="5"/>
      <c r="H47" s="11"/>
      <c r="I47" s="36" t="s">
        <v>6</v>
      </c>
      <c r="J47" s="5"/>
      <c r="K47" s="5"/>
      <c r="P47" s="26"/>
      <c r="Q47" s="25"/>
      <c r="R47" s="25"/>
      <c r="S47" s="25"/>
    </row>
    <row r="48" spans="1:19" ht="13.5" customHeight="1">
      <c r="A48" s="11"/>
      <c r="B48" s="2"/>
      <c r="C48" s="2"/>
      <c r="D48" s="2"/>
      <c r="E48" s="12" t="s">
        <v>8</v>
      </c>
      <c r="F48" s="13"/>
      <c r="G48" s="13"/>
      <c r="H48" s="11"/>
      <c r="I48" s="12" t="s">
        <v>8</v>
      </c>
      <c r="J48" s="13"/>
      <c r="K48" s="13"/>
      <c r="P48" s="26"/>
      <c r="Q48" s="25"/>
      <c r="R48" s="25"/>
      <c r="S48" s="25"/>
    </row>
    <row r="49" spans="1:19" ht="13.5" customHeight="1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P49" s="26"/>
      <c r="Q49" s="25"/>
      <c r="R49" s="25"/>
      <c r="S49" s="25"/>
    </row>
    <row r="50" spans="1:19" ht="13.5" customHeight="1">
      <c r="A50" s="11"/>
      <c r="B50" s="2"/>
      <c r="C50" s="2"/>
      <c r="D50" s="2"/>
      <c r="E50" s="27" t="s">
        <v>9</v>
      </c>
      <c r="F50" s="2"/>
      <c r="G50" s="27" t="s">
        <v>10</v>
      </c>
      <c r="H50" s="2"/>
      <c r="I50" s="27" t="s">
        <v>9</v>
      </c>
      <c r="J50" s="2"/>
      <c r="K50" s="27" t="s">
        <v>10</v>
      </c>
      <c r="P50" s="26"/>
      <c r="Q50" s="25"/>
      <c r="R50" s="25"/>
      <c r="S50" s="25"/>
    </row>
    <row r="51" spans="1:19" ht="13.5" customHeight="1">
      <c r="A51" s="11"/>
      <c r="B51" s="1"/>
      <c r="C51" s="2"/>
      <c r="D51" s="2"/>
      <c r="E51" s="27" t="s">
        <v>11</v>
      </c>
      <c r="F51" s="2"/>
      <c r="G51" s="27" t="s">
        <v>12</v>
      </c>
      <c r="H51" s="2"/>
      <c r="I51" s="27" t="s">
        <v>11</v>
      </c>
      <c r="J51" s="2"/>
      <c r="K51" s="27" t="s">
        <v>12</v>
      </c>
      <c r="P51" s="26"/>
      <c r="Q51" s="25"/>
      <c r="R51" s="25"/>
      <c r="S51" s="25"/>
    </row>
    <row r="52" spans="1:19" ht="13.5" customHeight="1">
      <c r="A52" s="11"/>
      <c r="B52" s="1"/>
      <c r="C52" s="2"/>
      <c r="D52" s="2"/>
      <c r="E52" s="27" t="s">
        <v>8</v>
      </c>
      <c r="F52" s="2"/>
      <c r="G52" s="27" t="s">
        <v>8</v>
      </c>
      <c r="H52" s="2"/>
      <c r="I52" s="27" t="s">
        <v>13</v>
      </c>
      <c r="J52" s="2"/>
      <c r="K52" s="27" t="s">
        <v>14</v>
      </c>
      <c r="P52" s="26"/>
      <c r="Q52" s="25"/>
      <c r="R52" s="25"/>
      <c r="S52" s="25"/>
    </row>
    <row r="53" spans="1:19" ht="13.5" customHeight="1">
      <c r="A53" s="11"/>
      <c r="B53" s="1"/>
      <c r="C53" s="2"/>
      <c r="D53" s="2"/>
      <c r="E53" s="49" t="s">
        <v>225</v>
      </c>
      <c r="F53" s="2"/>
      <c r="G53" s="49" t="s">
        <v>226</v>
      </c>
      <c r="H53" s="2"/>
      <c r="I53" s="27" t="str">
        <f>E53</f>
        <v>30/06/2002</v>
      </c>
      <c r="J53" s="2"/>
      <c r="K53" s="49" t="str">
        <f>G53</f>
        <v>30/06/2001</v>
      </c>
      <c r="P53" s="26"/>
      <c r="Q53" s="25"/>
      <c r="R53" s="25"/>
      <c r="S53" s="25"/>
    </row>
    <row r="54" spans="1:19" ht="13.5" customHeight="1">
      <c r="A54" s="11"/>
      <c r="B54" s="2" t="s">
        <v>192</v>
      </c>
      <c r="C54" s="2"/>
      <c r="D54" s="2"/>
      <c r="E54" s="9" t="s">
        <v>17</v>
      </c>
      <c r="F54" s="2"/>
      <c r="G54" s="9" t="s">
        <v>17</v>
      </c>
      <c r="H54" s="2"/>
      <c r="I54" s="9" t="s">
        <v>17</v>
      </c>
      <c r="J54" s="2"/>
      <c r="K54" s="9" t="s">
        <v>17</v>
      </c>
      <c r="P54" s="26"/>
      <c r="Q54" s="25"/>
      <c r="R54" s="25"/>
      <c r="S54" s="25"/>
    </row>
    <row r="55" spans="1:19" ht="13.5" customHeight="1">
      <c r="A55" s="11"/>
      <c r="B55" s="1"/>
      <c r="C55" s="2"/>
      <c r="D55" s="2"/>
      <c r="E55" s="9"/>
      <c r="F55" s="2"/>
      <c r="G55" s="9"/>
      <c r="H55" s="2"/>
      <c r="I55" s="9"/>
      <c r="J55" s="2"/>
      <c r="K55" s="9"/>
      <c r="P55" s="26"/>
      <c r="Q55" s="25"/>
      <c r="R55" s="25"/>
      <c r="S55" s="25"/>
    </row>
    <row r="56" spans="1:19" ht="15.75">
      <c r="A56" s="11"/>
      <c r="B56" s="2" t="s">
        <v>19</v>
      </c>
      <c r="C56" s="2" t="s">
        <v>67</v>
      </c>
      <c r="D56" s="2"/>
      <c r="E56" s="29">
        <f>E59-E57</f>
        <v>1708</v>
      </c>
      <c r="F56" s="26"/>
      <c r="G56" s="29">
        <f>G59-G57</f>
        <v>830</v>
      </c>
      <c r="H56" s="26"/>
      <c r="I56" s="29">
        <f>I59-I57</f>
        <v>1924</v>
      </c>
      <c r="J56" s="26"/>
      <c r="K56" s="29">
        <f>K59-K57</f>
        <v>2917</v>
      </c>
      <c r="P56" s="26"/>
      <c r="Q56" s="25"/>
      <c r="R56" s="25"/>
      <c r="S56" s="25"/>
    </row>
    <row r="57" spans="1:19" ht="15.75">
      <c r="A57" s="11"/>
      <c r="B57" s="2" t="s">
        <v>20</v>
      </c>
      <c r="C57" s="2" t="s">
        <v>68</v>
      </c>
      <c r="D57" s="2"/>
      <c r="E57" s="29">
        <v>-34</v>
      </c>
      <c r="F57" s="26"/>
      <c r="G57" s="29">
        <v>508</v>
      </c>
      <c r="H57" s="26"/>
      <c r="I57" s="29">
        <v>494</v>
      </c>
      <c r="J57" s="26"/>
      <c r="K57" s="29">
        <v>11568</v>
      </c>
      <c r="P57" s="26"/>
      <c r="Q57" s="25"/>
      <c r="R57" s="25"/>
      <c r="S57" s="25"/>
    </row>
    <row r="58" spans="1:19" ht="4.5" customHeight="1">
      <c r="A58" s="11"/>
      <c r="B58" s="2"/>
      <c r="C58" s="2"/>
      <c r="D58" s="2"/>
      <c r="E58" s="29"/>
      <c r="F58" s="26"/>
      <c r="G58" s="60"/>
      <c r="H58" s="26"/>
      <c r="I58" s="29"/>
      <c r="J58" s="26"/>
      <c r="K58" s="39"/>
      <c r="P58" s="26"/>
      <c r="Q58" s="25"/>
      <c r="R58" s="25"/>
      <c r="S58" s="25"/>
    </row>
    <row r="59" spans="1:19" ht="18" customHeight="1" thickBot="1">
      <c r="A59" s="11"/>
      <c r="B59" s="2"/>
      <c r="C59" s="2"/>
      <c r="D59" s="2"/>
      <c r="E59" s="31">
        <f>-+PL!I47</f>
        <v>1674</v>
      </c>
      <c r="F59" s="26"/>
      <c r="G59" s="31">
        <f>-+PL!K47</f>
        <v>1338</v>
      </c>
      <c r="H59" s="26"/>
      <c r="I59" s="31">
        <f>-+PL!M47</f>
        <v>2418</v>
      </c>
      <c r="J59" s="26"/>
      <c r="K59" s="33">
        <f>-+PL!P47</f>
        <v>14485</v>
      </c>
      <c r="P59" s="26"/>
      <c r="Q59" s="25"/>
      <c r="R59" s="25"/>
      <c r="S59" s="25"/>
    </row>
    <row r="60" spans="1:19" ht="18" customHeight="1" thickTop="1">
      <c r="A60" s="11"/>
      <c r="B60" s="2"/>
      <c r="C60" s="2"/>
      <c r="D60" s="2"/>
      <c r="E60" s="87"/>
      <c r="F60" s="26"/>
      <c r="G60" s="87"/>
      <c r="H60" s="26"/>
      <c r="I60" s="87"/>
      <c r="J60" s="26"/>
      <c r="K60" s="87"/>
      <c r="P60" s="26"/>
      <c r="Q60" s="25"/>
      <c r="R60" s="25"/>
      <c r="S60" s="25"/>
    </row>
    <row r="61" spans="1:19" ht="18" customHeight="1">
      <c r="A61" s="11"/>
      <c r="B61" s="2" t="s">
        <v>271</v>
      </c>
      <c r="C61" s="2"/>
      <c r="D61" s="2"/>
      <c r="E61" s="87"/>
      <c r="F61" s="26"/>
      <c r="G61" s="87"/>
      <c r="H61" s="26"/>
      <c r="I61" s="87"/>
      <c r="J61" s="26"/>
      <c r="K61" s="87"/>
      <c r="P61" s="26"/>
      <c r="Q61" s="25"/>
      <c r="R61" s="25"/>
      <c r="S61" s="25"/>
    </row>
    <row r="62" spans="1:19" ht="18" customHeight="1">
      <c r="A62" s="11"/>
      <c r="B62" s="2" t="s">
        <v>273</v>
      </c>
      <c r="C62" s="2"/>
      <c r="D62" s="2"/>
      <c r="E62" s="87"/>
      <c r="F62" s="26"/>
      <c r="G62" s="87"/>
      <c r="H62" s="26"/>
      <c r="I62" s="87"/>
      <c r="J62" s="26"/>
      <c r="K62" s="87"/>
      <c r="P62" s="26"/>
      <c r="Q62" s="25"/>
      <c r="R62" s="25"/>
      <c r="S62" s="25"/>
    </row>
    <row r="63" spans="1:19" ht="18" customHeight="1">
      <c r="A63" s="11"/>
      <c r="B63" s="2" t="s">
        <v>272</v>
      </c>
      <c r="C63" s="2"/>
      <c r="D63" s="2"/>
      <c r="E63" s="87"/>
      <c r="F63" s="26"/>
      <c r="G63" s="87"/>
      <c r="H63" s="26"/>
      <c r="I63" s="87"/>
      <c r="J63" s="26"/>
      <c r="K63" s="87"/>
      <c r="P63" s="26"/>
      <c r="Q63" s="25"/>
      <c r="R63" s="25"/>
      <c r="S63" s="25"/>
    </row>
    <row r="64" spans="1:19" ht="18" customHeight="1">
      <c r="A64" s="11"/>
      <c r="B64" s="2"/>
      <c r="C64" s="2"/>
      <c r="D64" s="2"/>
      <c r="E64" s="87"/>
      <c r="F64" s="26"/>
      <c r="G64" s="87"/>
      <c r="H64" s="26"/>
      <c r="I64" s="87"/>
      <c r="J64" s="26"/>
      <c r="K64" s="87"/>
      <c r="P64" s="26"/>
      <c r="Q64" s="25"/>
      <c r="R64" s="25"/>
      <c r="S64" s="25"/>
    </row>
    <row r="65" spans="1:19" ht="18" customHeight="1">
      <c r="A65" s="11"/>
      <c r="B65" s="2"/>
      <c r="C65" s="2"/>
      <c r="D65" s="2"/>
      <c r="E65" s="87"/>
      <c r="F65" s="26"/>
      <c r="G65" s="87"/>
      <c r="H65" s="26"/>
      <c r="I65" s="87"/>
      <c r="J65" s="26"/>
      <c r="K65" s="87"/>
      <c r="P65" s="26"/>
      <c r="Q65" s="25"/>
      <c r="R65" s="25"/>
      <c r="S65" s="25"/>
    </row>
    <row r="66" spans="1:19" ht="15.75">
      <c r="A66" s="89" t="s">
        <v>52</v>
      </c>
      <c r="B66" s="96" t="s">
        <v>202</v>
      </c>
      <c r="C66" s="2"/>
      <c r="D66" s="2"/>
      <c r="E66" s="2"/>
      <c r="F66" s="2"/>
      <c r="G66" s="2"/>
      <c r="H66" s="9"/>
      <c r="I66" s="29"/>
      <c r="J66" s="26"/>
      <c r="K66" s="26"/>
      <c r="L66" s="26"/>
      <c r="M66" s="26"/>
      <c r="N66" s="26"/>
      <c r="O66" s="26"/>
      <c r="P66" s="26"/>
      <c r="Q66" s="25"/>
      <c r="R66" s="25"/>
      <c r="S66" s="25"/>
    </row>
    <row r="67" spans="1:19" ht="4.5" customHeight="1">
      <c r="A67" s="11"/>
      <c r="B67" s="2"/>
      <c r="C67" s="2"/>
      <c r="D67" s="2"/>
      <c r="E67" s="2"/>
      <c r="F67" s="2"/>
      <c r="G67" s="2"/>
      <c r="H67" s="9"/>
      <c r="I67" s="29"/>
      <c r="J67" s="26"/>
      <c r="K67" s="26"/>
      <c r="L67" s="26"/>
      <c r="M67" s="26"/>
      <c r="N67" s="26"/>
      <c r="O67" s="26"/>
      <c r="P67" s="26"/>
      <c r="Q67" s="25"/>
      <c r="R67" s="25"/>
      <c r="S67" s="25"/>
    </row>
    <row r="68" spans="1:19" ht="15">
      <c r="A68" s="1"/>
      <c r="B68" s="18" t="s">
        <v>270</v>
      </c>
      <c r="C68" s="5"/>
      <c r="D68" s="5"/>
      <c r="E68" s="59"/>
      <c r="F68" s="64"/>
      <c r="G68" s="93"/>
      <c r="H68" s="64"/>
      <c r="I68" s="87"/>
      <c r="J68" s="67"/>
      <c r="K68" s="104"/>
      <c r="L68" s="40"/>
      <c r="M68" s="40"/>
      <c r="N68" s="40"/>
      <c r="O68" s="40"/>
      <c r="P68" s="40"/>
      <c r="Q68" s="25"/>
      <c r="R68" s="25"/>
      <c r="S68" s="25"/>
    </row>
    <row r="69" spans="1:19" ht="15" customHeight="1">
      <c r="A69" s="1"/>
      <c r="B69" s="2" t="s">
        <v>200</v>
      </c>
      <c r="C69" s="2"/>
      <c r="D69" s="2"/>
      <c r="E69" s="65"/>
      <c r="F69" s="65"/>
      <c r="G69" s="65"/>
      <c r="H69" s="94"/>
      <c r="I69" s="87"/>
      <c r="J69" s="95"/>
      <c r="K69" s="95"/>
      <c r="L69" s="26"/>
      <c r="M69" s="26"/>
      <c r="N69" s="26"/>
      <c r="O69" s="26"/>
      <c r="P69" s="26"/>
      <c r="Q69" s="25"/>
      <c r="R69" s="25"/>
      <c r="S69" s="25"/>
    </row>
    <row r="70" spans="1:19" ht="15.75">
      <c r="A70" s="11"/>
      <c r="B70" s="2"/>
      <c r="C70" s="2"/>
      <c r="D70" s="2"/>
      <c r="E70" s="2"/>
      <c r="F70" s="2"/>
      <c r="G70" s="2"/>
      <c r="H70" s="9"/>
      <c r="I70" s="29"/>
      <c r="J70" s="26"/>
      <c r="K70" s="26"/>
      <c r="L70" s="26"/>
      <c r="M70" s="26"/>
      <c r="N70" s="26"/>
      <c r="O70" s="26"/>
      <c r="P70" s="26"/>
      <c r="Q70" s="25"/>
      <c r="R70" s="25"/>
      <c r="S70" s="25"/>
    </row>
    <row r="71" spans="1:19" ht="15.75">
      <c r="A71" s="11"/>
      <c r="B71" s="2"/>
      <c r="C71" s="2"/>
      <c r="D71" s="2"/>
      <c r="E71" s="2"/>
      <c r="F71" s="2"/>
      <c r="G71" s="2"/>
      <c r="H71" s="9"/>
      <c r="I71" s="29"/>
      <c r="J71" s="26"/>
      <c r="K71" s="26"/>
      <c r="L71" s="26"/>
      <c r="M71" s="26"/>
      <c r="N71" s="26"/>
      <c r="O71" s="26"/>
      <c r="P71" s="26"/>
      <c r="Q71" s="25"/>
      <c r="R71" s="25"/>
      <c r="S71" s="25"/>
    </row>
    <row r="72" spans="1:19" ht="15.75">
      <c r="A72" s="11"/>
      <c r="B72" s="2"/>
      <c r="C72" s="2"/>
      <c r="D72" s="2"/>
      <c r="E72" s="2"/>
      <c r="F72" s="2"/>
      <c r="G72" s="2"/>
      <c r="H72" s="9"/>
      <c r="I72" s="29"/>
      <c r="J72" s="26"/>
      <c r="K72" s="26"/>
      <c r="L72" s="26"/>
      <c r="M72" s="26"/>
      <c r="N72" s="26"/>
      <c r="O72" s="26"/>
      <c r="P72" s="26"/>
      <c r="Q72" s="25"/>
      <c r="R72" s="25"/>
      <c r="S72" s="25"/>
    </row>
    <row r="73" spans="1:19" ht="15.75">
      <c r="A73" s="11"/>
      <c r="B73" s="2"/>
      <c r="C73" s="2"/>
      <c r="D73" s="2"/>
      <c r="E73" s="2"/>
      <c r="F73" s="2"/>
      <c r="G73" s="2"/>
      <c r="H73" s="9"/>
      <c r="I73" s="29"/>
      <c r="J73" s="26"/>
      <c r="K73" s="26"/>
      <c r="L73" s="26"/>
      <c r="M73" s="26"/>
      <c r="N73" s="26"/>
      <c r="O73" s="26"/>
      <c r="P73" s="26"/>
      <c r="Q73" s="25"/>
      <c r="R73" s="25"/>
      <c r="S73" s="25"/>
    </row>
    <row r="74" spans="1:19" ht="15.75">
      <c r="A74" s="11"/>
      <c r="B74" s="2"/>
      <c r="C74" s="2"/>
      <c r="D74" s="2"/>
      <c r="E74" s="2"/>
      <c r="F74" s="2"/>
      <c r="G74" s="2"/>
      <c r="H74" s="9"/>
      <c r="I74" s="29"/>
      <c r="J74" s="26"/>
      <c r="K74" s="26"/>
      <c r="L74" s="26"/>
      <c r="M74" s="26"/>
      <c r="N74" s="26"/>
      <c r="O74" s="26"/>
      <c r="P74" s="26"/>
      <c r="Q74" s="25"/>
      <c r="R74" s="25"/>
      <c r="S74" s="25"/>
    </row>
    <row r="75" spans="1:19" ht="15.75">
      <c r="A75" s="11"/>
      <c r="B75" s="2"/>
      <c r="C75" s="2"/>
      <c r="D75" s="2"/>
      <c r="E75" s="2"/>
      <c r="F75" s="2"/>
      <c r="G75" s="2"/>
      <c r="H75" s="9"/>
      <c r="I75" s="29"/>
      <c r="J75" s="26"/>
      <c r="K75" s="26"/>
      <c r="L75" s="26"/>
      <c r="M75" s="26"/>
      <c r="N75" s="26"/>
      <c r="O75" s="26"/>
      <c r="P75" s="26"/>
      <c r="Q75" s="25"/>
      <c r="R75" s="25"/>
      <c r="S75" s="25"/>
    </row>
    <row r="76" spans="1:19" ht="15.75">
      <c r="A76" s="89" t="s">
        <v>55</v>
      </c>
      <c r="B76" s="37" t="s">
        <v>69</v>
      </c>
      <c r="C76" s="2"/>
      <c r="D76" s="2"/>
      <c r="E76" s="2"/>
      <c r="F76" s="2"/>
      <c r="G76" s="2"/>
      <c r="H76" s="9"/>
      <c r="I76" s="29"/>
      <c r="J76" s="26"/>
      <c r="K76" s="26"/>
      <c r="L76" s="26"/>
      <c r="M76" s="26"/>
      <c r="N76" s="26"/>
      <c r="O76" s="26"/>
      <c r="P76" s="26"/>
      <c r="Q76" s="25"/>
      <c r="R76" s="25"/>
      <c r="S76" s="25"/>
    </row>
    <row r="77" spans="1:19" ht="4.5" customHeight="1">
      <c r="A77" s="11"/>
      <c r="B77" s="2"/>
      <c r="C77" s="2"/>
      <c r="D77" s="2"/>
      <c r="E77" s="2"/>
      <c r="F77" s="2"/>
      <c r="G77" s="2"/>
      <c r="H77" s="9"/>
      <c r="I77" s="29"/>
      <c r="J77" s="26"/>
      <c r="K77" s="26"/>
      <c r="L77" s="26"/>
      <c r="M77" s="26"/>
      <c r="N77" s="26"/>
      <c r="O77" s="26"/>
      <c r="P77" s="26"/>
      <c r="Q77" s="25"/>
      <c r="R77" s="25"/>
      <c r="S77" s="25"/>
    </row>
    <row r="78" spans="1:19" ht="15.75">
      <c r="A78" s="11"/>
      <c r="B78" s="23" t="s">
        <v>268</v>
      </c>
      <c r="C78" s="2"/>
      <c r="D78" s="2"/>
      <c r="E78" s="2"/>
      <c r="F78" s="2"/>
      <c r="G78" s="2"/>
      <c r="H78" s="9"/>
      <c r="I78" s="29"/>
      <c r="J78" s="26"/>
      <c r="K78" s="26"/>
      <c r="L78" s="26"/>
      <c r="M78" s="26"/>
      <c r="N78" s="26"/>
      <c r="O78" s="26"/>
      <c r="P78" s="26"/>
      <c r="Q78" s="25"/>
      <c r="R78" s="25"/>
      <c r="S78" s="25"/>
    </row>
    <row r="79" spans="1:19" ht="15.75">
      <c r="A79" s="11"/>
      <c r="B79" s="2"/>
      <c r="C79" s="2"/>
      <c r="D79" s="2"/>
      <c r="E79" s="2"/>
      <c r="F79" s="2"/>
      <c r="G79" s="2"/>
      <c r="H79" s="9"/>
      <c r="I79" s="29"/>
      <c r="J79" s="26"/>
      <c r="K79" s="26"/>
      <c r="L79" s="26"/>
      <c r="M79" s="26"/>
      <c r="N79" s="26"/>
      <c r="O79" s="26"/>
      <c r="P79" s="26"/>
      <c r="Q79" s="25"/>
      <c r="R79" s="25"/>
      <c r="S79" s="25"/>
    </row>
    <row r="80" spans="1:19" ht="15.75">
      <c r="A80" s="11"/>
      <c r="B80" s="2" t="s">
        <v>269</v>
      </c>
      <c r="C80" s="2"/>
      <c r="D80" s="2"/>
      <c r="E80" s="2"/>
      <c r="F80" s="2"/>
      <c r="G80" s="2"/>
      <c r="H80" s="9"/>
      <c r="I80" s="29"/>
      <c r="J80" s="26"/>
      <c r="K80" s="26"/>
      <c r="L80" s="26"/>
      <c r="M80" s="26"/>
      <c r="N80" s="26"/>
      <c r="O80" s="26"/>
      <c r="P80" s="26"/>
      <c r="Q80" s="25"/>
      <c r="R80" s="25"/>
      <c r="S80" s="25"/>
    </row>
    <row r="81" spans="1:19" ht="15.75">
      <c r="A81" s="11"/>
      <c r="B81" s="2"/>
      <c r="C81" s="2"/>
      <c r="D81" s="2"/>
      <c r="E81" s="2"/>
      <c r="F81" s="2"/>
      <c r="G81" s="2"/>
      <c r="H81" s="9"/>
      <c r="I81" s="29"/>
      <c r="J81" s="26"/>
      <c r="K81" s="26"/>
      <c r="L81" s="26"/>
      <c r="M81" s="26"/>
      <c r="N81" s="26"/>
      <c r="O81" s="26"/>
      <c r="P81" s="26"/>
      <c r="Q81" s="25"/>
      <c r="R81" s="25"/>
      <c r="S81" s="25"/>
    </row>
    <row r="82" spans="1:19" ht="15.75">
      <c r="A82" s="11"/>
      <c r="B82" s="2"/>
      <c r="C82" s="2"/>
      <c r="D82" s="2"/>
      <c r="E82" s="2"/>
      <c r="F82" s="2"/>
      <c r="G82" s="2"/>
      <c r="H82" s="9"/>
      <c r="I82" s="29"/>
      <c r="J82" s="26"/>
      <c r="K82" s="38" t="s">
        <v>17</v>
      </c>
      <c r="L82" s="26"/>
      <c r="M82" s="26"/>
      <c r="N82" s="26"/>
      <c r="O82" s="26"/>
      <c r="P82" s="26"/>
      <c r="Q82" s="25"/>
      <c r="R82" s="25"/>
      <c r="S82" s="25"/>
    </row>
    <row r="83" spans="1:19" ht="15.75">
      <c r="A83" s="11"/>
      <c r="B83" s="2"/>
      <c r="C83" s="2"/>
      <c r="D83" s="2"/>
      <c r="E83" s="2"/>
      <c r="F83" s="2"/>
      <c r="G83" s="2"/>
      <c r="H83" s="9"/>
      <c r="I83" s="29"/>
      <c r="J83" s="26"/>
      <c r="K83" s="26"/>
      <c r="L83" s="26"/>
      <c r="M83" s="26"/>
      <c r="N83" s="26"/>
      <c r="O83" s="26"/>
      <c r="P83" s="26"/>
      <c r="Q83" s="25"/>
      <c r="R83" s="25"/>
      <c r="S83" s="25"/>
    </row>
    <row r="84" spans="1:19" ht="16.5" thickBot="1">
      <c r="A84" s="11"/>
      <c r="B84" s="2" t="s">
        <v>203</v>
      </c>
      <c r="C84" s="2"/>
      <c r="D84" s="2"/>
      <c r="E84" s="2"/>
      <c r="F84" s="2"/>
      <c r="G84" s="2"/>
      <c r="H84" s="9"/>
      <c r="I84" s="29"/>
      <c r="J84" s="26"/>
      <c r="K84" s="33">
        <v>11</v>
      </c>
      <c r="L84" s="26"/>
      <c r="M84" s="26"/>
      <c r="N84" s="26"/>
      <c r="O84" s="26"/>
      <c r="P84" s="26"/>
      <c r="Q84" s="25"/>
      <c r="R84" s="25"/>
      <c r="S84" s="25"/>
    </row>
    <row r="85" spans="1:19" ht="16.5" thickTop="1">
      <c r="A85" s="11"/>
      <c r="B85" s="2"/>
      <c r="C85" s="2"/>
      <c r="D85" s="2"/>
      <c r="E85" s="2"/>
      <c r="F85" s="2"/>
      <c r="G85" s="2"/>
      <c r="H85" s="9"/>
      <c r="I85" s="29"/>
      <c r="J85" s="26"/>
      <c r="K85" s="26"/>
      <c r="L85" s="26"/>
      <c r="M85" s="26"/>
      <c r="N85" s="26"/>
      <c r="O85" s="26"/>
      <c r="P85" s="26"/>
      <c r="Q85" s="25"/>
      <c r="R85" s="25"/>
      <c r="S85" s="25"/>
    </row>
    <row r="86" spans="1:19" ht="16.5" thickBot="1">
      <c r="A86" s="11"/>
      <c r="B86" s="2" t="s">
        <v>204</v>
      </c>
      <c r="C86" s="2"/>
      <c r="D86" s="2"/>
      <c r="E86" s="2"/>
      <c r="F86" s="2"/>
      <c r="G86" s="2"/>
      <c r="H86" s="9"/>
      <c r="I86" s="29"/>
      <c r="J86" s="26"/>
      <c r="K86" s="33">
        <v>6</v>
      </c>
      <c r="L86" s="26"/>
      <c r="M86" s="26"/>
      <c r="N86" s="26"/>
      <c r="O86" s="26"/>
      <c r="P86" s="26"/>
      <c r="Q86" s="25"/>
      <c r="R86" s="25"/>
      <c r="S86" s="25"/>
    </row>
    <row r="87" spans="1:19" ht="16.5" thickTop="1">
      <c r="A87" s="11"/>
      <c r="B87" s="2"/>
      <c r="C87" s="2"/>
      <c r="D87" s="2"/>
      <c r="E87" s="2"/>
      <c r="F87" s="2"/>
      <c r="G87" s="2"/>
      <c r="H87" s="9"/>
      <c r="I87" s="29"/>
      <c r="J87" s="26"/>
      <c r="K87" s="26"/>
      <c r="L87" s="26"/>
      <c r="M87" s="26"/>
      <c r="N87" s="26"/>
      <c r="O87" s="26"/>
      <c r="P87" s="26"/>
      <c r="Q87" s="25"/>
      <c r="R87" s="25"/>
      <c r="S87" s="25"/>
    </row>
    <row r="88" spans="1:19" ht="16.5" thickBot="1">
      <c r="A88" s="11"/>
      <c r="B88" s="2" t="s">
        <v>205</v>
      </c>
      <c r="C88" s="2"/>
      <c r="D88" s="2"/>
      <c r="E88" s="2"/>
      <c r="F88" s="2"/>
      <c r="G88" s="2"/>
      <c r="H88" s="9"/>
      <c r="I88" s="29"/>
      <c r="J88" s="26"/>
      <c r="K88" s="33">
        <v>4</v>
      </c>
      <c r="L88" s="26"/>
      <c r="M88" s="26"/>
      <c r="N88" s="26"/>
      <c r="O88" s="26"/>
      <c r="P88" s="26"/>
      <c r="Q88" s="25"/>
      <c r="R88" s="25"/>
      <c r="S88" s="25"/>
    </row>
    <row r="89" spans="1:19" ht="16.5" thickTop="1">
      <c r="A89" s="11"/>
      <c r="B89" s="2"/>
      <c r="C89" s="2"/>
      <c r="D89" s="2"/>
      <c r="E89" s="2"/>
      <c r="F89" s="2"/>
      <c r="G89" s="2"/>
      <c r="H89" s="9"/>
      <c r="I89" s="29"/>
      <c r="J89" s="26"/>
      <c r="K89" s="87"/>
      <c r="L89" s="26"/>
      <c r="M89" s="26"/>
      <c r="N89" s="26"/>
      <c r="O89" s="26"/>
      <c r="P89" s="26"/>
      <c r="Q89" s="25"/>
      <c r="R89" s="25"/>
      <c r="S89" s="25"/>
    </row>
    <row r="90" spans="1:19" ht="15.75">
      <c r="A90" s="11"/>
      <c r="B90" s="2"/>
      <c r="C90" s="2"/>
      <c r="D90" s="2"/>
      <c r="E90" s="2"/>
      <c r="F90" s="2"/>
      <c r="G90" s="2"/>
      <c r="H90" s="9"/>
      <c r="I90" s="29"/>
      <c r="J90" s="26"/>
      <c r="K90" s="26"/>
      <c r="L90" s="26"/>
      <c r="M90" s="26"/>
      <c r="N90" s="26"/>
      <c r="O90" s="26"/>
      <c r="P90" s="26"/>
      <c r="Q90" s="25"/>
      <c r="R90" s="25"/>
      <c r="S90" s="25"/>
    </row>
    <row r="91" spans="1:19" ht="15.75">
      <c r="A91" s="89" t="s">
        <v>57</v>
      </c>
      <c r="B91" s="37" t="s">
        <v>70</v>
      </c>
      <c r="C91" s="2"/>
      <c r="D91" s="2"/>
      <c r="E91" s="2"/>
      <c r="F91" s="2"/>
      <c r="G91" s="2"/>
      <c r="H91" s="9"/>
      <c r="I91" s="29"/>
      <c r="J91" s="26"/>
      <c r="K91" s="26"/>
      <c r="L91" s="26"/>
      <c r="M91" s="26"/>
      <c r="N91" s="26"/>
      <c r="O91" s="26"/>
      <c r="P91" s="26"/>
      <c r="Q91" s="25"/>
      <c r="R91" s="25"/>
      <c r="S91" s="25"/>
    </row>
    <row r="92" spans="1:19" ht="4.5" customHeight="1">
      <c r="A92" s="11"/>
      <c r="B92" s="2"/>
      <c r="C92" s="2"/>
      <c r="D92" s="2"/>
      <c r="E92" s="2"/>
      <c r="F92" s="2"/>
      <c r="G92" s="2"/>
      <c r="H92" s="9"/>
      <c r="I92" s="29"/>
      <c r="J92" s="26"/>
      <c r="K92" s="26"/>
      <c r="L92" s="26"/>
      <c r="M92" s="26"/>
      <c r="N92" s="26"/>
      <c r="O92" s="26"/>
      <c r="P92" s="26"/>
      <c r="Q92" s="25"/>
      <c r="R92" s="25"/>
      <c r="S92" s="25"/>
    </row>
    <row r="93" spans="1:19" ht="15">
      <c r="A93" s="1"/>
      <c r="B93" s="2" t="s">
        <v>266</v>
      </c>
      <c r="C93" s="2"/>
      <c r="D93" s="2"/>
      <c r="E93" s="2"/>
      <c r="F93" s="2"/>
      <c r="G93" s="2"/>
      <c r="H93" s="9"/>
      <c r="I93" s="29"/>
      <c r="J93" s="26"/>
      <c r="K93" s="26"/>
      <c r="L93" s="26"/>
      <c r="M93" s="26"/>
      <c r="N93" s="26"/>
      <c r="O93" s="26"/>
      <c r="P93" s="26"/>
      <c r="Q93" s="25"/>
      <c r="R93" s="25"/>
      <c r="S93" s="25"/>
    </row>
    <row r="94" spans="1:19" ht="15">
      <c r="A94" s="1"/>
      <c r="B94" s="2" t="s">
        <v>267</v>
      </c>
      <c r="C94" s="2"/>
      <c r="D94" s="2"/>
      <c r="E94" s="2"/>
      <c r="F94" s="2"/>
      <c r="G94" s="2"/>
      <c r="H94" s="9"/>
      <c r="I94" s="29"/>
      <c r="J94" s="26"/>
      <c r="K94" s="26"/>
      <c r="L94" s="26"/>
      <c r="M94" s="26"/>
      <c r="N94" s="26"/>
      <c r="O94" s="26"/>
      <c r="P94" s="26"/>
      <c r="Q94" s="25"/>
      <c r="R94" s="25"/>
      <c r="S94" s="25"/>
    </row>
    <row r="95" spans="1:19" ht="15">
      <c r="A95" s="1"/>
      <c r="B95" s="88"/>
      <c r="C95" s="2"/>
      <c r="D95" s="2"/>
      <c r="E95" s="2"/>
      <c r="F95" s="2"/>
      <c r="G95" s="2"/>
      <c r="H95" s="9"/>
      <c r="I95" s="29"/>
      <c r="J95" s="26"/>
      <c r="K95" s="26"/>
      <c r="L95" s="26"/>
      <c r="M95" s="26"/>
      <c r="N95" s="26"/>
      <c r="O95" s="26"/>
      <c r="P95" s="26"/>
      <c r="Q95" s="25"/>
      <c r="R95" s="25"/>
      <c r="S95" s="25"/>
    </row>
    <row r="96" spans="1:19" ht="15">
      <c r="A96" s="1"/>
      <c r="B96" s="2"/>
      <c r="C96" s="2"/>
      <c r="D96" s="2"/>
      <c r="E96" s="2"/>
      <c r="F96" s="2"/>
      <c r="G96" s="2"/>
      <c r="H96" s="9"/>
      <c r="I96" s="29"/>
      <c r="J96" s="26"/>
      <c r="K96" s="26"/>
      <c r="L96" s="26"/>
      <c r="M96" s="26"/>
      <c r="N96" s="26"/>
      <c r="O96" s="26"/>
      <c r="P96" s="26"/>
      <c r="Q96" s="25"/>
      <c r="R96" s="25"/>
      <c r="S96" s="25"/>
    </row>
    <row r="97" spans="1:19" ht="15.75">
      <c r="A97" s="89" t="s">
        <v>58</v>
      </c>
      <c r="B97" s="37" t="s">
        <v>71</v>
      </c>
      <c r="C97" s="2"/>
      <c r="D97" s="2"/>
      <c r="E97" s="2"/>
      <c r="F97" s="2"/>
      <c r="G97" s="2"/>
      <c r="H97" s="9"/>
      <c r="I97" s="29"/>
      <c r="J97" s="26"/>
      <c r="K97" s="26"/>
      <c r="L97" s="26"/>
      <c r="M97" s="26"/>
      <c r="N97" s="26"/>
      <c r="O97" s="26"/>
      <c r="P97" s="26"/>
      <c r="Q97" s="25"/>
      <c r="R97" s="25"/>
      <c r="S97" s="25"/>
    </row>
    <row r="98" spans="1:19" ht="4.5" customHeight="1">
      <c r="A98" s="11"/>
      <c r="B98" s="2"/>
      <c r="C98" s="2"/>
      <c r="D98" s="2"/>
      <c r="E98" s="2"/>
      <c r="F98" s="2"/>
      <c r="G98" s="2"/>
      <c r="H98" s="9"/>
      <c r="I98" s="29"/>
      <c r="J98" s="26"/>
      <c r="K98" s="26"/>
      <c r="L98" s="26"/>
      <c r="M98" s="26"/>
      <c r="N98" s="26"/>
      <c r="O98" s="26"/>
      <c r="P98" s="26"/>
      <c r="Q98" s="25"/>
      <c r="R98" s="25"/>
      <c r="S98" s="25"/>
    </row>
    <row r="99" spans="1:19" ht="15.75">
      <c r="A99" s="11"/>
      <c r="B99" s="18" t="s">
        <v>113</v>
      </c>
      <c r="C99" s="5"/>
      <c r="D99" s="5"/>
      <c r="E99" s="5"/>
      <c r="F99" s="5"/>
      <c r="G99" s="5"/>
      <c r="H99" s="5"/>
      <c r="I99" s="40"/>
      <c r="J99" s="40"/>
      <c r="K99" s="40"/>
      <c r="L99" s="40"/>
      <c r="M99" s="40"/>
      <c r="N99" s="40"/>
      <c r="O99" s="40"/>
      <c r="P99" s="40"/>
      <c r="Q99" s="25"/>
      <c r="R99" s="25"/>
      <c r="S99" s="25"/>
    </row>
    <row r="100" spans="1:19" ht="15.75">
      <c r="A100" s="11"/>
      <c r="B100" s="18"/>
      <c r="C100" s="5"/>
      <c r="D100" s="5"/>
      <c r="E100" s="5"/>
      <c r="F100" s="5"/>
      <c r="G100" s="5"/>
      <c r="H100" s="5"/>
      <c r="I100" s="40"/>
      <c r="J100" s="40"/>
      <c r="K100" s="40"/>
      <c r="L100" s="40"/>
      <c r="M100" s="40"/>
      <c r="N100" s="40"/>
      <c r="O100" s="40"/>
      <c r="P100" s="40"/>
      <c r="Q100" s="25"/>
      <c r="R100" s="25"/>
      <c r="S100" s="25"/>
    </row>
    <row r="101" spans="1:19" ht="15.75">
      <c r="A101" s="11"/>
      <c r="B101" s="69" t="s">
        <v>114</v>
      </c>
      <c r="C101" s="78"/>
      <c r="D101" s="70"/>
      <c r="E101" s="70"/>
      <c r="F101" s="70"/>
      <c r="G101" s="78"/>
      <c r="H101" s="70"/>
      <c r="I101" s="71"/>
      <c r="J101" s="71"/>
      <c r="K101" s="72"/>
      <c r="L101" s="40"/>
      <c r="M101" s="40"/>
      <c r="N101" s="40"/>
      <c r="O101" s="40"/>
      <c r="P101" s="40"/>
      <c r="Q101" s="25"/>
      <c r="R101" s="25"/>
      <c r="S101" s="25"/>
    </row>
    <row r="102" spans="1:19" ht="15.75">
      <c r="A102" s="11"/>
      <c r="B102" s="75" t="s">
        <v>115</v>
      </c>
      <c r="C102" s="80"/>
      <c r="D102" s="81" t="s">
        <v>117</v>
      </c>
      <c r="E102" s="13"/>
      <c r="F102" s="13"/>
      <c r="G102" s="80"/>
      <c r="H102" s="81" t="s">
        <v>116</v>
      </c>
      <c r="I102" s="76"/>
      <c r="J102" s="76"/>
      <c r="K102" s="77"/>
      <c r="L102" s="40"/>
      <c r="M102" s="40"/>
      <c r="N102" s="40"/>
      <c r="O102" s="40"/>
      <c r="P102" s="40"/>
      <c r="Q102" s="25"/>
      <c r="R102" s="25"/>
      <c r="S102" s="25"/>
    </row>
    <row r="103" spans="1:19" ht="15.75">
      <c r="A103" s="11"/>
      <c r="B103" s="73"/>
      <c r="C103" s="79"/>
      <c r="D103" s="64"/>
      <c r="E103" s="64"/>
      <c r="F103" s="64"/>
      <c r="G103" s="79"/>
      <c r="H103" s="64"/>
      <c r="I103" s="67"/>
      <c r="J103" s="67"/>
      <c r="K103" s="74"/>
      <c r="L103" s="40"/>
      <c r="M103" s="40"/>
      <c r="N103" s="40"/>
      <c r="O103" s="40"/>
      <c r="P103" s="40"/>
      <c r="Q103" s="25"/>
      <c r="R103" s="25"/>
      <c r="S103" s="25"/>
    </row>
    <row r="104" spans="1:19" ht="15.75">
      <c r="A104" s="11"/>
      <c r="B104" s="83" t="s">
        <v>214</v>
      </c>
      <c r="C104" s="79"/>
      <c r="D104" s="68" t="s">
        <v>118</v>
      </c>
      <c r="E104" s="64"/>
      <c r="F104" s="64"/>
      <c r="G104" s="79"/>
      <c r="H104" t="s">
        <v>219</v>
      </c>
      <c r="I104" s="82"/>
      <c r="K104" s="74"/>
      <c r="L104" s="40"/>
      <c r="M104" s="40"/>
      <c r="N104" s="40"/>
      <c r="O104" s="40"/>
      <c r="P104" s="40"/>
      <c r="Q104" s="25"/>
      <c r="R104" s="25"/>
      <c r="S104" s="25"/>
    </row>
    <row r="105" spans="1:19" ht="15.75">
      <c r="A105" s="11"/>
      <c r="B105" s="83" t="s">
        <v>215</v>
      </c>
      <c r="C105" s="91"/>
      <c r="D105" s="68" t="s">
        <v>193</v>
      </c>
      <c r="E105" s="64"/>
      <c r="F105" s="64"/>
      <c r="G105" s="79"/>
      <c r="H105" s="85" t="s">
        <v>119</v>
      </c>
      <c r="I105" s="82" t="s">
        <v>255</v>
      </c>
      <c r="K105" s="74"/>
      <c r="L105" s="40"/>
      <c r="M105" s="40"/>
      <c r="N105" s="40"/>
      <c r="O105" s="40"/>
      <c r="P105" s="40"/>
      <c r="Q105" s="25"/>
      <c r="R105" s="25"/>
      <c r="S105" s="25"/>
    </row>
    <row r="106" spans="1:19" ht="15.75">
      <c r="A106" s="11"/>
      <c r="B106" s="83" t="s">
        <v>216</v>
      </c>
      <c r="C106" s="79"/>
      <c r="D106" s="68" t="s">
        <v>194</v>
      </c>
      <c r="E106" s="64"/>
      <c r="F106" s="64"/>
      <c r="G106" s="79"/>
      <c r="I106" s="105"/>
      <c r="K106" s="74"/>
      <c r="L106" s="40"/>
      <c r="M106" s="40"/>
      <c r="N106" s="40"/>
      <c r="O106" s="40"/>
      <c r="P106" s="40"/>
      <c r="Q106" s="25"/>
      <c r="R106" s="25"/>
      <c r="S106" s="25"/>
    </row>
    <row r="107" spans="1:19" ht="15.75">
      <c r="A107" s="11"/>
      <c r="B107" s="83" t="s">
        <v>247</v>
      </c>
      <c r="C107" s="79"/>
      <c r="D107" s="84" t="s">
        <v>195</v>
      </c>
      <c r="E107" s="64"/>
      <c r="F107" s="64"/>
      <c r="G107" s="79"/>
      <c r="H107" s="85" t="s">
        <v>120</v>
      </c>
      <c r="I107" t="s">
        <v>217</v>
      </c>
      <c r="K107" s="74"/>
      <c r="L107" s="40"/>
      <c r="M107" s="40"/>
      <c r="N107" s="40"/>
      <c r="O107" s="40"/>
      <c r="P107" s="40"/>
      <c r="Q107" s="25"/>
      <c r="R107" s="25"/>
      <c r="S107" s="25"/>
    </row>
    <row r="108" spans="1:19" ht="15.75">
      <c r="A108" s="11"/>
      <c r="B108" s="83" t="s">
        <v>248</v>
      </c>
      <c r="C108" s="79"/>
      <c r="D108" s="68" t="s">
        <v>196</v>
      </c>
      <c r="E108" s="64"/>
      <c r="F108" s="64"/>
      <c r="G108" s="79"/>
      <c r="I108" t="s">
        <v>250</v>
      </c>
      <c r="K108" s="74"/>
      <c r="L108" s="40"/>
      <c r="M108" s="40"/>
      <c r="N108" s="40"/>
      <c r="O108" s="40"/>
      <c r="P108" s="40"/>
      <c r="Q108" s="25"/>
      <c r="R108" s="25"/>
      <c r="S108" s="25"/>
    </row>
    <row r="109" spans="1:19" ht="15.75">
      <c r="A109" s="11"/>
      <c r="B109" s="83" t="s">
        <v>249</v>
      </c>
      <c r="C109" s="79"/>
      <c r="D109" s="68" t="s">
        <v>213</v>
      </c>
      <c r="E109" s="64"/>
      <c r="F109" s="64"/>
      <c r="G109" s="79"/>
      <c r="I109" t="s">
        <v>251</v>
      </c>
      <c r="J109" s="67"/>
      <c r="K109" s="74"/>
      <c r="L109" s="40"/>
      <c r="M109" s="40"/>
      <c r="N109" s="40"/>
      <c r="O109" s="40"/>
      <c r="P109" s="40"/>
      <c r="Q109" s="25"/>
      <c r="R109" s="25"/>
      <c r="S109" s="25"/>
    </row>
    <row r="110" spans="1:19" ht="15.75">
      <c r="A110" s="11"/>
      <c r="B110" s="73"/>
      <c r="C110" s="79"/>
      <c r="D110" s="68"/>
      <c r="E110" s="64"/>
      <c r="F110" s="64"/>
      <c r="G110" s="79"/>
      <c r="I110" t="s">
        <v>256</v>
      </c>
      <c r="J110" s="67"/>
      <c r="K110" s="74"/>
      <c r="L110" s="40"/>
      <c r="M110" s="40"/>
      <c r="N110" s="40"/>
      <c r="O110" s="40"/>
      <c r="P110" s="40"/>
      <c r="Q110" s="25"/>
      <c r="R110" s="25"/>
      <c r="S110" s="25"/>
    </row>
    <row r="111" spans="1:19" ht="15.75">
      <c r="A111" s="11"/>
      <c r="B111" s="73"/>
      <c r="C111" s="79"/>
      <c r="D111" s="68"/>
      <c r="E111" s="64"/>
      <c r="F111" s="64"/>
      <c r="G111" s="79"/>
      <c r="J111" s="67"/>
      <c r="K111" s="74"/>
      <c r="L111" s="40"/>
      <c r="M111" s="40"/>
      <c r="N111" s="40"/>
      <c r="O111" s="40"/>
      <c r="P111" s="40"/>
      <c r="Q111" s="25"/>
      <c r="R111" s="25"/>
      <c r="S111" s="25"/>
    </row>
    <row r="112" spans="1:19" ht="15.75">
      <c r="A112" s="11"/>
      <c r="B112" s="73"/>
      <c r="C112" s="79"/>
      <c r="D112" s="68"/>
      <c r="E112" s="64"/>
      <c r="F112" s="64"/>
      <c r="G112" s="79"/>
      <c r="H112" s="85" t="s">
        <v>121</v>
      </c>
      <c r="I112" s="86" t="s">
        <v>254</v>
      </c>
      <c r="J112" s="67"/>
      <c r="K112" s="74"/>
      <c r="L112" s="40"/>
      <c r="M112" s="40"/>
      <c r="N112" s="40"/>
      <c r="O112" s="40"/>
      <c r="P112" s="40"/>
      <c r="Q112" s="25"/>
      <c r="R112" s="25"/>
      <c r="S112" s="25"/>
    </row>
    <row r="113" spans="1:19" ht="15.75">
      <c r="A113" s="11"/>
      <c r="B113" s="73"/>
      <c r="C113" s="79"/>
      <c r="D113" s="68"/>
      <c r="E113" s="64"/>
      <c r="F113" s="64"/>
      <c r="G113" s="79"/>
      <c r="H113" s="64"/>
      <c r="I113" s="86"/>
      <c r="J113" s="67"/>
      <c r="K113" s="74"/>
      <c r="L113" s="40"/>
      <c r="M113" s="40"/>
      <c r="N113" s="40"/>
      <c r="O113" s="40"/>
      <c r="P113" s="40"/>
      <c r="Q113" s="25"/>
      <c r="R113" s="25"/>
      <c r="S113" s="25"/>
    </row>
    <row r="114" spans="1:19" ht="15.75">
      <c r="A114" s="11"/>
      <c r="B114" s="73"/>
      <c r="C114" s="79"/>
      <c r="D114" s="68"/>
      <c r="E114" s="64"/>
      <c r="F114" s="64"/>
      <c r="G114" s="79"/>
      <c r="H114" s="85" t="s">
        <v>123</v>
      </c>
      <c r="I114" s="86" t="s">
        <v>257</v>
      </c>
      <c r="J114" s="67"/>
      <c r="K114" s="74"/>
      <c r="L114" s="40"/>
      <c r="M114" s="40"/>
      <c r="N114" s="40"/>
      <c r="O114" s="40"/>
      <c r="P114" s="40"/>
      <c r="Q114" s="25"/>
      <c r="R114" s="25"/>
      <c r="S114" s="25"/>
    </row>
    <row r="115" spans="1:19" ht="15.75">
      <c r="A115" s="11"/>
      <c r="B115" s="73"/>
      <c r="C115" s="79"/>
      <c r="D115" s="68"/>
      <c r="E115" s="64"/>
      <c r="F115" s="64"/>
      <c r="G115" s="79"/>
      <c r="H115" s="68"/>
      <c r="J115" s="67"/>
      <c r="K115" s="74"/>
      <c r="L115" s="40"/>
      <c r="M115" s="40"/>
      <c r="N115" s="40"/>
      <c r="O115" s="40"/>
      <c r="P115" s="40"/>
      <c r="Q115" s="25"/>
      <c r="R115" s="25"/>
      <c r="S115" s="25"/>
    </row>
    <row r="116" spans="1:19" ht="15.75">
      <c r="A116" s="11"/>
      <c r="B116" s="73"/>
      <c r="C116" s="79"/>
      <c r="D116" s="68"/>
      <c r="E116" s="64"/>
      <c r="F116" s="64"/>
      <c r="G116" s="79"/>
      <c r="H116" s="64"/>
      <c r="I116" s="82"/>
      <c r="J116" s="67"/>
      <c r="K116" s="74"/>
      <c r="L116" s="40"/>
      <c r="M116" s="40"/>
      <c r="N116" s="40"/>
      <c r="O116" s="40"/>
      <c r="P116" s="40"/>
      <c r="Q116" s="25"/>
      <c r="R116" s="25"/>
      <c r="S116" s="25"/>
    </row>
    <row r="117" spans="1:19" ht="15.75">
      <c r="A117" s="11"/>
      <c r="B117" s="73"/>
      <c r="C117" s="79"/>
      <c r="D117" s="68"/>
      <c r="E117" s="64"/>
      <c r="F117" s="64"/>
      <c r="G117" s="79"/>
      <c r="H117" s="68" t="s">
        <v>125</v>
      </c>
      <c r="J117" s="67"/>
      <c r="K117" s="74"/>
      <c r="L117" s="40"/>
      <c r="M117" s="40"/>
      <c r="N117" s="40"/>
      <c r="O117" s="40"/>
      <c r="P117" s="40"/>
      <c r="Q117" s="25"/>
      <c r="R117" s="25"/>
      <c r="S117" s="25"/>
    </row>
    <row r="118" spans="1:19" ht="15.75">
      <c r="A118" s="11"/>
      <c r="B118" s="73"/>
      <c r="C118" s="79"/>
      <c r="D118" s="68"/>
      <c r="E118" s="64"/>
      <c r="F118" s="64"/>
      <c r="G118" s="79"/>
      <c r="H118" s="85" t="s">
        <v>119</v>
      </c>
      <c r="I118" s="82" t="s">
        <v>122</v>
      </c>
      <c r="J118" s="67"/>
      <c r="K118" s="74"/>
      <c r="L118" s="40"/>
      <c r="M118" s="40"/>
      <c r="N118" s="40"/>
      <c r="O118" s="40"/>
      <c r="P118" s="40"/>
      <c r="Q118" s="25"/>
      <c r="R118" s="25"/>
      <c r="S118" s="25"/>
    </row>
    <row r="119" spans="1:19" ht="15.75">
      <c r="A119" s="11"/>
      <c r="B119" s="73"/>
      <c r="C119" s="79"/>
      <c r="D119" s="68"/>
      <c r="E119" s="64"/>
      <c r="F119" s="64"/>
      <c r="G119" s="79"/>
      <c r="H119" s="64"/>
      <c r="I119" s="82"/>
      <c r="J119" s="67"/>
      <c r="K119" s="74"/>
      <c r="L119" s="40"/>
      <c r="M119" s="40"/>
      <c r="N119" s="40"/>
      <c r="O119" s="40"/>
      <c r="P119" s="40"/>
      <c r="Q119" s="25"/>
      <c r="R119" s="25"/>
      <c r="S119" s="25"/>
    </row>
    <row r="120" spans="1:19" ht="15.75">
      <c r="A120" s="11"/>
      <c r="B120" s="73"/>
      <c r="C120" s="79"/>
      <c r="D120" s="68"/>
      <c r="F120" s="64"/>
      <c r="G120" s="79"/>
      <c r="H120" s="85" t="s">
        <v>120</v>
      </c>
      <c r="I120" s="82" t="s">
        <v>124</v>
      </c>
      <c r="J120" s="67"/>
      <c r="K120" s="74"/>
      <c r="L120" s="40"/>
      <c r="M120" s="40"/>
      <c r="N120" s="40"/>
      <c r="O120" s="40"/>
      <c r="P120" s="40"/>
      <c r="Q120" s="25"/>
      <c r="R120" s="25"/>
      <c r="S120" s="25"/>
    </row>
    <row r="121" spans="1:19" ht="15.75">
      <c r="A121" s="11"/>
      <c r="B121" s="73"/>
      <c r="C121" s="79"/>
      <c r="D121" s="68"/>
      <c r="E121" s="64"/>
      <c r="F121" s="64"/>
      <c r="G121" s="79"/>
      <c r="H121" s="64"/>
      <c r="I121" s="82" t="s">
        <v>258</v>
      </c>
      <c r="J121" s="67"/>
      <c r="K121" s="74"/>
      <c r="L121" s="40"/>
      <c r="M121" s="40"/>
      <c r="N121" s="40"/>
      <c r="O121" s="40"/>
      <c r="P121" s="40"/>
      <c r="Q121" s="25"/>
      <c r="R121" s="25"/>
      <c r="S121" s="25"/>
    </row>
    <row r="122" spans="1:19" ht="15.75">
      <c r="A122" s="11"/>
      <c r="B122" s="73"/>
      <c r="C122" s="79"/>
      <c r="D122" s="64"/>
      <c r="E122" s="64"/>
      <c r="F122" s="64"/>
      <c r="G122" s="79"/>
      <c r="J122" s="67"/>
      <c r="K122" s="74"/>
      <c r="L122" s="40"/>
      <c r="M122" s="40"/>
      <c r="N122" s="40"/>
      <c r="O122" s="40"/>
      <c r="P122" s="40"/>
      <c r="Q122" s="25"/>
      <c r="R122" s="25"/>
      <c r="S122" s="25"/>
    </row>
    <row r="123" spans="1:19" ht="15.75">
      <c r="A123" s="11"/>
      <c r="B123" s="73"/>
      <c r="C123" s="79"/>
      <c r="D123" s="64"/>
      <c r="E123" s="64"/>
      <c r="F123" s="64"/>
      <c r="G123" s="79"/>
      <c r="H123" s="85" t="s">
        <v>121</v>
      </c>
      <c r="I123" s="86" t="s">
        <v>197</v>
      </c>
      <c r="J123" s="67"/>
      <c r="K123" s="74"/>
      <c r="L123" s="40"/>
      <c r="M123" s="40"/>
      <c r="N123" s="40"/>
      <c r="O123" s="40"/>
      <c r="P123" s="40"/>
      <c r="Q123" s="25"/>
      <c r="R123" s="25"/>
      <c r="S123" s="25"/>
    </row>
    <row r="124" spans="1:19" ht="15.75">
      <c r="A124" s="11"/>
      <c r="B124" s="73"/>
      <c r="C124" s="79"/>
      <c r="D124" s="64"/>
      <c r="E124" s="64"/>
      <c r="F124" s="64"/>
      <c r="G124" s="79"/>
      <c r="H124" s="85"/>
      <c r="I124" s="86"/>
      <c r="J124" s="67"/>
      <c r="K124" s="74"/>
      <c r="L124" s="40"/>
      <c r="M124" s="40"/>
      <c r="N124" s="40"/>
      <c r="O124" s="40"/>
      <c r="P124" s="40"/>
      <c r="Q124" s="25"/>
      <c r="R124" s="25"/>
      <c r="S124" s="25"/>
    </row>
    <row r="125" spans="1:19" ht="15.75">
      <c r="A125" s="11"/>
      <c r="B125" s="75"/>
      <c r="C125" s="80"/>
      <c r="D125" s="13"/>
      <c r="E125" s="13"/>
      <c r="F125" s="13"/>
      <c r="G125" s="80"/>
      <c r="H125" s="13"/>
      <c r="I125" s="76"/>
      <c r="J125" s="76"/>
      <c r="K125" s="77"/>
      <c r="L125" s="40"/>
      <c r="M125" s="40"/>
      <c r="N125" s="40"/>
      <c r="O125" s="40"/>
      <c r="P125" s="40"/>
      <c r="Q125" s="25"/>
      <c r="R125" s="25"/>
      <c r="S125" s="25"/>
    </row>
    <row r="126" spans="1:19" ht="15.75">
      <c r="A126" s="11"/>
      <c r="B126" s="68"/>
      <c r="C126" s="64"/>
      <c r="D126" s="64"/>
      <c r="E126" s="64"/>
      <c r="F126" s="64"/>
      <c r="G126" s="64"/>
      <c r="H126" s="64"/>
      <c r="I126" s="67"/>
      <c r="J126" s="67"/>
      <c r="K126" s="67"/>
      <c r="L126" s="40"/>
      <c r="M126" s="40"/>
      <c r="N126" s="40"/>
      <c r="O126" s="40"/>
      <c r="P126" s="40"/>
      <c r="Q126" s="25"/>
      <c r="R126" s="25"/>
      <c r="S126" s="25"/>
    </row>
    <row r="127" spans="1:19" ht="15.75">
      <c r="A127" s="11"/>
      <c r="B127" s="2"/>
      <c r="C127" s="2"/>
      <c r="D127" s="2"/>
      <c r="E127" s="2"/>
      <c r="F127" s="2"/>
      <c r="G127" s="2"/>
      <c r="H127" s="9"/>
      <c r="I127" s="86"/>
      <c r="J127" s="26"/>
      <c r="K127" s="26"/>
      <c r="L127" s="26"/>
      <c r="M127" s="26"/>
      <c r="N127" s="26"/>
      <c r="O127" s="26"/>
      <c r="P127" s="26"/>
      <c r="Q127" s="25"/>
      <c r="R127" s="25"/>
      <c r="S127" s="25"/>
    </row>
    <row r="128" spans="1:19" ht="15.75">
      <c r="A128" s="89" t="s">
        <v>60</v>
      </c>
      <c r="B128" s="37" t="s">
        <v>73</v>
      </c>
      <c r="C128" s="2"/>
      <c r="D128" s="2"/>
      <c r="E128" s="2"/>
      <c r="F128" s="2"/>
      <c r="G128" s="2"/>
      <c r="H128" s="9"/>
      <c r="I128" s="86"/>
      <c r="J128" s="26"/>
      <c r="K128" s="26"/>
      <c r="L128" s="26"/>
      <c r="M128" s="26"/>
      <c r="N128" s="26"/>
      <c r="O128" s="26"/>
      <c r="P128" s="26"/>
      <c r="Q128" s="25"/>
      <c r="R128" s="25"/>
      <c r="S128" s="25"/>
    </row>
    <row r="129" spans="1:19" ht="4.5" customHeight="1">
      <c r="A129" s="11"/>
      <c r="B129" s="2"/>
      <c r="C129" s="2"/>
      <c r="D129" s="2"/>
      <c r="E129" s="2"/>
      <c r="F129" s="2"/>
      <c r="G129" s="2"/>
      <c r="H129" s="9"/>
      <c r="I129" s="29"/>
      <c r="J129" s="26"/>
      <c r="K129" s="26"/>
      <c r="L129" s="26"/>
      <c r="M129" s="26"/>
      <c r="N129" s="26"/>
      <c r="O129" s="26"/>
      <c r="P129" s="26"/>
      <c r="Q129" s="25"/>
      <c r="R129" s="25"/>
      <c r="S129" s="25"/>
    </row>
    <row r="130" spans="1:19" ht="15.75">
      <c r="A130" s="11"/>
      <c r="B130" s="18" t="s">
        <v>189</v>
      </c>
      <c r="C130" s="5"/>
      <c r="D130" s="5"/>
      <c r="E130" s="5"/>
      <c r="F130" s="5"/>
      <c r="G130" s="5"/>
      <c r="H130" s="5"/>
      <c r="I130" s="40"/>
      <c r="J130" s="40"/>
      <c r="K130" s="40"/>
      <c r="L130" s="40"/>
      <c r="M130" s="40"/>
      <c r="N130" s="40"/>
      <c r="O130" s="40"/>
      <c r="P130" s="40"/>
      <c r="Q130" s="25"/>
      <c r="R130" s="25"/>
      <c r="S130" s="25"/>
    </row>
    <row r="131" spans="1:19" ht="15.75">
      <c r="A131" s="11"/>
      <c r="B131" s="18" t="s">
        <v>220</v>
      </c>
      <c r="C131" s="5"/>
      <c r="D131" s="5"/>
      <c r="E131" s="5"/>
      <c r="F131" s="5"/>
      <c r="G131" s="5"/>
      <c r="H131" s="5"/>
      <c r="I131" s="40"/>
      <c r="J131" s="40"/>
      <c r="K131" s="40"/>
      <c r="L131" s="40"/>
      <c r="M131" s="40"/>
      <c r="N131" s="40"/>
      <c r="O131" s="40"/>
      <c r="P131" s="40"/>
      <c r="Q131" s="25"/>
      <c r="R131" s="25"/>
      <c r="S131" s="25"/>
    </row>
    <row r="132" spans="1:19" ht="15.75">
      <c r="A132" s="11"/>
      <c r="B132" s="2"/>
      <c r="C132" s="2"/>
      <c r="D132" s="2"/>
      <c r="E132" s="2"/>
      <c r="F132" s="2"/>
      <c r="G132" s="2"/>
      <c r="H132" s="9"/>
      <c r="I132" s="29"/>
      <c r="J132" s="26"/>
      <c r="K132" s="26"/>
      <c r="L132" s="26"/>
      <c r="M132" s="26"/>
      <c r="N132" s="26"/>
      <c r="O132" s="26"/>
      <c r="P132" s="26"/>
      <c r="Q132" s="25"/>
      <c r="R132" s="25"/>
      <c r="S132" s="25"/>
    </row>
    <row r="133" spans="1:19" ht="15.75">
      <c r="A133" s="11"/>
      <c r="B133" s="2"/>
      <c r="C133" s="2"/>
      <c r="D133" s="2"/>
      <c r="E133" s="2"/>
      <c r="F133" s="2"/>
      <c r="G133" s="2"/>
      <c r="H133" s="9"/>
      <c r="I133" s="29"/>
      <c r="J133" s="26"/>
      <c r="K133" s="26"/>
      <c r="L133" s="26"/>
      <c r="M133" s="26"/>
      <c r="N133" s="26"/>
      <c r="O133" s="26"/>
      <c r="P133" s="26"/>
      <c r="Q133" s="25"/>
      <c r="R133" s="25"/>
      <c r="S133" s="25"/>
    </row>
    <row r="134" spans="1:19" ht="15.75">
      <c r="A134" s="11"/>
      <c r="B134" s="2"/>
      <c r="C134" s="2"/>
      <c r="D134" s="2"/>
      <c r="E134" s="2"/>
      <c r="F134" s="2"/>
      <c r="G134" s="2"/>
      <c r="H134" s="9"/>
      <c r="I134" s="29"/>
      <c r="J134" s="26"/>
      <c r="K134" s="26"/>
      <c r="L134" s="26"/>
      <c r="M134" s="26"/>
      <c r="N134" s="26"/>
      <c r="O134" s="26"/>
      <c r="P134" s="26"/>
      <c r="Q134" s="25"/>
      <c r="R134" s="25"/>
      <c r="S134" s="25"/>
    </row>
    <row r="135" spans="1:19" ht="15.75">
      <c r="A135" s="11"/>
      <c r="B135" s="2"/>
      <c r="C135" s="2"/>
      <c r="D135" s="2"/>
      <c r="E135" s="2"/>
      <c r="F135" s="2"/>
      <c r="G135" s="2"/>
      <c r="H135" s="9"/>
      <c r="I135" s="29"/>
      <c r="J135" s="26"/>
      <c r="K135" s="26"/>
      <c r="L135" s="26"/>
      <c r="M135" s="26"/>
      <c r="N135" s="26"/>
      <c r="O135" s="26"/>
      <c r="P135" s="26"/>
      <c r="Q135" s="25"/>
      <c r="R135" s="25"/>
      <c r="S135" s="25"/>
    </row>
    <row r="136" spans="1:19" ht="15.75">
      <c r="A136" s="11"/>
      <c r="B136" s="2"/>
      <c r="C136" s="2"/>
      <c r="D136" s="2"/>
      <c r="E136" s="2"/>
      <c r="F136" s="2"/>
      <c r="G136" s="2"/>
      <c r="H136" s="9"/>
      <c r="I136" s="29"/>
      <c r="J136" s="26"/>
      <c r="K136" s="26"/>
      <c r="L136" s="26"/>
      <c r="M136" s="26"/>
      <c r="N136" s="26"/>
      <c r="O136" s="26"/>
      <c r="P136" s="26"/>
      <c r="Q136" s="25"/>
      <c r="R136" s="25"/>
      <c r="S136" s="25"/>
    </row>
    <row r="137" spans="1:19" ht="15.75">
      <c r="A137" s="11"/>
      <c r="B137" s="2"/>
      <c r="C137" s="2"/>
      <c r="D137" s="2"/>
      <c r="E137" s="2"/>
      <c r="F137" s="2"/>
      <c r="G137" s="2"/>
      <c r="H137" s="9"/>
      <c r="I137" s="29"/>
      <c r="J137" s="26"/>
      <c r="K137" s="26"/>
      <c r="L137" s="26"/>
      <c r="M137" s="26"/>
      <c r="N137" s="26"/>
      <c r="O137" s="26"/>
      <c r="P137" s="26"/>
      <c r="Q137" s="25"/>
      <c r="R137" s="25"/>
      <c r="S137" s="25"/>
    </row>
    <row r="138" spans="1:19" ht="15.75">
      <c r="A138" s="11"/>
      <c r="B138" s="2"/>
      <c r="C138" s="2"/>
      <c r="D138" s="2"/>
      <c r="E138" s="2"/>
      <c r="F138" s="2"/>
      <c r="G138" s="2"/>
      <c r="H138" s="9"/>
      <c r="I138" s="29"/>
      <c r="J138" s="26"/>
      <c r="K138" s="26"/>
      <c r="L138" s="26"/>
      <c r="M138" s="26"/>
      <c r="N138" s="26"/>
      <c r="O138" s="26"/>
      <c r="P138" s="26"/>
      <c r="Q138" s="25"/>
      <c r="R138" s="25"/>
      <c r="S138" s="25"/>
    </row>
    <row r="139" spans="1:19" ht="15.75">
      <c r="A139" s="11"/>
      <c r="B139" s="2"/>
      <c r="C139" s="2"/>
      <c r="D139" s="2"/>
      <c r="E139" s="2"/>
      <c r="F139" s="2"/>
      <c r="G139" s="2"/>
      <c r="H139" s="9"/>
      <c r="I139" s="29"/>
      <c r="J139" s="26"/>
      <c r="K139" s="26"/>
      <c r="L139" s="26"/>
      <c r="M139" s="26"/>
      <c r="N139" s="26"/>
      <c r="O139" s="26"/>
      <c r="P139" s="26"/>
      <c r="Q139" s="25"/>
      <c r="R139" s="25"/>
      <c r="S139" s="25"/>
    </row>
    <row r="140" spans="1:19" ht="15.75">
      <c r="A140" s="11"/>
      <c r="B140" s="2"/>
      <c r="C140" s="2"/>
      <c r="D140" s="2"/>
      <c r="E140" s="2"/>
      <c r="F140" s="2"/>
      <c r="G140" s="2"/>
      <c r="H140" s="9"/>
      <c r="I140" s="29"/>
      <c r="J140" s="26"/>
      <c r="K140" s="26"/>
      <c r="L140" s="26"/>
      <c r="M140" s="26"/>
      <c r="N140" s="26"/>
      <c r="O140" s="26"/>
      <c r="P140" s="26"/>
      <c r="Q140" s="25"/>
      <c r="R140" s="25"/>
      <c r="S140" s="25"/>
    </row>
    <row r="141" spans="1:19" ht="15.75">
      <c r="A141" s="11"/>
      <c r="B141" s="2"/>
      <c r="C141" s="2"/>
      <c r="D141" s="2"/>
      <c r="E141" s="2"/>
      <c r="F141" s="2"/>
      <c r="G141" s="2"/>
      <c r="H141" s="9"/>
      <c r="I141" s="29"/>
      <c r="J141" s="26"/>
      <c r="K141" s="26"/>
      <c r="L141" s="26"/>
      <c r="M141" s="26"/>
      <c r="N141" s="26"/>
      <c r="O141" s="26"/>
      <c r="P141" s="26"/>
      <c r="Q141" s="25"/>
      <c r="R141" s="25"/>
      <c r="S141" s="25"/>
    </row>
    <row r="142" spans="1:19" ht="17.25" customHeight="1">
      <c r="A142" s="11"/>
      <c r="B142" s="2"/>
      <c r="C142" s="2"/>
      <c r="D142" s="2"/>
      <c r="E142" s="2"/>
      <c r="F142" s="2"/>
      <c r="G142" s="2"/>
      <c r="H142" s="9"/>
      <c r="I142" s="29"/>
      <c r="J142" s="26"/>
      <c r="K142" s="26"/>
      <c r="L142" s="26"/>
      <c r="M142" s="26"/>
      <c r="N142" s="26"/>
      <c r="O142" s="26"/>
      <c r="P142" s="26"/>
      <c r="Q142" s="25"/>
      <c r="R142" s="25"/>
      <c r="S142" s="25"/>
    </row>
    <row r="143" spans="1:19" ht="17.25" customHeight="1">
      <c r="A143" s="11"/>
      <c r="B143" s="2"/>
      <c r="C143" s="2"/>
      <c r="D143" s="2"/>
      <c r="E143" s="2"/>
      <c r="F143" s="2"/>
      <c r="G143" s="2"/>
      <c r="H143" s="9"/>
      <c r="I143" s="29"/>
      <c r="J143" s="26"/>
      <c r="K143" s="26"/>
      <c r="L143" s="26"/>
      <c r="M143" s="26"/>
      <c r="N143" s="26"/>
      <c r="O143" s="26"/>
      <c r="P143" s="26"/>
      <c r="Q143" s="25"/>
      <c r="R143" s="25"/>
      <c r="S143" s="25"/>
    </row>
    <row r="144" spans="1:19" ht="17.25" customHeight="1">
      <c r="A144" s="11"/>
      <c r="B144" s="2"/>
      <c r="C144" s="2"/>
      <c r="D144" s="2"/>
      <c r="E144" s="2"/>
      <c r="F144" s="2"/>
      <c r="G144" s="2"/>
      <c r="H144" s="9"/>
      <c r="I144" s="29"/>
      <c r="J144" s="26"/>
      <c r="K144" s="26"/>
      <c r="L144" s="26"/>
      <c r="M144" s="26"/>
      <c r="N144" s="26"/>
      <c r="O144" s="26"/>
      <c r="P144" s="26"/>
      <c r="Q144" s="25"/>
      <c r="R144" s="25"/>
      <c r="S144" s="25"/>
    </row>
    <row r="145" spans="1:19" ht="15.75">
      <c r="A145" s="11"/>
      <c r="B145" s="2"/>
      <c r="C145" s="2"/>
      <c r="D145" s="2"/>
      <c r="E145" s="2"/>
      <c r="F145" s="2"/>
      <c r="G145" s="2"/>
      <c r="H145" s="9"/>
      <c r="I145" s="29"/>
      <c r="J145" s="26"/>
      <c r="K145" s="26"/>
      <c r="L145" s="26"/>
      <c r="M145" s="26"/>
      <c r="N145" s="26"/>
      <c r="O145" s="26"/>
      <c r="P145" s="26"/>
      <c r="Q145" s="25"/>
      <c r="R145" s="25"/>
      <c r="S145" s="25"/>
    </row>
    <row r="146" spans="1:19" ht="15.75">
      <c r="A146" s="11"/>
      <c r="B146" s="2"/>
      <c r="C146" s="2"/>
      <c r="D146" s="2"/>
      <c r="E146" s="2"/>
      <c r="F146" s="2"/>
      <c r="G146" s="2"/>
      <c r="H146" s="9"/>
      <c r="I146" s="29"/>
      <c r="J146" s="26"/>
      <c r="K146" s="26"/>
      <c r="L146" s="26"/>
      <c r="M146" s="26"/>
      <c r="N146" s="26"/>
      <c r="O146" s="26"/>
      <c r="P146" s="26"/>
      <c r="Q146" s="25"/>
      <c r="R146" s="25"/>
      <c r="S146" s="25"/>
    </row>
    <row r="147" spans="1:19" ht="15.75">
      <c r="A147" s="11"/>
      <c r="B147" s="2"/>
      <c r="C147" s="2"/>
      <c r="D147" s="2"/>
      <c r="E147" s="2"/>
      <c r="F147" s="2"/>
      <c r="G147" s="2"/>
      <c r="H147" s="9"/>
      <c r="I147" s="29"/>
      <c r="J147" s="26"/>
      <c r="K147" s="26"/>
      <c r="L147" s="26"/>
      <c r="M147" s="26"/>
      <c r="N147" s="26"/>
      <c r="O147" s="26"/>
      <c r="P147" s="26"/>
      <c r="Q147" s="25"/>
      <c r="R147" s="25"/>
      <c r="S147" s="25"/>
    </row>
    <row r="148" spans="1:19" ht="15.75">
      <c r="A148" s="89" t="s">
        <v>61</v>
      </c>
      <c r="B148" s="37" t="s">
        <v>74</v>
      </c>
      <c r="C148" s="2"/>
      <c r="D148" s="2"/>
      <c r="E148" s="2"/>
      <c r="F148" s="2"/>
      <c r="G148" s="2"/>
      <c r="H148" s="9"/>
      <c r="I148" s="26"/>
      <c r="J148" s="26"/>
      <c r="K148" s="26"/>
      <c r="L148" s="26"/>
      <c r="M148" s="26"/>
      <c r="N148" s="26"/>
      <c r="O148" s="26"/>
      <c r="P148" s="26"/>
      <c r="Q148" s="25"/>
      <c r="R148" s="25"/>
      <c r="S148" s="25"/>
    </row>
    <row r="149" spans="1:19" ht="4.5" customHeight="1">
      <c r="A149" s="11"/>
      <c r="B149" s="2"/>
      <c r="C149" s="2"/>
      <c r="D149" s="2"/>
      <c r="E149" s="2"/>
      <c r="F149" s="2"/>
      <c r="G149" s="2"/>
      <c r="H149" s="9"/>
      <c r="I149" s="26"/>
      <c r="J149" s="26"/>
      <c r="K149" s="26"/>
      <c r="L149" s="26"/>
      <c r="M149" s="26"/>
      <c r="N149" s="26"/>
      <c r="O149" s="26"/>
      <c r="P149" s="26"/>
      <c r="Q149" s="25"/>
      <c r="R149" s="25"/>
      <c r="S149" s="25"/>
    </row>
    <row r="150" spans="1:19" ht="15.75">
      <c r="A150" s="11"/>
      <c r="B150" s="2" t="s">
        <v>211</v>
      </c>
      <c r="C150" s="2"/>
      <c r="D150" s="2"/>
      <c r="E150" s="2"/>
      <c r="F150" s="2"/>
      <c r="G150" s="2"/>
      <c r="H150" s="9"/>
      <c r="I150" s="2"/>
      <c r="J150" s="38"/>
      <c r="K150" s="26"/>
      <c r="L150" s="26"/>
      <c r="M150" s="41"/>
      <c r="N150" s="1"/>
      <c r="O150" s="1"/>
      <c r="P150" s="26"/>
      <c r="Q150" s="25"/>
      <c r="R150" s="25"/>
      <c r="S150" s="25"/>
    </row>
    <row r="151" spans="1:19" ht="15.75">
      <c r="A151" s="11"/>
      <c r="B151" s="2"/>
      <c r="C151" s="2"/>
      <c r="D151" s="2"/>
      <c r="E151" s="2"/>
      <c r="F151" s="2"/>
      <c r="G151" s="2"/>
      <c r="H151" s="9"/>
      <c r="I151" s="41"/>
      <c r="J151" s="38"/>
      <c r="K151" s="26"/>
      <c r="L151" s="26"/>
      <c r="M151" s="41"/>
      <c r="N151" s="1"/>
      <c r="O151" s="1"/>
      <c r="P151" s="26"/>
      <c r="Q151" s="25"/>
      <c r="R151" s="25"/>
      <c r="S151" s="25"/>
    </row>
    <row r="152" spans="1:19" ht="15.75">
      <c r="A152" s="11"/>
      <c r="B152" s="2"/>
      <c r="C152" s="2"/>
      <c r="D152" s="2"/>
      <c r="G152" s="9" t="s">
        <v>206</v>
      </c>
      <c r="H152" s="9"/>
      <c r="I152" s="9" t="s">
        <v>208</v>
      </c>
      <c r="J152" s="9"/>
      <c r="K152" s="41"/>
      <c r="L152" s="26"/>
      <c r="M152" s="41"/>
      <c r="N152" s="1"/>
      <c r="O152" s="1"/>
      <c r="P152" s="26"/>
      <c r="Q152" s="25"/>
      <c r="R152" s="25"/>
      <c r="S152" s="25"/>
    </row>
    <row r="153" spans="1:19" ht="15.75">
      <c r="A153" s="1"/>
      <c r="B153" s="1"/>
      <c r="C153" s="2"/>
      <c r="D153" s="2"/>
      <c r="G153" s="9" t="s">
        <v>207</v>
      </c>
      <c r="H153" s="9"/>
      <c r="I153" s="9" t="s">
        <v>207</v>
      </c>
      <c r="J153" s="9"/>
      <c r="K153" s="38" t="s">
        <v>75</v>
      </c>
      <c r="L153" s="26"/>
      <c r="M153" s="41"/>
      <c r="N153" s="1"/>
      <c r="O153" s="1"/>
      <c r="P153" s="26"/>
      <c r="Q153" s="25"/>
      <c r="R153" s="25"/>
      <c r="S153" s="25"/>
    </row>
    <row r="154" spans="1:19" ht="15.75">
      <c r="A154" s="11"/>
      <c r="B154" s="1"/>
      <c r="C154" s="2"/>
      <c r="D154" s="2"/>
      <c r="G154" s="9" t="s">
        <v>17</v>
      </c>
      <c r="H154" s="9"/>
      <c r="I154" s="9" t="s">
        <v>17</v>
      </c>
      <c r="J154" s="9"/>
      <c r="K154" s="38" t="s">
        <v>17</v>
      </c>
      <c r="L154" s="26"/>
      <c r="M154" s="41"/>
      <c r="N154" s="1"/>
      <c r="O154" s="1"/>
      <c r="P154" s="26"/>
      <c r="Q154" s="25"/>
      <c r="R154" s="25"/>
      <c r="S154" s="25"/>
    </row>
    <row r="155" spans="1:19" ht="15.75">
      <c r="A155" s="11"/>
      <c r="B155" s="2"/>
      <c r="C155" s="2"/>
      <c r="D155" s="2"/>
      <c r="G155" s="2"/>
      <c r="H155" s="2"/>
      <c r="I155" s="2"/>
      <c r="J155" s="9"/>
      <c r="K155" s="38"/>
      <c r="L155" s="26"/>
      <c r="M155" s="41"/>
      <c r="N155" s="1"/>
      <c r="O155" s="1"/>
      <c r="P155" s="26"/>
      <c r="Q155" s="25"/>
      <c r="R155" s="25"/>
      <c r="S155" s="25"/>
    </row>
    <row r="156" spans="1:19" ht="15.75">
      <c r="A156" s="11"/>
      <c r="B156" s="2"/>
      <c r="C156" s="2" t="s">
        <v>209</v>
      </c>
      <c r="D156" s="2"/>
      <c r="G156" s="2">
        <v>141940</v>
      </c>
      <c r="H156" s="2"/>
      <c r="I156" s="110">
        <v>0</v>
      </c>
      <c r="J156" s="9"/>
      <c r="K156" s="29">
        <f>I156+G156</f>
        <v>141940</v>
      </c>
      <c r="L156" s="26"/>
      <c r="M156" s="41"/>
      <c r="N156" s="1"/>
      <c r="O156" s="1"/>
      <c r="P156" s="26"/>
      <c r="Q156" s="25"/>
      <c r="R156" s="25"/>
      <c r="S156" s="25"/>
    </row>
    <row r="157" spans="1:19" ht="15.75">
      <c r="A157" s="11"/>
      <c r="B157" s="2"/>
      <c r="C157" s="2" t="s">
        <v>210</v>
      </c>
      <c r="D157" s="2"/>
      <c r="G157" s="2">
        <v>90881</v>
      </c>
      <c r="H157" s="2"/>
      <c r="I157" s="110">
        <v>0</v>
      </c>
      <c r="J157" s="9"/>
      <c r="K157" s="29">
        <f>I157+G157</f>
        <v>90881</v>
      </c>
      <c r="L157" s="26"/>
      <c r="M157" s="41"/>
      <c r="N157" s="1"/>
      <c r="O157" s="1"/>
      <c r="P157" s="26"/>
      <c r="Q157" s="25"/>
      <c r="R157" s="25"/>
      <c r="S157" s="25"/>
    </row>
    <row r="158" spans="1:20" ht="15.75" customHeight="1" thickBot="1">
      <c r="A158" s="11"/>
      <c r="B158" s="2"/>
      <c r="C158" s="2"/>
      <c r="D158" s="2"/>
      <c r="G158" s="31">
        <f>G157+G156</f>
        <v>232821</v>
      </c>
      <c r="H158" s="2"/>
      <c r="I158" s="111">
        <f>I157+I156</f>
        <v>0</v>
      </c>
      <c r="J158" s="9"/>
      <c r="K158" s="31">
        <f>K157+K156</f>
        <v>232821</v>
      </c>
      <c r="L158" s="26"/>
      <c r="M158" s="41"/>
      <c r="N158" s="1"/>
      <c r="O158" s="1"/>
      <c r="P158" s="26"/>
      <c r="Q158" s="25"/>
      <c r="R158" s="25"/>
      <c r="S158" s="25"/>
      <c r="T158" s="1"/>
    </row>
    <row r="159" spans="1:19" ht="16.5" thickTop="1">
      <c r="A159" s="11"/>
      <c r="B159" s="2"/>
      <c r="C159" s="2"/>
      <c r="D159" s="2"/>
      <c r="G159" s="2"/>
      <c r="H159" s="2"/>
      <c r="I159" s="2"/>
      <c r="J159" s="9"/>
      <c r="K159" s="29"/>
      <c r="L159" s="26"/>
      <c r="M159" s="41"/>
      <c r="N159" s="1"/>
      <c r="O159" s="1"/>
      <c r="P159" s="26"/>
      <c r="Q159" s="25"/>
      <c r="R159" s="25"/>
      <c r="S159" s="25"/>
    </row>
    <row r="160" spans="1:19" ht="15.75">
      <c r="A160" s="11"/>
      <c r="B160" s="2" t="s">
        <v>76</v>
      </c>
      <c r="C160" s="2"/>
      <c r="D160" s="2"/>
      <c r="G160" s="2"/>
      <c r="H160" s="2"/>
      <c r="I160" s="2"/>
      <c r="J160" s="9"/>
      <c r="K160" s="29"/>
      <c r="L160" s="26"/>
      <c r="M160" s="41"/>
      <c r="N160" s="1"/>
      <c r="O160" s="1"/>
      <c r="P160" s="26"/>
      <c r="Q160" s="25"/>
      <c r="R160" s="25"/>
      <c r="S160" s="25"/>
    </row>
    <row r="161" spans="1:19" ht="15.75">
      <c r="A161" s="11"/>
      <c r="B161" s="20" t="s">
        <v>77</v>
      </c>
      <c r="C161" s="2" t="s">
        <v>78</v>
      </c>
      <c r="D161" s="2"/>
      <c r="G161" s="2"/>
      <c r="H161" s="2"/>
      <c r="I161" s="2"/>
      <c r="J161" s="9"/>
      <c r="K161" s="29">
        <v>111964</v>
      </c>
      <c r="L161" s="26"/>
      <c r="M161" s="41"/>
      <c r="N161" s="1"/>
      <c r="O161" s="1"/>
      <c r="P161" s="26"/>
      <c r="Q161" s="25"/>
      <c r="R161" s="25"/>
      <c r="S161" s="25"/>
    </row>
    <row r="162" spans="1:19" ht="15.75">
      <c r="A162" s="11"/>
      <c r="B162" s="20" t="s">
        <v>77</v>
      </c>
      <c r="C162" s="2" t="s">
        <v>198</v>
      </c>
      <c r="D162" s="2"/>
      <c r="G162" s="2"/>
      <c r="H162" s="2"/>
      <c r="I162" s="2"/>
      <c r="J162" s="9"/>
      <c r="K162" s="29">
        <v>107331</v>
      </c>
      <c r="L162" s="26"/>
      <c r="M162" s="41"/>
      <c r="N162" s="1"/>
      <c r="O162" s="1"/>
      <c r="P162" s="26"/>
      <c r="Q162" s="25"/>
      <c r="R162" s="25"/>
      <c r="S162" s="25"/>
    </row>
    <row r="163" spans="1:19" ht="15.75">
      <c r="A163" s="11"/>
      <c r="B163" s="20" t="s">
        <v>77</v>
      </c>
      <c r="C163" s="2" t="s">
        <v>54</v>
      </c>
      <c r="D163" s="2"/>
      <c r="G163" s="2"/>
      <c r="H163" s="2"/>
      <c r="I163" s="2"/>
      <c r="J163" s="9"/>
      <c r="K163" s="99">
        <v>13526</v>
      </c>
      <c r="L163" s="26"/>
      <c r="M163" s="41"/>
      <c r="N163" s="1"/>
      <c r="O163" s="1"/>
      <c r="P163" s="26"/>
      <c r="Q163" s="25"/>
      <c r="R163" s="25"/>
      <c r="S163" s="25"/>
    </row>
    <row r="164" spans="1:19" ht="15.75" customHeight="1" thickBot="1">
      <c r="A164" s="11"/>
      <c r="B164" s="2"/>
      <c r="C164" s="2"/>
      <c r="D164" s="2"/>
      <c r="G164" s="2"/>
      <c r="H164" s="2"/>
      <c r="I164" s="2"/>
      <c r="J164" s="9"/>
      <c r="K164" s="31">
        <f>K161+K162+K163</f>
        <v>232821</v>
      </c>
      <c r="L164" s="26"/>
      <c r="M164" s="41"/>
      <c r="N164" s="1"/>
      <c r="O164" s="1"/>
      <c r="P164" s="26"/>
      <c r="Q164" s="25"/>
      <c r="R164" s="25"/>
      <c r="S164" s="25"/>
    </row>
    <row r="165" spans="1:19" ht="15.75" customHeight="1" thickTop="1">
      <c r="A165" s="11"/>
      <c r="B165" s="2"/>
      <c r="C165" s="2"/>
      <c r="D165" s="2"/>
      <c r="G165" s="2"/>
      <c r="H165" s="2"/>
      <c r="I165" s="2"/>
      <c r="J165" s="9"/>
      <c r="K165" s="87"/>
      <c r="L165" s="26"/>
      <c r="M165" s="41"/>
      <c r="N165" s="1"/>
      <c r="O165" s="1"/>
      <c r="P165" s="26"/>
      <c r="Q165" s="25"/>
      <c r="R165" s="25"/>
      <c r="S165" s="25"/>
    </row>
    <row r="166" spans="1:19" ht="15.75" customHeight="1">
      <c r="A166" s="11"/>
      <c r="B166" s="2"/>
      <c r="C166" s="2"/>
      <c r="D166" s="2"/>
      <c r="E166" s="2"/>
      <c r="F166" s="2"/>
      <c r="G166" s="2"/>
      <c r="H166" s="9"/>
      <c r="I166" s="87"/>
      <c r="J166" s="29"/>
      <c r="K166" s="26"/>
      <c r="L166" s="26"/>
      <c r="M166" s="41"/>
      <c r="N166" s="1"/>
      <c r="O166" s="1"/>
      <c r="P166" s="26"/>
      <c r="Q166" s="25"/>
      <c r="R166" s="25"/>
      <c r="S166" s="25"/>
    </row>
    <row r="167" spans="1:19" ht="15.75">
      <c r="A167" s="89" t="s">
        <v>62</v>
      </c>
      <c r="B167" s="37" t="s">
        <v>80</v>
      </c>
      <c r="C167" s="2"/>
      <c r="D167" s="2"/>
      <c r="E167" s="2"/>
      <c r="F167" s="2"/>
      <c r="G167" s="2"/>
      <c r="H167" s="9"/>
      <c r="I167" s="26"/>
      <c r="J167" s="26"/>
      <c r="K167" s="26"/>
      <c r="L167" s="26"/>
      <c r="M167" s="29"/>
      <c r="N167" s="29"/>
      <c r="O167" s="29"/>
      <c r="P167" s="26"/>
      <c r="Q167" s="25"/>
      <c r="R167" s="25"/>
      <c r="S167" s="25"/>
    </row>
    <row r="168" spans="1:19" ht="4.5" customHeight="1">
      <c r="A168" s="11"/>
      <c r="B168" s="2"/>
      <c r="C168" s="2"/>
      <c r="D168" s="2"/>
      <c r="E168" s="2"/>
      <c r="F168" s="2"/>
      <c r="G168" s="2"/>
      <c r="H168" s="9"/>
      <c r="I168" s="26"/>
      <c r="J168" s="26"/>
      <c r="K168" s="26"/>
      <c r="L168" s="26"/>
      <c r="M168" s="29"/>
      <c r="N168" s="29"/>
      <c r="O168" s="29"/>
      <c r="P168" s="26"/>
      <c r="Q168" s="25"/>
      <c r="R168" s="25"/>
      <c r="S168" s="25"/>
    </row>
    <row r="169" spans="1:19" ht="15.75">
      <c r="A169" s="11"/>
      <c r="B169" s="2" t="s">
        <v>221</v>
      </c>
      <c r="C169" s="2"/>
      <c r="D169" s="2"/>
      <c r="E169" s="2"/>
      <c r="F169" s="2"/>
      <c r="G169" s="2"/>
      <c r="H169" s="9"/>
      <c r="I169" s="26"/>
      <c r="J169" s="26"/>
      <c r="K169" s="26"/>
      <c r="L169" s="26"/>
      <c r="M169" s="29"/>
      <c r="N169" s="29"/>
      <c r="O169" s="29"/>
      <c r="P169" s="26"/>
      <c r="Q169" s="25"/>
      <c r="R169" s="25"/>
      <c r="S169" s="25"/>
    </row>
    <row r="170" spans="1:19" ht="15.75">
      <c r="A170" s="11"/>
      <c r="B170" s="2"/>
      <c r="C170" s="2"/>
      <c r="D170" s="2"/>
      <c r="E170" s="2"/>
      <c r="F170" s="2"/>
      <c r="G170" s="2"/>
      <c r="H170" s="9"/>
      <c r="I170" s="26"/>
      <c r="J170" s="26"/>
      <c r="K170" s="26"/>
      <c r="L170" s="26"/>
      <c r="M170" s="29"/>
      <c r="N170" s="29"/>
      <c r="O170" s="29"/>
      <c r="P170" s="26"/>
      <c r="Q170" s="25"/>
      <c r="R170" s="25"/>
      <c r="S170" s="25"/>
    </row>
    <row r="171" spans="1:19" ht="15.75">
      <c r="A171" s="11"/>
      <c r="B171" s="2"/>
      <c r="C171" s="2"/>
      <c r="D171" s="2"/>
      <c r="E171" s="2"/>
      <c r="F171" s="2"/>
      <c r="G171" s="2"/>
      <c r="H171" s="9"/>
      <c r="I171" s="26"/>
      <c r="J171" s="26"/>
      <c r="K171" s="26"/>
      <c r="L171" s="26"/>
      <c r="M171" s="29"/>
      <c r="N171" s="29"/>
      <c r="O171" s="29"/>
      <c r="P171" s="26"/>
      <c r="Q171" s="25"/>
      <c r="R171" s="25"/>
      <c r="S171" s="25"/>
    </row>
    <row r="172" spans="1:19" ht="15.75">
      <c r="A172" s="89" t="s">
        <v>63</v>
      </c>
      <c r="B172" s="37" t="s">
        <v>82</v>
      </c>
      <c r="C172" s="2"/>
      <c r="D172" s="2"/>
      <c r="E172" s="2"/>
      <c r="F172" s="2"/>
      <c r="G172" s="2"/>
      <c r="H172" s="9"/>
      <c r="I172" s="26"/>
      <c r="J172" s="26"/>
      <c r="K172" s="26"/>
      <c r="L172" s="26"/>
      <c r="M172" s="38"/>
      <c r="N172" s="38"/>
      <c r="O172" s="38"/>
      <c r="P172" s="26"/>
      <c r="Q172" s="25"/>
      <c r="R172" s="25"/>
      <c r="S172" s="25"/>
    </row>
    <row r="173" spans="1:19" ht="4.5" customHeight="1">
      <c r="A173" s="11"/>
      <c r="B173" s="1"/>
      <c r="C173" s="2"/>
      <c r="D173" s="2"/>
      <c r="E173" s="2"/>
      <c r="F173" s="2"/>
      <c r="G173" s="2"/>
      <c r="H173" s="9"/>
      <c r="I173" s="26"/>
      <c r="J173" s="26"/>
      <c r="K173" s="26"/>
      <c r="L173" s="26"/>
      <c r="M173" s="38"/>
      <c r="N173" s="38"/>
      <c r="O173" s="38"/>
      <c r="P173" s="26"/>
      <c r="Q173" s="25"/>
      <c r="R173" s="25"/>
      <c r="S173" s="25"/>
    </row>
    <row r="174" spans="1:19" ht="15.75">
      <c r="A174" s="11"/>
      <c r="B174" s="2" t="s">
        <v>83</v>
      </c>
      <c r="C174" s="2"/>
      <c r="D174" s="2"/>
      <c r="E174" s="2"/>
      <c r="F174" s="2"/>
      <c r="G174" s="2"/>
      <c r="H174" s="9"/>
      <c r="I174" s="26"/>
      <c r="J174" s="26"/>
      <c r="K174" s="26"/>
      <c r="L174" s="26"/>
      <c r="M174" s="38"/>
      <c r="N174" s="38"/>
      <c r="O174" s="38"/>
      <c r="P174" s="26"/>
      <c r="Q174" s="25"/>
      <c r="R174" s="25"/>
      <c r="S174" s="25"/>
    </row>
    <row r="175" spans="1:19" ht="15.75">
      <c r="A175" s="11"/>
      <c r="B175" s="2"/>
      <c r="C175" s="2"/>
      <c r="D175" s="2"/>
      <c r="E175" s="2"/>
      <c r="F175" s="2"/>
      <c r="G175" s="2"/>
      <c r="H175" s="9"/>
      <c r="I175" s="26"/>
      <c r="J175" s="26"/>
      <c r="K175" s="26"/>
      <c r="L175" s="26"/>
      <c r="M175" s="38"/>
      <c r="N175" s="38"/>
      <c r="O175" s="38"/>
      <c r="P175" s="26"/>
      <c r="Q175" s="25"/>
      <c r="R175" s="25"/>
      <c r="S175" s="25"/>
    </row>
    <row r="176" spans="1:19" ht="15.75">
      <c r="A176" s="11"/>
      <c r="B176" s="2"/>
      <c r="C176" s="2"/>
      <c r="D176" s="2"/>
      <c r="E176" s="2"/>
      <c r="F176" s="2"/>
      <c r="G176" s="2"/>
      <c r="H176" s="9"/>
      <c r="I176" s="26"/>
      <c r="J176" s="26"/>
      <c r="K176" s="26"/>
      <c r="L176" s="26"/>
      <c r="M176" s="38"/>
      <c r="N176" s="38"/>
      <c r="O176" s="38"/>
      <c r="P176" s="26"/>
      <c r="Q176" s="25"/>
      <c r="R176" s="25"/>
      <c r="S176" s="25"/>
    </row>
    <row r="177" spans="1:19" ht="15.75">
      <c r="A177" s="89" t="s">
        <v>79</v>
      </c>
      <c r="B177" s="37" t="s">
        <v>105</v>
      </c>
      <c r="C177" s="2"/>
      <c r="D177" s="2"/>
      <c r="E177" s="2"/>
      <c r="F177" s="2"/>
      <c r="G177" s="2"/>
      <c r="H177" s="9"/>
      <c r="I177" s="26"/>
      <c r="J177" s="26"/>
      <c r="K177" s="26"/>
      <c r="L177" s="26"/>
      <c r="M177" s="29"/>
      <c r="N177" s="29"/>
      <c r="O177" s="29"/>
      <c r="P177" s="26"/>
      <c r="Q177" s="25"/>
      <c r="R177" s="25"/>
      <c r="S177" s="25"/>
    </row>
    <row r="178" spans="1:19" ht="4.5" customHeight="1">
      <c r="A178" s="11"/>
      <c r="B178" s="2"/>
      <c r="C178" s="2"/>
      <c r="D178" s="2"/>
      <c r="E178" s="2"/>
      <c r="F178" s="2"/>
      <c r="G178" s="2"/>
      <c r="H178" s="9"/>
      <c r="I178" s="26"/>
      <c r="J178" s="26"/>
      <c r="K178" s="26"/>
      <c r="L178" s="26"/>
      <c r="M178" s="29"/>
      <c r="N178" s="29"/>
      <c r="O178" s="29"/>
      <c r="P178" s="26"/>
      <c r="Q178" s="25"/>
      <c r="R178" s="25"/>
      <c r="S178" s="25"/>
    </row>
    <row r="179" spans="1:19" ht="15.75">
      <c r="A179" s="11"/>
      <c r="B179" s="2" t="s">
        <v>222</v>
      </c>
      <c r="C179" s="2"/>
      <c r="D179" s="2"/>
      <c r="E179" s="2"/>
      <c r="F179" s="2"/>
      <c r="G179" s="2"/>
      <c r="H179" s="9"/>
      <c r="I179" s="26"/>
      <c r="J179" s="26"/>
      <c r="K179" s="26"/>
      <c r="L179" s="26"/>
      <c r="M179" s="29"/>
      <c r="N179" s="29"/>
      <c r="O179" s="29"/>
      <c r="P179" s="26"/>
      <c r="Q179" s="25"/>
      <c r="R179" s="25"/>
      <c r="S179" s="25"/>
    </row>
    <row r="180" spans="1:19" ht="15.75">
      <c r="A180" s="11"/>
      <c r="B180" s="2"/>
      <c r="C180" s="2"/>
      <c r="D180" s="2"/>
      <c r="E180" s="2"/>
      <c r="F180" s="2"/>
      <c r="G180" s="2"/>
      <c r="H180" s="9"/>
      <c r="I180" s="26"/>
      <c r="J180" s="26"/>
      <c r="K180" s="26"/>
      <c r="L180" s="26"/>
      <c r="M180" s="29"/>
      <c r="N180" s="29"/>
      <c r="O180" s="29"/>
      <c r="P180" s="26"/>
      <c r="Q180" s="25"/>
      <c r="R180" s="25"/>
      <c r="S180" s="25"/>
    </row>
    <row r="181" spans="1:19" ht="15.75">
      <c r="A181" s="11"/>
      <c r="B181" s="2"/>
      <c r="C181" s="2"/>
      <c r="D181" s="2"/>
      <c r="E181" s="2"/>
      <c r="F181" s="2"/>
      <c r="G181" s="2"/>
      <c r="H181" s="9"/>
      <c r="I181" s="26"/>
      <c r="J181" s="26"/>
      <c r="K181" s="26"/>
      <c r="L181" s="26"/>
      <c r="M181" s="29"/>
      <c r="N181" s="29"/>
      <c r="O181" s="29"/>
      <c r="P181" s="26"/>
      <c r="Q181" s="25"/>
      <c r="R181" s="25"/>
      <c r="S181" s="25"/>
    </row>
    <row r="182" spans="1:19" ht="15.75">
      <c r="A182" s="89" t="s">
        <v>81</v>
      </c>
      <c r="B182" s="37" t="s">
        <v>86</v>
      </c>
      <c r="C182" s="2"/>
      <c r="D182" s="2"/>
      <c r="E182" s="2"/>
      <c r="F182" s="2"/>
      <c r="G182" s="2"/>
      <c r="H182" s="9"/>
      <c r="I182" s="26"/>
      <c r="J182" s="26"/>
      <c r="K182" s="26"/>
      <c r="L182" s="26"/>
      <c r="M182" s="29"/>
      <c r="N182" s="29"/>
      <c r="O182" s="29"/>
      <c r="P182" s="26"/>
      <c r="Q182" s="25"/>
      <c r="R182" s="25"/>
      <c r="S182" s="25"/>
    </row>
    <row r="183" spans="1:19" ht="15.75">
      <c r="A183" s="11"/>
      <c r="B183" s="2" t="s">
        <v>7</v>
      </c>
      <c r="C183" s="2"/>
      <c r="D183" s="2"/>
      <c r="E183" s="2"/>
      <c r="F183" s="2"/>
      <c r="G183" s="2"/>
      <c r="H183" s="9"/>
      <c r="I183" s="26"/>
      <c r="J183" s="26"/>
      <c r="K183" s="38" t="s">
        <v>87</v>
      </c>
      <c r="L183" s="42"/>
      <c r="N183" s="42"/>
      <c r="O183" s="1"/>
      <c r="P183" s="26"/>
      <c r="Q183" s="25"/>
      <c r="R183" s="25"/>
      <c r="S183" s="25"/>
    </row>
    <row r="184" spans="1:19" ht="15.75">
      <c r="A184" s="11"/>
      <c r="B184" s="2"/>
      <c r="C184" s="2"/>
      <c r="D184" s="2"/>
      <c r="E184" s="2"/>
      <c r="F184" s="2"/>
      <c r="G184" s="43" t="s">
        <v>127</v>
      </c>
      <c r="H184" s="9"/>
      <c r="I184" s="43" t="s">
        <v>88</v>
      </c>
      <c r="J184" s="26"/>
      <c r="K184" s="43" t="s">
        <v>89</v>
      </c>
      <c r="L184" s="38"/>
      <c r="N184" s="38"/>
      <c r="O184" s="1"/>
      <c r="P184" s="26"/>
      <c r="Q184" s="25"/>
      <c r="R184" s="25"/>
      <c r="S184" s="25"/>
    </row>
    <row r="185" spans="1:19" ht="15.75">
      <c r="A185" s="11"/>
      <c r="B185" s="44" t="s">
        <v>90</v>
      </c>
      <c r="C185" s="2"/>
      <c r="D185" s="2"/>
      <c r="E185" s="2"/>
      <c r="F185" s="2"/>
      <c r="G185" s="38" t="s">
        <v>17</v>
      </c>
      <c r="H185" s="9"/>
      <c r="I185" s="38" t="s">
        <v>17</v>
      </c>
      <c r="J185" s="26"/>
      <c r="K185" s="38" t="s">
        <v>17</v>
      </c>
      <c r="L185" s="26"/>
      <c r="N185" s="29"/>
      <c r="O185" s="1"/>
      <c r="P185" s="26"/>
      <c r="Q185" s="25"/>
      <c r="R185" s="25"/>
      <c r="S185" s="25"/>
    </row>
    <row r="186" spans="1:19" ht="15.75">
      <c r="A186" s="11"/>
      <c r="B186" s="2"/>
      <c r="C186" s="2"/>
      <c r="D186" s="2"/>
      <c r="E186" s="2"/>
      <c r="F186" s="2"/>
      <c r="G186" s="26"/>
      <c r="H186" s="9"/>
      <c r="I186" s="29"/>
      <c r="J186" s="26"/>
      <c r="K186" s="29"/>
      <c r="L186" s="26"/>
      <c r="N186" s="29"/>
      <c r="O186" s="1"/>
      <c r="P186" s="26"/>
      <c r="Q186" s="25"/>
      <c r="R186" s="25"/>
      <c r="S186" s="25"/>
    </row>
    <row r="187" spans="1:19" ht="15.75">
      <c r="A187" s="11"/>
      <c r="B187" s="2" t="s">
        <v>109</v>
      </c>
      <c r="C187" s="2"/>
      <c r="D187" s="2"/>
      <c r="E187" s="2"/>
      <c r="F187" s="2"/>
      <c r="G187" s="29">
        <v>3643</v>
      </c>
      <c r="H187" s="9"/>
      <c r="I187" s="29">
        <v>-6869</v>
      </c>
      <c r="J187" s="26"/>
      <c r="K187" s="29">
        <v>19510</v>
      </c>
      <c r="L187" s="57"/>
      <c r="N187" s="29"/>
      <c r="O187" s="1"/>
      <c r="P187" s="26"/>
      <c r="Q187" s="25"/>
      <c r="R187" s="25"/>
      <c r="S187" s="25"/>
    </row>
    <row r="188" spans="1:19" ht="15.75">
      <c r="A188" s="11"/>
      <c r="B188" s="2" t="s">
        <v>91</v>
      </c>
      <c r="C188" s="2"/>
      <c r="D188" s="2"/>
      <c r="E188" s="2"/>
      <c r="F188" s="2"/>
      <c r="G188" s="29">
        <v>175143</v>
      </c>
      <c r="H188" s="9"/>
      <c r="I188" s="29">
        <v>5456</v>
      </c>
      <c r="J188" s="26"/>
      <c r="K188" s="29">
        <v>191087</v>
      </c>
      <c r="L188" s="26"/>
      <c r="N188" s="29"/>
      <c r="O188" s="1"/>
      <c r="P188" s="26"/>
      <c r="Q188" s="25"/>
      <c r="R188" s="25"/>
      <c r="S188" s="25"/>
    </row>
    <row r="189" spans="1:19" ht="15.75">
      <c r="A189" s="11"/>
      <c r="B189" s="2" t="s">
        <v>110</v>
      </c>
      <c r="C189" s="2"/>
      <c r="D189" s="2"/>
      <c r="E189" s="2"/>
      <c r="F189" s="2"/>
      <c r="G189" s="29" t="s">
        <v>22</v>
      </c>
      <c r="H189" s="9"/>
      <c r="I189" s="29">
        <v>10310</v>
      </c>
      <c r="J189" s="26"/>
      <c r="K189" s="29">
        <v>290391</v>
      </c>
      <c r="L189" s="26"/>
      <c r="N189" s="29"/>
      <c r="O189" s="1"/>
      <c r="P189" s="26"/>
      <c r="Q189" s="25"/>
      <c r="R189" s="25"/>
      <c r="S189" s="25"/>
    </row>
    <row r="190" spans="1:19" ht="15.75">
      <c r="A190" s="11"/>
      <c r="B190" s="2" t="s">
        <v>92</v>
      </c>
      <c r="C190" s="2"/>
      <c r="D190" s="2"/>
      <c r="E190" s="2"/>
      <c r="F190" s="2"/>
      <c r="G190" s="29" t="s">
        <v>22</v>
      </c>
      <c r="H190" s="9"/>
      <c r="I190" s="29">
        <v>16126</v>
      </c>
      <c r="J190" s="26"/>
      <c r="K190" s="29">
        <v>36958</v>
      </c>
      <c r="L190" s="26"/>
      <c r="N190" s="29"/>
      <c r="O190" s="1"/>
      <c r="P190" s="26"/>
      <c r="Q190" s="25"/>
      <c r="R190" s="25"/>
      <c r="S190" s="25"/>
    </row>
    <row r="191" spans="1:19" ht="15.75">
      <c r="A191" s="11"/>
      <c r="B191" s="2" t="s">
        <v>126</v>
      </c>
      <c r="C191" s="2"/>
      <c r="D191" s="2"/>
      <c r="E191" s="2"/>
      <c r="F191" s="2"/>
      <c r="G191" s="29">
        <v>197600</v>
      </c>
      <c r="H191" s="9"/>
      <c r="I191" s="29">
        <v>-5056</v>
      </c>
      <c r="J191" s="26"/>
      <c r="K191" s="29">
        <v>49140</v>
      </c>
      <c r="L191" s="26"/>
      <c r="N191" s="29"/>
      <c r="O191" s="1"/>
      <c r="P191" s="26"/>
      <c r="Q191" s="25"/>
      <c r="R191" s="25"/>
      <c r="S191" s="25"/>
    </row>
    <row r="192" spans="1:19" ht="4.5" customHeight="1">
      <c r="A192" s="11"/>
      <c r="B192" s="2"/>
      <c r="C192" s="2"/>
      <c r="D192" s="2"/>
      <c r="E192" s="2"/>
      <c r="F192" s="2"/>
      <c r="G192" s="29"/>
      <c r="H192" s="9"/>
      <c r="I192" s="29"/>
      <c r="J192" s="26"/>
      <c r="K192" s="29"/>
      <c r="L192" s="26"/>
      <c r="N192" s="29"/>
      <c r="O192" s="1"/>
      <c r="P192" s="26"/>
      <c r="Q192" s="25"/>
      <c r="R192" s="25"/>
      <c r="S192" s="25"/>
    </row>
    <row r="193" spans="1:19" ht="19.5" customHeight="1" thickBot="1">
      <c r="A193" s="11"/>
      <c r="B193" s="2"/>
      <c r="C193" s="2"/>
      <c r="D193" s="2"/>
      <c r="E193" s="2"/>
      <c r="F193" s="2"/>
      <c r="G193" s="31">
        <f>SUM(G187:G191)</f>
        <v>376386</v>
      </c>
      <c r="H193" s="9"/>
      <c r="I193" s="32">
        <f>SUM(I187:I191)</f>
        <v>19967</v>
      </c>
      <c r="J193" s="26"/>
      <c r="K193" s="31">
        <f>SUM(K187:K191)</f>
        <v>587086</v>
      </c>
      <c r="L193" s="26"/>
      <c r="N193" s="29"/>
      <c r="O193" s="1"/>
      <c r="P193" s="26"/>
      <c r="Q193" s="25"/>
      <c r="R193" s="25">
        <f>PL!I21</f>
        <v>131863</v>
      </c>
      <c r="S193" s="45">
        <f>G193-R193</f>
        <v>244523</v>
      </c>
    </row>
    <row r="194" spans="1:19" ht="13.5" customHeight="1" thickTop="1">
      <c r="A194" s="11"/>
      <c r="B194" s="1"/>
      <c r="C194" s="2"/>
      <c r="D194" s="2"/>
      <c r="E194" s="2"/>
      <c r="F194" s="2"/>
      <c r="G194" s="26"/>
      <c r="H194" s="9"/>
      <c r="I194" s="29"/>
      <c r="J194" s="26"/>
      <c r="K194" s="1"/>
      <c r="L194" s="26"/>
      <c r="M194" s="29"/>
      <c r="N194" s="29"/>
      <c r="O194" s="1"/>
      <c r="P194" s="26"/>
      <c r="Q194" s="25"/>
      <c r="R194" s="25" t="s">
        <v>7</v>
      </c>
      <c r="S194" s="45"/>
    </row>
    <row r="195" spans="1:19" ht="15.75">
      <c r="A195" s="11"/>
      <c r="B195" s="2" t="s">
        <v>181</v>
      </c>
      <c r="C195" s="2"/>
      <c r="D195" s="2"/>
      <c r="E195" s="2"/>
      <c r="F195" s="2"/>
      <c r="G195" s="26"/>
      <c r="H195" s="9"/>
      <c r="I195" s="29">
        <v>-16938</v>
      </c>
      <c r="J195" s="26"/>
      <c r="K195" s="1"/>
      <c r="L195" s="26"/>
      <c r="M195" s="29"/>
      <c r="N195" s="29"/>
      <c r="O195" s="1"/>
      <c r="P195" s="26"/>
      <c r="Q195" s="25"/>
      <c r="R195" s="25">
        <f>PL!M45</f>
        <v>3029</v>
      </c>
      <c r="S195" s="45">
        <f>I197-R195</f>
        <v>0</v>
      </c>
    </row>
    <row r="196" spans="1:19" ht="1.5" customHeight="1">
      <c r="A196" s="11"/>
      <c r="B196" s="2"/>
      <c r="C196" s="2"/>
      <c r="D196" s="2"/>
      <c r="E196" s="2"/>
      <c r="F196" s="2"/>
      <c r="G196" s="26"/>
      <c r="H196" s="9"/>
      <c r="I196" s="29"/>
      <c r="J196" s="26"/>
      <c r="K196" s="1"/>
      <c r="L196" s="26"/>
      <c r="M196" s="29"/>
      <c r="N196" s="29"/>
      <c r="O196" s="1"/>
      <c r="P196" s="26"/>
      <c r="Q196" s="25"/>
      <c r="R196" s="25"/>
      <c r="S196" s="45"/>
    </row>
    <row r="197" spans="1:19" ht="18" customHeight="1" thickBot="1">
      <c r="A197" s="11"/>
      <c r="B197" s="2" t="s">
        <v>223</v>
      </c>
      <c r="C197" s="2"/>
      <c r="D197" s="2"/>
      <c r="E197" s="2"/>
      <c r="F197" s="2"/>
      <c r="G197" s="26"/>
      <c r="H197" s="9"/>
      <c r="I197" s="31">
        <f>SUM(I193:I196)</f>
        <v>3029</v>
      </c>
      <c r="J197" s="26"/>
      <c r="K197" s="1"/>
      <c r="L197" s="26"/>
      <c r="M197" s="29"/>
      <c r="N197" s="29"/>
      <c r="O197" s="1"/>
      <c r="P197" s="26"/>
      <c r="Q197" s="25"/>
      <c r="R197" s="25">
        <f>'BS'!H47+'BS'!H43</f>
        <v>587086</v>
      </c>
      <c r="S197" s="45">
        <f>K193-R197</f>
        <v>0</v>
      </c>
    </row>
    <row r="198" spans="1:19" ht="16.5" thickTop="1">
      <c r="A198" s="11"/>
      <c r="B198" s="2"/>
      <c r="C198" s="2"/>
      <c r="D198" s="2"/>
      <c r="E198" s="2"/>
      <c r="F198" s="2"/>
      <c r="G198" s="26"/>
      <c r="H198" s="9"/>
      <c r="I198" s="29"/>
      <c r="J198" s="26"/>
      <c r="K198" s="1"/>
      <c r="L198" s="26"/>
      <c r="M198" s="29"/>
      <c r="N198" s="29"/>
      <c r="O198" s="1"/>
      <c r="P198" s="26"/>
      <c r="Q198" s="25"/>
      <c r="R198" s="45"/>
      <c r="S198" s="25"/>
    </row>
    <row r="199" spans="1:19" ht="9.75" customHeight="1">
      <c r="A199" s="11"/>
      <c r="B199" s="2"/>
      <c r="C199" s="2"/>
      <c r="D199" s="2"/>
      <c r="E199" s="2"/>
      <c r="F199" s="2"/>
      <c r="G199" s="26"/>
      <c r="H199" s="9"/>
      <c r="I199" s="29"/>
      <c r="J199" s="26"/>
      <c r="K199" s="1"/>
      <c r="L199" s="26"/>
      <c r="M199" s="29"/>
      <c r="N199" s="29"/>
      <c r="O199" s="1"/>
      <c r="P199" s="26"/>
      <c r="Q199" s="25"/>
      <c r="R199" s="45"/>
      <c r="S199" s="25"/>
    </row>
    <row r="200" spans="1:19" ht="15.75">
      <c r="A200" s="11"/>
      <c r="B200" s="44" t="s">
        <v>93</v>
      </c>
      <c r="C200" s="2"/>
      <c r="D200" s="2"/>
      <c r="E200" s="2"/>
      <c r="F200" s="2"/>
      <c r="G200" s="26"/>
      <c r="H200" s="9"/>
      <c r="I200" s="29"/>
      <c r="J200" s="26"/>
      <c r="K200" s="1"/>
      <c r="L200" s="26"/>
      <c r="M200" s="29"/>
      <c r="N200" s="29"/>
      <c r="O200" s="1"/>
      <c r="P200" s="26"/>
      <c r="Q200" s="25"/>
      <c r="R200" s="45"/>
      <c r="S200" s="25"/>
    </row>
    <row r="201" spans="1:19" ht="15.75">
      <c r="A201" s="11"/>
      <c r="B201" s="44"/>
      <c r="C201" s="2"/>
      <c r="D201" s="2"/>
      <c r="E201" s="2"/>
      <c r="F201" s="2"/>
      <c r="G201" s="26"/>
      <c r="H201" s="9"/>
      <c r="I201" s="29"/>
      <c r="J201" s="26"/>
      <c r="K201" s="1"/>
      <c r="L201" s="26"/>
      <c r="M201" s="29"/>
      <c r="N201" s="29"/>
      <c r="O201" s="1"/>
      <c r="P201" s="26"/>
      <c r="Q201" s="25"/>
      <c r="R201" s="45"/>
      <c r="S201" s="25"/>
    </row>
    <row r="202" spans="1:19" ht="15.75">
      <c r="A202" s="11"/>
      <c r="B202" s="2" t="s">
        <v>94</v>
      </c>
      <c r="C202" s="2"/>
      <c r="D202" s="2"/>
      <c r="E202" s="2"/>
      <c r="F202" s="2"/>
      <c r="G202" s="29">
        <f>G188+G187+G190</f>
        <v>178786</v>
      </c>
      <c r="H202" s="9"/>
      <c r="I202" s="29">
        <v>2079</v>
      </c>
      <c r="J202" s="26"/>
      <c r="K202" s="29">
        <v>210855</v>
      </c>
      <c r="L202" s="26"/>
      <c r="N202" s="29"/>
      <c r="O202" s="1"/>
      <c r="P202" s="26"/>
      <c r="Q202" s="25"/>
      <c r="R202" s="45"/>
      <c r="S202" s="25"/>
    </row>
    <row r="203" spans="1:19" ht="15.75">
      <c r="A203" s="11"/>
      <c r="B203" s="2" t="s">
        <v>108</v>
      </c>
      <c r="C203" s="2"/>
      <c r="D203" s="2"/>
      <c r="E203" s="2"/>
      <c r="F203" s="2"/>
      <c r="G203" s="29" t="str">
        <f>G189</f>
        <v>-     </v>
      </c>
      <c r="H203" s="9"/>
      <c r="I203" s="29">
        <v>7578</v>
      </c>
      <c r="J203" s="26"/>
      <c r="K203" s="29">
        <v>290391</v>
      </c>
      <c r="L203" s="26"/>
      <c r="N203" s="29"/>
      <c r="O203" s="1"/>
      <c r="P203" s="26"/>
      <c r="Q203" s="25"/>
      <c r="R203" s="45"/>
      <c r="S203" s="25"/>
    </row>
    <row r="204" spans="1:19" ht="15.75">
      <c r="A204" s="11"/>
      <c r="B204" s="2" t="s">
        <v>54</v>
      </c>
      <c r="C204" s="2"/>
      <c r="D204" s="2"/>
      <c r="E204" s="2"/>
      <c r="F204" s="2"/>
      <c r="G204" s="29">
        <f>G191</f>
        <v>197600</v>
      </c>
      <c r="H204" s="9"/>
      <c r="I204" s="29">
        <v>10310</v>
      </c>
      <c r="J204" s="26"/>
      <c r="K204" s="29">
        <v>85840</v>
      </c>
      <c r="L204" s="26"/>
      <c r="N204" s="29"/>
      <c r="O204" s="1"/>
      <c r="P204" s="26"/>
      <c r="Q204" s="25"/>
      <c r="R204" s="45"/>
      <c r="S204" s="25"/>
    </row>
    <row r="205" spans="1:19" ht="4.5" customHeight="1">
      <c r="A205" s="11"/>
      <c r="B205" s="2"/>
      <c r="C205" s="2"/>
      <c r="D205" s="2"/>
      <c r="E205" s="2"/>
      <c r="F205" s="2"/>
      <c r="G205" s="29"/>
      <c r="H205" s="9"/>
      <c r="I205" s="29"/>
      <c r="J205" s="26"/>
      <c r="K205" s="29"/>
      <c r="L205" s="26"/>
      <c r="N205" s="29"/>
      <c r="O205" s="1"/>
      <c r="P205" s="26"/>
      <c r="Q205" s="25"/>
      <c r="R205" s="45"/>
      <c r="S205" s="25"/>
    </row>
    <row r="206" spans="1:19" ht="18" customHeight="1" thickBot="1">
      <c r="A206" s="11"/>
      <c r="B206" s="2"/>
      <c r="C206" s="2"/>
      <c r="D206" s="2"/>
      <c r="E206" s="2"/>
      <c r="F206" s="2"/>
      <c r="G206" s="31">
        <f>SUM(G198:G204)</f>
        <v>376386</v>
      </c>
      <c r="H206" s="9"/>
      <c r="I206" s="32">
        <f>SUM(I198:I204)</f>
        <v>19967</v>
      </c>
      <c r="J206" s="26"/>
      <c r="K206" s="31">
        <f>SUM(K202:K205)</f>
        <v>587086</v>
      </c>
      <c r="L206" s="26"/>
      <c r="N206" s="29"/>
      <c r="O206" s="1"/>
      <c r="P206" s="26"/>
      <c r="Q206" s="25"/>
      <c r="R206" s="45">
        <f>G206-G193</f>
        <v>0</v>
      </c>
      <c r="S206" s="25"/>
    </row>
    <row r="207" spans="1:19" ht="7.5" customHeight="1" thickTop="1">
      <c r="A207" s="11"/>
      <c r="B207" s="1"/>
      <c r="C207" s="2"/>
      <c r="D207" s="2"/>
      <c r="E207" s="2"/>
      <c r="F207" s="2"/>
      <c r="G207" s="26"/>
      <c r="H207" s="9"/>
      <c r="I207" s="29"/>
      <c r="J207" s="26"/>
      <c r="K207" s="29"/>
      <c r="L207" s="26"/>
      <c r="N207" s="29"/>
      <c r="O207" s="1"/>
      <c r="P207" s="26"/>
      <c r="Q207" s="25"/>
      <c r="R207" s="45"/>
      <c r="S207" s="25"/>
    </row>
    <row r="208" spans="1:19" ht="15.75">
      <c r="A208" s="11"/>
      <c r="B208" s="2" t="s">
        <v>181</v>
      </c>
      <c r="C208" s="2"/>
      <c r="D208" s="2"/>
      <c r="E208" s="2"/>
      <c r="F208" s="2"/>
      <c r="G208" s="26"/>
      <c r="H208" s="9"/>
      <c r="I208" s="29">
        <f>I195</f>
        <v>-16938</v>
      </c>
      <c r="J208" s="26"/>
      <c r="K208" s="1"/>
      <c r="L208" s="26"/>
      <c r="M208" s="29"/>
      <c r="N208" s="29"/>
      <c r="O208" s="1"/>
      <c r="P208" s="26"/>
      <c r="Q208" s="25"/>
      <c r="R208" s="45">
        <f>I211-I197</f>
        <v>0</v>
      </c>
      <c r="S208" s="25"/>
    </row>
    <row r="209" spans="1:19" ht="4.5" customHeight="1">
      <c r="A209" s="11"/>
      <c r="B209" s="2"/>
      <c r="C209" s="2"/>
      <c r="D209" s="2"/>
      <c r="E209" s="2"/>
      <c r="F209" s="2"/>
      <c r="G209" s="26"/>
      <c r="H209" s="9"/>
      <c r="I209" s="29"/>
      <c r="J209" s="26"/>
      <c r="K209" s="1"/>
      <c r="L209" s="26"/>
      <c r="M209" s="29"/>
      <c r="N209" s="29"/>
      <c r="O209" s="1"/>
      <c r="P209" s="26"/>
      <c r="Q209" s="25"/>
      <c r="R209" s="45"/>
      <c r="S209" s="25"/>
    </row>
    <row r="210" spans="1:19" ht="4.5" customHeight="1">
      <c r="A210" s="11"/>
      <c r="B210" s="2"/>
      <c r="C210" s="2"/>
      <c r="D210" s="2"/>
      <c r="E210" s="2"/>
      <c r="F210" s="2"/>
      <c r="G210" s="26"/>
      <c r="H210" s="9"/>
      <c r="I210" s="29"/>
      <c r="J210" s="26"/>
      <c r="K210" s="1"/>
      <c r="L210" s="26"/>
      <c r="M210" s="29"/>
      <c r="N210" s="29"/>
      <c r="O210" s="1"/>
      <c r="P210" s="26"/>
      <c r="Q210" s="25"/>
      <c r="R210" s="45"/>
      <c r="S210" s="25"/>
    </row>
    <row r="211" spans="1:19" ht="18" customHeight="1" thickBot="1">
      <c r="A211" s="11"/>
      <c r="B211" s="2" t="s">
        <v>223</v>
      </c>
      <c r="C211" s="2"/>
      <c r="D211" s="2"/>
      <c r="E211" s="2"/>
      <c r="F211" s="2"/>
      <c r="G211" s="26"/>
      <c r="H211" s="9"/>
      <c r="I211" s="31">
        <f>SUM(I206:I210)</f>
        <v>3029</v>
      </c>
      <c r="J211" s="26"/>
      <c r="K211" s="1"/>
      <c r="L211" s="26"/>
      <c r="M211" s="29"/>
      <c r="N211" s="29"/>
      <c r="O211" s="1"/>
      <c r="P211" s="26"/>
      <c r="Q211" s="25"/>
      <c r="R211" s="45">
        <f>K193-K206</f>
        <v>0</v>
      </c>
      <c r="S211" s="25"/>
    </row>
    <row r="212" spans="1:19" ht="16.5" thickTop="1">
      <c r="A212" s="11"/>
      <c r="B212" s="2"/>
      <c r="C212" s="2"/>
      <c r="D212" s="2"/>
      <c r="E212" s="2"/>
      <c r="F212" s="2"/>
      <c r="G212" s="26"/>
      <c r="H212" s="9"/>
      <c r="I212" s="29"/>
      <c r="J212" s="26"/>
      <c r="K212" s="1"/>
      <c r="L212" s="26"/>
      <c r="M212" s="29"/>
      <c r="N212" s="29"/>
      <c r="O212" s="1"/>
      <c r="P212" s="26"/>
      <c r="Q212" s="25"/>
      <c r="R212" s="45"/>
      <c r="S212" s="25"/>
    </row>
    <row r="213" spans="1:19" ht="15.75">
      <c r="A213" s="11"/>
      <c r="B213" s="66" t="s">
        <v>112</v>
      </c>
      <c r="C213" s="2"/>
      <c r="D213" s="2"/>
      <c r="E213" s="2"/>
      <c r="F213" s="2"/>
      <c r="G213" s="26"/>
      <c r="H213" s="9"/>
      <c r="I213" s="29"/>
      <c r="J213" s="26"/>
      <c r="K213" s="1"/>
      <c r="L213" s="26"/>
      <c r="M213" s="29"/>
      <c r="N213" s="29"/>
      <c r="O213" s="1"/>
      <c r="P213" s="26"/>
      <c r="Q213" s="25"/>
      <c r="R213" s="45"/>
      <c r="S213" s="25"/>
    </row>
    <row r="214" spans="1:19" ht="15.75">
      <c r="A214" s="11"/>
      <c r="B214" s="66" t="s">
        <v>111</v>
      </c>
      <c r="C214" s="2"/>
      <c r="D214" s="2"/>
      <c r="E214" s="2"/>
      <c r="F214" s="2"/>
      <c r="G214" s="26"/>
      <c r="H214" s="9"/>
      <c r="I214" s="29"/>
      <c r="J214" s="26"/>
      <c r="K214" s="1"/>
      <c r="L214" s="26"/>
      <c r="M214" s="29"/>
      <c r="N214" s="29"/>
      <c r="O214" s="1"/>
      <c r="P214" s="26"/>
      <c r="Q214" s="25"/>
      <c r="R214" s="45"/>
      <c r="S214" s="25"/>
    </row>
    <row r="215" spans="1:19" ht="15.75">
      <c r="A215" s="11"/>
      <c r="B215" s="66"/>
      <c r="C215" s="2"/>
      <c r="D215" s="2"/>
      <c r="E215" s="2"/>
      <c r="F215" s="2"/>
      <c r="G215" s="26"/>
      <c r="H215" s="9"/>
      <c r="I215" s="29"/>
      <c r="J215" s="26"/>
      <c r="K215" s="1"/>
      <c r="L215" s="26"/>
      <c r="M215" s="29"/>
      <c r="N215" s="29"/>
      <c r="O215" s="1"/>
      <c r="P215" s="26"/>
      <c r="Q215" s="25"/>
      <c r="R215" s="45"/>
      <c r="S215" s="25"/>
    </row>
    <row r="216" spans="1:19" ht="15.75">
      <c r="A216" s="11"/>
      <c r="B216" s="66"/>
      <c r="C216" s="2"/>
      <c r="D216" s="2"/>
      <c r="E216" s="2"/>
      <c r="F216" s="2"/>
      <c r="G216" s="26"/>
      <c r="H216" s="9"/>
      <c r="I216" s="29"/>
      <c r="J216" s="26"/>
      <c r="K216" s="1"/>
      <c r="L216" s="26"/>
      <c r="M216" s="29"/>
      <c r="N216" s="29"/>
      <c r="O216" s="1"/>
      <c r="P216" s="26"/>
      <c r="Q216" s="25"/>
      <c r="R216" s="45"/>
      <c r="S216" s="25"/>
    </row>
    <row r="217" spans="1:19" ht="15.75">
      <c r="A217" s="11"/>
      <c r="B217" s="66"/>
      <c r="C217" s="2"/>
      <c r="D217" s="2"/>
      <c r="E217" s="2"/>
      <c r="F217" s="2"/>
      <c r="G217" s="26"/>
      <c r="H217" s="9"/>
      <c r="I217" s="29"/>
      <c r="J217" s="26"/>
      <c r="K217" s="1"/>
      <c r="L217" s="26"/>
      <c r="M217" s="29"/>
      <c r="N217" s="29"/>
      <c r="O217" s="1"/>
      <c r="P217" s="26"/>
      <c r="Q217" s="25"/>
      <c r="R217" s="45"/>
      <c r="S217" s="25"/>
    </row>
    <row r="218" spans="1:19" ht="15.75">
      <c r="A218" s="11"/>
      <c r="B218" s="66"/>
      <c r="C218" s="2"/>
      <c r="D218" s="2"/>
      <c r="E218" s="2"/>
      <c r="F218" s="2"/>
      <c r="G218" s="26"/>
      <c r="H218" s="9"/>
      <c r="I218" s="29"/>
      <c r="J218" s="26"/>
      <c r="K218" s="1"/>
      <c r="L218" s="26"/>
      <c r="M218" s="29"/>
      <c r="N218" s="29"/>
      <c r="O218" s="1"/>
      <c r="P218" s="26"/>
      <c r="Q218" s="25"/>
      <c r="R218" s="45"/>
      <c r="S218" s="25"/>
    </row>
    <row r="219" spans="1:19" ht="15.75">
      <c r="A219" s="11"/>
      <c r="B219" s="66"/>
      <c r="C219" s="2"/>
      <c r="D219" s="2"/>
      <c r="E219" s="2"/>
      <c r="F219" s="2"/>
      <c r="G219" s="26"/>
      <c r="H219" s="9"/>
      <c r="I219" s="29"/>
      <c r="J219" s="26"/>
      <c r="K219" s="1"/>
      <c r="L219" s="26"/>
      <c r="M219" s="29"/>
      <c r="N219" s="29"/>
      <c r="O219" s="1"/>
      <c r="P219" s="26"/>
      <c r="Q219" s="25"/>
      <c r="R219" s="45"/>
      <c r="S219" s="25"/>
    </row>
    <row r="220" spans="1:19" ht="15.75">
      <c r="A220" s="11"/>
      <c r="B220" s="66"/>
      <c r="C220" s="2"/>
      <c r="D220" s="2"/>
      <c r="E220" s="2"/>
      <c r="F220" s="2"/>
      <c r="G220" s="26"/>
      <c r="H220" s="9"/>
      <c r="I220" s="29"/>
      <c r="J220" s="26"/>
      <c r="K220" s="1"/>
      <c r="L220" s="26"/>
      <c r="M220" s="29"/>
      <c r="N220" s="29"/>
      <c r="O220" s="1"/>
      <c r="P220" s="26"/>
      <c r="Q220" s="25"/>
      <c r="R220" s="45"/>
      <c r="S220" s="25"/>
    </row>
    <row r="221" spans="1:19" ht="15.75">
      <c r="A221" s="11"/>
      <c r="B221" s="66"/>
      <c r="C221" s="2"/>
      <c r="D221" s="2"/>
      <c r="E221" s="2"/>
      <c r="F221" s="2"/>
      <c r="G221" s="26"/>
      <c r="H221" s="9"/>
      <c r="I221" s="29"/>
      <c r="J221" s="26"/>
      <c r="K221" s="1"/>
      <c r="L221" s="26"/>
      <c r="M221" s="29"/>
      <c r="N221" s="29"/>
      <c r="O221" s="1"/>
      <c r="P221" s="26"/>
      <c r="Q221" s="25"/>
      <c r="R221" s="45"/>
      <c r="S221" s="25"/>
    </row>
    <row r="222" spans="1:19" ht="15.75">
      <c r="A222" s="11"/>
      <c r="B222" s="66"/>
      <c r="C222" s="2"/>
      <c r="D222" s="2"/>
      <c r="E222" s="2"/>
      <c r="F222" s="2"/>
      <c r="G222" s="26"/>
      <c r="H222" s="9"/>
      <c r="I222" s="29"/>
      <c r="J222" s="26"/>
      <c r="K222" s="1"/>
      <c r="L222" s="26"/>
      <c r="M222" s="29"/>
      <c r="N222" s="29"/>
      <c r="O222" s="1"/>
      <c r="P222" s="26"/>
      <c r="Q222" s="25"/>
      <c r="R222" s="45"/>
      <c r="S222" s="25"/>
    </row>
    <row r="223" spans="1:19" ht="15.75">
      <c r="A223" s="11"/>
      <c r="B223" s="66"/>
      <c r="C223" s="2"/>
      <c r="D223" s="2"/>
      <c r="E223" s="2"/>
      <c r="F223" s="2"/>
      <c r="G223" s="26"/>
      <c r="H223" s="9"/>
      <c r="I223" s="29"/>
      <c r="J223" s="26"/>
      <c r="K223" s="1"/>
      <c r="L223" s="26"/>
      <c r="M223" s="29"/>
      <c r="N223" s="29"/>
      <c r="O223" s="1"/>
      <c r="P223" s="26"/>
      <c r="Q223" s="25"/>
      <c r="R223" s="45"/>
      <c r="S223" s="25"/>
    </row>
    <row r="224" spans="1:19" ht="15.75">
      <c r="A224" s="11"/>
      <c r="B224" s="66"/>
      <c r="C224" s="2"/>
      <c r="D224" s="2"/>
      <c r="E224" s="2"/>
      <c r="F224" s="2"/>
      <c r="G224" s="26"/>
      <c r="H224" s="9"/>
      <c r="I224" s="29"/>
      <c r="J224" s="26"/>
      <c r="K224" s="1"/>
      <c r="L224" s="26"/>
      <c r="M224" s="29"/>
      <c r="N224" s="29"/>
      <c r="O224" s="1"/>
      <c r="P224" s="26"/>
      <c r="Q224" s="25"/>
      <c r="R224" s="45"/>
      <c r="S224" s="25"/>
    </row>
    <row r="225" spans="1:19" ht="15.75">
      <c r="A225" s="89" t="s">
        <v>84</v>
      </c>
      <c r="B225" s="37" t="s">
        <v>96</v>
      </c>
      <c r="C225" s="2"/>
      <c r="D225" s="1"/>
      <c r="E225" s="1"/>
      <c r="F225" s="1"/>
      <c r="G225" s="1"/>
      <c r="H225" s="1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ht="4.5" customHeight="1">
      <c r="A226" s="11"/>
      <c r="B226" s="37"/>
      <c r="C226" s="2"/>
      <c r="D226" s="1"/>
      <c r="E226" s="1"/>
      <c r="F226" s="1"/>
      <c r="G226" s="1"/>
      <c r="H226" s="1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ht="15.75">
      <c r="A227" s="11"/>
      <c r="B227" s="18" t="s">
        <v>246</v>
      </c>
      <c r="C227" s="10"/>
      <c r="D227" s="10"/>
      <c r="E227" s="10"/>
      <c r="F227" s="10"/>
      <c r="G227" s="10"/>
      <c r="H227" s="10"/>
      <c r="I227" s="46"/>
      <c r="J227" s="46"/>
      <c r="K227" s="46"/>
      <c r="L227" s="46"/>
      <c r="M227" s="46"/>
      <c r="N227" s="46"/>
      <c r="O227" s="46"/>
      <c r="P227" s="46"/>
      <c r="Q227" s="25"/>
      <c r="R227" s="25"/>
      <c r="S227" s="25"/>
    </row>
    <row r="228" spans="1:19" ht="15.75">
      <c r="A228" s="11"/>
      <c r="B228" s="1" t="s">
        <v>279</v>
      </c>
      <c r="C228" s="1"/>
      <c r="D228" s="1"/>
      <c r="E228" s="1"/>
      <c r="F228" s="1"/>
      <c r="G228" s="1"/>
      <c r="H228" s="1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ht="15.75">
      <c r="A229" s="11"/>
      <c r="B229" s="1" t="s">
        <v>281</v>
      </c>
      <c r="C229" s="1"/>
      <c r="D229" s="1"/>
      <c r="E229" s="1"/>
      <c r="F229" s="1"/>
      <c r="G229" s="1"/>
      <c r="H229" s="1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ht="15.75">
      <c r="A230" s="11"/>
      <c r="B230" s="1" t="s">
        <v>282</v>
      </c>
      <c r="C230" s="1"/>
      <c r="D230" s="1"/>
      <c r="E230" s="1"/>
      <c r="F230" s="1"/>
      <c r="G230" s="1"/>
      <c r="H230" s="1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ht="15.75">
      <c r="A231" s="11"/>
      <c r="B231" s="1"/>
      <c r="C231" s="1"/>
      <c r="D231" s="1"/>
      <c r="E231" s="1"/>
      <c r="F231" s="1"/>
      <c r="G231" s="1"/>
      <c r="H231" s="1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ht="15.75">
      <c r="A232" s="11"/>
      <c r="B232" s="1"/>
      <c r="C232" s="1"/>
      <c r="D232" s="1"/>
      <c r="E232" s="1"/>
      <c r="F232" s="1"/>
      <c r="G232" s="1"/>
      <c r="H232" s="1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ht="15.75">
      <c r="A233" s="11"/>
      <c r="B233" s="1"/>
      <c r="C233" s="1"/>
      <c r="D233" s="1"/>
      <c r="E233" s="1"/>
      <c r="F233" s="1"/>
      <c r="G233" s="1"/>
      <c r="H233" s="1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ht="15.75">
      <c r="A234" s="89" t="s">
        <v>85</v>
      </c>
      <c r="B234" s="37" t="s">
        <v>98</v>
      </c>
      <c r="C234" s="1"/>
      <c r="D234" s="1"/>
      <c r="E234" s="1"/>
      <c r="F234" s="1"/>
      <c r="G234" s="1"/>
      <c r="H234" s="1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 ht="4.5" customHeight="1">
      <c r="A235" s="11"/>
      <c r="B235" s="1"/>
      <c r="C235" s="1"/>
      <c r="D235" s="1"/>
      <c r="E235" s="1"/>
      <c r="F235" s="1"/>
      <c r="G235" s="1"/>
      <c r="H235" s="1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ht="15.75">
      <c r="A236" s="11"/>
      <c r="B236" s="47" t="s">
        <v>283</v>
      </c>
      <c r="C236" s="10"/>
      <c r="D236" s="10"/>
      <c r="E236" s="10"/>
      <c r="F236" s="10"/>
      <c r="G236" s="10"/>
      <c r="H236" s="10"/>
      <c r="I236" s="46"/>
      <c r="J236" s="46"/>
      <c r="K236" s="46"/>
      <c r="L236" s="46"/>
      <c r="M236" s="46"/>
      <c r="N236" s="46"/>
      <c r="O236" s="46"/>
      <c r="P236" s="46"/>
      <c r="Q236" s="25"/>
      <c r="R236" s="25"/>
      <c r="S236" s="25"/>
    </row>
    <row r="237" spans="1:19" ht="15.75">
      <c r="A237" s="11"/>
      <c r="B237" s="1" t="s">
        <v>253</v>
      </c>
      <c r="C237" s="10"/>
      <c r="D237" s="10"/>
      <c r="E237" s="10"/>
      <c r="F237" s="10"/>
      <c r="G237" s="10"/>
      <c r="H237" s="10"/>
      <c r="I237" s="46"/>
      <c r="J237" s="46"/>
      <c r="K237" s="46"/>
      <c r="L237" s="46"/>
      <c r="M237" s="46"/>
      <c r="N237" s="46"/>
      <c r="O237" s="46"/>
      <c r="P237" s="46"/>
      <c r="Q237" s="25"/>
      <c r="R237" s="25"/>
      <c r="S237" s="25"/>
    </row>
    <row r="238" spans="1:19" ht="15.75">
      <c r="A238" s="11"/>
      <c r="B238" s="1" t="s">
        <v>284</v>
      </c>
      <c r="C238" s="1"/>
      <c r="D238" s="1"/>
      <c r="E238" s="1"/>
      <c r="F238" s="1"/>
      <c r="G238" s="1"/>
      <c r="H238" s="1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 ht="15.75">
      <c r="A239" s="11"/>
      <c r="B239" s="1" t="s">
        <v>280</v>
      </c>
      <c r="C239" s="1"/>
      <c r="D239" s="1"/>
      <c r="E239" s="1"/>
      <c r="F239" s="1"/>
      <c r="G239" s="1"/>
      <c r="H239" s="1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 ht="15.75">
      <c r="A240" s="11"/>
      <c r="B240" s="1"/>
      <c r="C240" s="1"/>
      <c r="D240" s="1"/>
      <c r="E240" s="1"/>
      <c r="F240" s="1"/>
      <c r="G240" s="1"/>
      <c r="H240" s="1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ht="15.75">
      <c r="A241" s="11"/>
      <c r="B241" s="1"/>
      <c r="C241" s="1"/>
      <c r="D241" s="1"/>
      <c r="E241" s="1"/>
      <c r="F241" s="1"/>
      <c r="G241" s="1"/>
      <c r="H241" s="1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ht="15.75">
      <c r="A242" s="89" t="s">
        <v>95</v>
      </c>
      <c r="B242" s="37" t="s">
        <v>168</v>
      </c>
      <c r="C242" s="1"/>
      <c r="D242" s="1"/>
      <c r="E242" s="1"/>
      <c r="F242" s="1"/>
      <c r="G242" s="1"/>
      <c r="H242" s="1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ht="6" customHeight="1">
      <c r="A243" s="11"/>
      <c r="B243" s="1"/>
      <c r="C243" s="1"/>
      <c r="D243" s="1"/>
      <c r="E243" s="1"/>
      <c r="F243" s="1"/>
      <c r="G243" s="1"/>
      <c r="H243" s="1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ht="15.75">
      <c r="A244" s="11"/>
      <c r="B244" s="1" t="s">
        <v>261</v>
      </c>
      <c r="C244" s="1"/>
      <c r="D244" s="1"/>
      <c r="E244" s="1"/>
      <c r="F244" s="1"/>
      <c r="G244" s="1"/>
      <c r="H244" s="1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ht="15.75">
      <c r="A245" s="11"/>
      <c r="B245" s="1"/>
      <c r="C245" s="1"/>
      <c r="D245" s="1"/>
      <c r="E245" s="1"/>
      <c r="F245" s="1"/>
      <c r="G245" s="1"/>
      <c r="H245" s="1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ht="15.75">
      <c r="A246" s="11"/>
      <c r="B246" s="1"/>
      <c r="C246" s="1"/>
      <c r="D246" s="1"/>
      <c r="E246" s="1"/>
      <c r="F246" s="1"/>
      <c r="G246" s="1"/>
      <c r="H246" s="1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ht="15.75">
      <c r="A247" s="89" t="s">
        <v>97</v>
      </c>
      <c r="B247" s="37" t="s">
        <v>72</v>
      </c>
      <c r="D247" s="1"/>
      <c r="E247" s="1"/>
      <c r="F247" s="1"/>
      <c r="G247" s="1"/>
      <c r="H247" s="1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ht="6" customHeight="1">
      <c r="A248" s="11"/>
      <c r="B248" s="2"/>
      <c r="D248" s="1"/>
      <c r="E248" s="1"/>
      <c r="F248" s="1"/>
      <c r="G248" s="1"/>
      <c r="H248" s="1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ht="15.75">
      <c r="A249" s="11"/>
      <c r="B249" s="18" t="s">
        <v>260</v>
      </c>
      <c r="D249" s="1"/>
      <c r="E249" s="1"/>
      <c r="F249" s="1"/>
      <c r="G249" s="1"/>
      <c r="H249" s="1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ht="15.75">
      <c r="A250" s="11"/>
      <c r="B250" s="18"/>
      <c r="D250" s="1"/>
      <c r="E250" s="1"/>
      <c r="F250" s="1"/>
      <c r="G250" s="1"/>
      <c r="H250" s="1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ht="15.75">
      <c r="A251" s="11"/>
      <c r="B251" s="1"/>
      <c r="C251" s="1"/>
      <c r="D251" s="1"/>
      <c r="E251" s="1"/>
      <c r="F251" s="1"/>
      <c r="G251" s="1"/>
      <c r="H251" s="1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ht="15.75">
      <c r="A252" s="11" t="s">
        <v>99</v>
      </c>
      <c r="B252" s="37" t="s">
        <v>100</v>
      </c>
      <c r="C252" s="1"/>
      <c r="D252" s="1"/>
      <c r="E252" s="1"/>
      <c r="F252" s="1"/>
      <c r="G252" s="1"/>
      <c r="H252" s="1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ht="4.5" customHeight="1">
      <c r="A253" s="11"/>
      <c r="B253" s="37"/>
      <c r="C253" s="1"/>
      <c r="D253" s="1"/>
      <c r="E253" s="1"/>
      <c r="F253" s="1"/>
      <c r="G253" s="1"/>
      <c r="H253" s="1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ht="15.75">
      <c r="A254" s="11"/>
      <c r="B254" s="47" t="s">
        <v>259</v>
      </c>
      <c r="C254" s="10"/>
      <c r="D254" s="10"/>
      <c r="E254" s="10"/>
      <c r="F254" s="10"/>
      <c r="G254" s="10"/>
      <c r="H254" s="10"/>
      <c r="I254" s="46"/>
      <c r="J254" s="46"/>
      <c r="K254" s="46"/>
      <c r="L254" s="46"/>
      <c r="M254" s="46"/>
      <c r="N254" s="46"/>
      <c r="O254" s="46"/>
      <c r="P254" s="46"/>
      <c r="Q254" s="25"/>
      <c r="R254" s="25"/>
      <c r="S254" s="25"/>
    </row>
    <row r="255" spans="1:19" ht="15.75">
      <c r="A255" s="11"/>
      <c r="B255" s="47"/>
      <c r="C255" s="10"/>
      <c r="D255" s="10"/>
      <c r="E255" s="10"/>
      <c r="F255" s="10"/>
      <c r="G255" s="10"/>
      <c r="H255" s="10"/>
      <c r="I255" s="46"/>
      <c r="J255" s="46"/>
      <c r="K255" s="46"/>
      <c r="L255" s="46"/>
      <c r="M255" s="46"/>
      <c r="N255" s="46"/>
      <c r="O255" s="46"/>
      <c r="P255" s="46"/>
      <c r="Q255" s="25"/>
      <c r="R255" s="25"/>
      <c r="S255" s="25"/>
    </row>
    <row r="256" spans="1:19" ht="15.75">
      <c r="A256" s="11"/>
      <c r="B256" s="1"/>
      <c r="C256" s="1"/>
      <c r="D256" s="1"/>
      <c r="E256" s="1"/>
      <c r="F256" s="1"/>
      <c r="G256" s="1"/>
      <c r="H256" s="1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ht="15.75">
      <c r="A257" s="11" t="s">
        <v>101</v>
      </c>
      <c r="B257" s="37" t="s">
        <v>102</v>
      </c>
      <c r="C257" s="1"/>
      <c r="D257" s="1"/>
      <c r="E257" s="1"/>
      <c r="F257" s="1"/>
      <c r="G257" s="1"/>
      <c r="H257" s="1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 ht="4.5" customHeight="1">
      <c r="A258" s="11"/>
      <c r="B258" s="1"/>
      <c r="C258" s="1"/>
      <c r="D258" s="1"/>
      <c r="E258" s="1"/>
      <c r="F258" s="1"/>
      <c r="G258" s="1"/>
      <c r="H258" s="1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ht="15.75">
      <c r="A259" s="11"/>
      <c r="B259" s="18" t="s">
        <v>162</v>
      </c>
      <c r="C259" s="2"/>
      <c r="D259" s="1"/>
      <c r="E259" s="1"/>
      <c r="F259" s="1"/>
      <c r="G259" s="1"/>
      <c r="H259" s="1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 ht="15.75">
      <c r="A260" s="11"/>
      <c r="B260" s="18"/>
      <c r="C260" s="2"/>
      <c r="D260" s="1"/>
      <c r="E260" s="1"/>
      <c r="F260" s="1"/>
      <c r="G260" s="1"/>
      <c r="H260" s="1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 ht="15.75">
      <c r="A261" s="11"/>
      <c r="B261" s="1"/>
      <c r="C261" s="1"/>
      <c r="D261" s="1"/>
      <c r="E261" s="1"/>
      <c r="F261" s="1"/>
      <c r="G261" s="1"/>
      <c r="H261" s="1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ht="15.75">
      <c r="A262" s="11" t="s">
        <v>103</v>
      </c>
      <c r="B262" s="37" t="s">
        <v>104</v>
      </c>
      <c r="C262" s="1"/>
      <c r="D262" s="1"/>
      <c r="E262" s="1"/>
      <c r="F262" s="1"/>
      <c r="G262" s="1"/>
      <c r="H262" s="1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ht="4.5" customHeight="1">
      <c r="A263" s="11"/>
      <c r="B263" s="1"/>
      <c r="C263" s="1"/>
      <c r="D263" s="1"/>
      <c r="E263" s="1"/>
      <c r="F263" s="1"/>
      <c r="G263" s="1"/>
      <c r="H263" s="1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ht="15.75">
      <c r="A264" s="11"/>
      <c r="B264" s="47" t="s">
        <v>263</v>
      </c>
      <c r="C264" s="1"/>
      <c r="D264" s="1"/>
      <c r="E264" s="1"/>
      <c r="F264" s="1"/>
      <c r="G264" s="1"/>
      <c r="H264" s="1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5.75">
      <c r="A265" s="11"/>
      <c r="B265" s="51" t="s">
        <v>227</v>
      </c>
      <c r="C265" s="50" t="s">
        <v>262</v>
      </c>
      <c r="D265" s="1"/>
      <c r="E265" s="1"/>
      <c r="F265" s="1"/>
      <c r="G265" s="1"/>
      <c r="H265" s="1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5.75">
      <c r="A266" s="11"/>
      <c r="B266" s="51"/>
      <c r="C266" s="50" t="s">
        <v>252</v>
      </c>
      <c r="D266" s="1"/>
      <c r="E266" s="1"/>
      <c r="F266" s="1"/>
      <c r="G266" s="1"/>
      <c r="H266" s="1"/>
      <c r="I266" s="52"/>
      <c r="J266" s="52"/>
      <c r="K266" s="52"/>
      <c r="L266" s="52"/>
      <c r="M266" s="52"/>
      <c r="N266" s="25"/>
      <c r="O266" s="25"/>
      <c r="P266" s="25"/>
      <c r="Q266" s="25"/>
      <c r="R266" s="25"/>
      <c r="S266" s="25"/>
    </row>
    <row r="267" spans="1:19" ht="15.75">
      <c r="A267" s="11"/>
      <c r="B267" s="37"/>
      <c r="C267" s="50" t="s">
        <v>264</v>
      </c>
      <c r="D267" s="1"/>
      <c r="E267" s="1"/>
      <c r="F267" s="1"/>
      <c r="G267" s="1"/>
      <c r="H267" s="1"/>
      <c r="I267" s="52"/>
      <c r="J267" s="52"/>
      <c r="K267" s="52"/>
      <c r="L267" s="52"/>
      <c r="M267" s="52"/>
      <c r="N267" s="25"/>
      <c r="O267" s="25"/>
      <c r="P267" s="25"/>
      <c r="Q267" s="25"/>
      <c r="R267" s="25"/>
      <c r="S267" s="25"/>
    </row>
    <row r="268" spans="2:19" ht="15.75">
      <c r="B268" s="92" t="s">
        <v>228</v>
      </c>
      <c r="C268" s="18" t="s">
        <v>265</v>
      </c>
      <c r="D268" s="10"/>
      <c r="E268" s="10"/>
      <c r="F268" s="10"/>
      <c r="G268" s="10"/>
      <c r="H268" s="10"/>
      <c r="I268" s="53"/>
      <c r="J268" s="52"/>
      <c r="K268" s="52"/>
      <c r="L268" s="52"/>
      <c r="M268" s="53"/>
      <c r="N268" s="46"/>
      <c r="O268" s="46"/>
      <c r="P268" s="25"/>
      <c r="Q268" s="25"/>
      <c r="R268" s="25"/>
      <c r="S268" s="25"/>
    </row>
    <row r="269" spans="2:19" ht="15.75">
      <c r="B269" s="92" t="s">
        <v>229</v>
      </c>
      <c r="C269" s="18" t="s">
        <v>230</v>
      </c>
      <c r="D269" s="10"/>
      <c r="E269" s="10"/>
      <c r="F269" s="10"/>
      <c r="G269" s="10"/>
      <c r="H269" s="10"/>
      <c r="I269" s="54"/>
      <c r="J269" s="53"/>
      <c r="K269" s="53"/>
      <c r="L269" s="53"/>
      <c r="M269" s="54"/>
      <c r="N269" s="46"/>
      <c r="O269" s="46"/>
      <c r="P269" s="25"/>
      <c r="Q269" s="25"/>
      <c r="R269" s="25"/>
      <c r="S269" s="25"/>
    </row>
    <row r="270" spans="3:19" ht="15">
      <c r="C270" s="5"/>
      <c r="D270" s="10"/>
      <c r="E270" s="10"/>
      <c r="F270" s="10"/>
      <c r="G270" s="10"/>
      <c r="I270" s="55"/>
      <c r="J270" s="55"/>
      <c r="K270" s="55"/>
      <c r="L270" s="55"/>
      <c r="M270" s="55"/>
      <c r="O270" s="46"/>
      <c r="P270" s="25"/>
      <c r="Q270" s="25"/>
      <c r="R270" s="25"/>
      <c r="S270" s="25"/>
    </row>
    <row r="271" spans="1:19" ht="15">
      <c r="A271" s="1"/>
      <c r="B271" s="1"/>
      <c r="C271" s="1"/>
      <c r="D271" s="1"/>
      <c r="E271" s="10"/>
      <c r="F271" s="10"/>
      <c r="G271" s="10"/>
      <c r="O271" s="46"/>
      <c r="P271" s="25"/>
      <c r="Q271" s="25"/>
      <c r="R271" s="25"/>
      <c r="S271" s="25"/>
    </row>
    <row r="272" spans="1:19" ht="15">
      <c r="A272" s="1"/>
      <c r="B272" s="1"/>
      <c r="C272" s="1"/>
      <c r="D272" s="1"/>
      <c r="E272" s="10"/>
      <c r="F272" s="10"/>
      <c r="G272" s="10"/>
      <c r="O272" s="46"/>
      <c r="P272" s="25"/>
      <c r="Q272" s="25"/>
      <c r="R272" s="25"/>
      <c r="S272" s="25"/>
    </row>
    <row r="273" spans="1:19" ht="15">
      <c r="A273" s="1"/>
      <c r="B273" s="1"/>
      <c r="C273" s="50"/>
      <c r="D273" s="1"/>
      <c r="E273" s="1"/>
      <c r="F273" s="1"/>
      <c r="G273" s="1"/>
      <c r="O273" s="25"/>
      <c r="P273" s="25"/>
      <c r="Q273" s="25"/>
      <c r="R273" s="25"/>
      <c r="S273" s="25"/>
    </row>
    <row r="274" spans="1:19" ht="15">
      <c r="A274" s="1"/>
      <c r="B274" s="1"/>
      <c r="C274" s="1"/>
      <c r="D274" s="1"/>
      <c r="E274" s="10"/>
      <c r="F274" s="10"/>
      <c r="G274" s="10"/>
      <c r="I274" s="61"/>
      <c r="J274" s="61"/>
      <c r="K274" s="61"/>
      <c r="L274" s="61"/>
      <c r="M274" s="61"/>
      <c r="O274" s="46"/>
      <c r="P274" s="25"/>
      <c r="Q274" s="25"/>
      <c r="R274" s="25"/>
      <c r="S274" s="25"/>
    </row>
    <row r="275" spans="1:19" ht="15">
      <c r="A275" s="1"/>
      <c r="B275" s="1"/>
      <c r="C275" s="1"/>
      <c r="D275" s="1"/>
      <c r="E275" s="10"/>
      <c r="F275" s="10"/>
      <c r="G275" s="10"/>
      <c r="O275" s="46"/>
      <c r="P275" s="25"/>
      <c r="Q275" s="25"/>
      <c r="R275" s="25"/>
      <c r="S275" s="25"/>
    </row>
    <row r="276" spans="1:19" ht="15">
      <c r="A276" s="1"/>
      <c r="B276" s="51"/>
      <c r="C276" s="1"/>
      <c r="D276" s="1"/>
      <c r="E276" s="1"/>
      <c r="F276" s="1"/>
      <c r="G276" s="1"/>
      <c r="O276" s="25"/>
      <c r="P276" s="25"/>
      <c r="Q276" s="25"/>
      <c r="R276" s="25"/>
      <c r="S276" s="25"/>
    </row>
    <row r="277" spans="1:19" ht="15">
      <c r="A277" s="1"/>
      <c r="B277" s="1"/>
      <c r="C277" s="1"/>
      <c r="D277" s="1"/>
      <c r="E277" s="1"/>
      <c r="F277" s="1"/>
      <c r="G277" s="1"/>
      <c r="O277" s="25"/>
      <c r="P277" s="25"/>
      <c r="Q277" s="25"/>
      <c r="R277" s="25"/>
      <c r="S277" s="25"/>
    </row>
    <row r="278" spans="1:19" ht="15">
      <c r="A278" s="1"/>
      <c r="B278" s="51"/>
      <c r="C278" s="1"/>
      <c r="D278" s="1"/>
      <c r="E278" s="1"/>
      <c r="F278" s="1"/>
      <c r="G278" s="1"/>
      <c r="O278" s="25"/>
      <c r="P278" s="25"/>
      <c r="Q278" s="25"/>
      <c r="R278" s="25"/>
      <c r="S278" s="25"/>
    </row>
    <row r="279" spans="1:19" ht="15">
      <c r="A279" s="1"/>
      <c r="B279" s="1"/>
      <c r="C279" s="1"/>
      <c r="D279" s="1"/>
      <c r="E279" s="1"/>
      <c r="F279" s="1"/>
      <c r="G279" s="1"/>
      <c r="O279" s="25"/>
      <c r="P279" s="25"/>
      <c r="Q279" s="25"/>
      <c r="R279" s="25"/>
      <c r="S279" s="25"/>
    </row>
    <row r="280" spans="1:19" ht="15">
      <c r="A280" s="1"/>
      <c r="B280" s="1"/>
      <c r="C280" s="1"/>
      <c r="D280" s="1"/>
      <c r="E280" s="1"/>
      <c r="F280" s="1"/>
      <c r="G280" s="1"/>
      <c r="O280" s="25"/>
      <c r="P280" s="25"/>
      <c r="Q280" s="25"/>
      <c r="R280" s="25"/>
      <c r="S280" s="25"/>
    </row>
    <row r="281" spans="1:19" ht="15">
      <c r="A281" s="1"/>
      <c r="B281" s="1"/>
      <c r="C281" s="1"/>
      <c r="D281" s="1"/>
      <c r="E281" s="1"/>
      <c r="F281" s="1"/>
      <c r="G281" s="1"/>
      <c r="O281" s="25"/>
      <c r="P281" s="25"/>
      <c r="Q281" s="25"/>
      <c r="R281" s="25"/>
      <c r="S281" s="25"/>
    </row>
    <row r="282" spans="1:19" ht="15">
      <c r="A282" s="1"/>
      <c r="B282" s="1"/>
      <c r="C282" s="1"/>
      <c r="D282" s="1"/>
      <c r="E282" s="1"/>
      <c r="F282" s="1"/>
      <c r="G282" s="1"/>
      <c r="O282" s="25"/>
      <c r="P282" s="25"/>
      <c r="Q282" s="25"/>
      <c r="R282" s="25"/>
      <c r="S282" s="25"/>
    </row>
    <row r="283" spans="1:19" ht="15.75">
      <c r="A283" s="11"/>
      <c r="B283" s="1"/>
      <c r="C283" s="1"/>
      <c r="D283" s="1"/>
      <c r="E283" s="1"/>
      <c r="F283" s="1"/>
      <c r="G283" s="1"/>
      <c r="O283" s="25"/>
      <c r="P283" s="25"/>
      <c r="Q283" s="25"/>
      <c r="R283" s="25"/>
      <c r="S283" s="25"/>
    </row>
    <row r="284" spans="16:19" ht="15">
      <c r="P284" s="25"/>
      <c r="Q284" s="25"/>
      <c r="R284" s="25"/>
      <c r="S284" s="25"/>
    </row>
    <row r="285" spans="16:19" ht="15">
      <c r="P285" s="46"/>
      <c r="Q285" s="25"/>
      <c r="R285" s="25"/>
      <c r="S285" s="25"/>
    </row>
    <row r="286" spans="16:19" ht="15">
      <c r="P286" s="46"/>
      <c r="Q286" s="25"/>
      <c r="R286" s="25"/>
      <c r="S286" s="25"/>
    </row>
    <row r="287" spans="16:19" ht="15">
      <c r="P287" s="46"/>
      <c r="Q287" s="25"/>
      <c r="R287" s="25"/>
      <c r="S287" s="25"/>
    </row>
    <row r="288" spans="16:19" ht="15">
      <c r="P288" s="46"/>
      <c r="Q288" s="25"/>
      <c r="R288" s="25"/>
      <c r="S288" s="25"/>
    </row>
    <row r="289" spans="16:19" ht="15">
      <c r="P289" s="46"/>
      <c r="Q289" s="25"/>
      <c r="R289" s="25"/>
      <c r="S289" s="25"/>
    </row>
    <row r="290" spans="16:19" ht="15">
      <c r="P290" s="25"/>
      <c r="Q290" s="25"/>
      <c r="R290" s="25"/>
      <c r="S290" s="25"/>
    </row>
    <row r="291" spans="16:19" ht="15">
      <c r="P291" s="46"/>
      <c r="Q291" s="25"/>
      <c r="R291" s="25"/>
      <c r="S291" s="25"/>
    </row>
    <row r="292" spans="16:19" ht="15">
      <c r="P292" s="46"/>
      <c r="Q292" s="25"/>
      <c r="R292" s="25"/>
      <c r="S292" s="25"/>
    </row>
    <row r="293" spans="16:19" ht="15">
      <c r="P293" s="25"/>
      <c r="Q293" s="25"/>
      <c r="R293" s="25"/>
      <c r="S293" s="25"/>
    </row>
    <row r="294" spans="16:19" ht="15">
      <c r="P294" s="25"/>
      <c r="Q294" s="25"/>
      <c r="R294" s="25"/>
      <c r="S294" s="25"/>
    </row>
    <row r="295" spans="16:19" ht="15">
      <c r="P295" s="25"/>
      <c r="Q295" s="25"/>
      <c r="R295" s="25"/>
      <c r="S295" s="25"/>
    </row>
    <row r="296" spans="16:19" ht="15">
      <c r="P296" s="25"/>
      <c r="Q296" s="25"/>
      <c r="R296" s="25"/>
      <c r="S296" s="25"/>
    </row>
    <row r="297" spans="16:19" ht="15">
      <c r="P297" s="25"/>
      <c r="Q297" s="25"/>
      <c r="R297" s="25"/>
      <c r="S297" s="25"/>
    </row>
    <row r="298" spans="16:19" ht="15">
      <c r="P298" s="25"/>
      <c r="Q298" s="25"/>
      <c r="R298" s="25"/>
      <c r="S298" s="25"/>
    </row>
    <row r="299" spans="16:19" ht="15">
      <c r="P299" s="25"/>
      <c r="Q299" s="25"/>
      <c r="R299" s="25"/>
      <c r="S299" s="25"/>
    </row>
    <row r="300" spans="16:19" ht="15">
      <c r="P300" s="25"/>
      <c r="Q300" s="25"/>
      <c r="R300" s="25"/>
      <c r="S300" s="25"/>
    </row>
    <row r="301" spans="1:19" ht="15.75">
      <c r="A301" s="11"/>
      <c r="B301" s="1"/>
      <c r="C301" s="1"/>
      <c r="D301" s="1"/>
      <c r="E301" s="1"/>
      <c r="F301" s="1"/>
      <c r="G301" s="1"/>
      <c r="O301" s="25"/>
      <c r="P301" s="25"/>
      <c r="Q301" s="25"/>
      <c r="R301" s="25"/>
      <c r="S301" s="25"/>
    </row>
    <row r="302" spans="1:19" ht="15.75">
      <c r="A302" s="11"/>
      <c r="B302" s="1"/>
      <c r="C302" s="1"/>
      <c r="D302" s="1"/>
      <c r="E302" s="1"/>
      <c r="F302" s="1"/>
      <c r="G302" s="1"/>
      <c r="O302" s="25"/>
      <c r="P302" s="25"/>
      <c r="Q302" s="25"/>
      <c r="R302" s="25"/>
      <c r="S302" s="25"/>
    </row>
    <row r="303" spans="1:19" ht="15.75">
      <c r="A303" s="11"/>
      <c r="B303" s="1"/>
      <c r="C303" s="1"/>
      <c r="D303" s="1"/>
      <c r="E303" s="1"/>
      <c r="F303" s="1"/>
      <c r="G303" s="1"/>
      <c r="O303" s="25"/>
      <c r="P303" s="25"/>
      <c r="Q303" s="25"/>
      <c r="R303" s="25"/>
      <c r="S303" s="25"/>
    </row>
    <row r="304" spans="1:19" ht="15.75">
      <c r="A304" s="11"/>
      <c r="B304" s="1"/>
      <c r="C304" s="1"/>
      <c r="D304" s="1"/>
      <c r="E304" s="1"/>
      <c r="F304" s="1"/>
      <c r="G304" s="1"/>
      <c r="O304" s="25"/>
      <c r="P304" s="25"/>
      <c r="Q304" s="25"/>
      <c r="R304" s="25"/>
      <c r="S304" s="25"/>
    </row>
    <row r="305" spans="1:19" ht="15.75">
      <c r="A305" s="11"/>
      <c r="B305" s="1"/>
      <c r="C305" s="1"/>
      <c r="D305" s="1"/>
      <c r="E305" s="1"/>
      <c r="F305" s="1"/>
      <c r="G305" s="1"/>
      <c r="H305" s="1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 ht="15.75">
      <c r="A306" s="11"/>
      <c r="B306" s="1"/>
      <c r="C306" s="1"/>
      <c r="D306" s="1"/>
      <c r="E306" s="1"/>
      <c r="F306" s="1"/>
      <c r="G306" s="1"/>
      <c r="H306" s="1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 ht="15">
      <c r="A307" s="1"/>
      <c r="B307" s="1"/>
      <c r="C307" s="1"/>
      <c r="D307" s="1"/>
      <c r="E307" s="1"/>
      <c r="F307" s="1"/>
      <c r="G307" s="1"/>
      <c r="H307" s="1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 ht="15">
      <c r="A312" s="1"/>
      <c r="B312" s="1"/>
      <c r="C312" s="1"/>
      <c r="D312" s="1"/>
      <c r="E312" s="1"/>
      <c r="F312" s="1"/>
      <c r="G312" s="1"/>
      <c r="H312" s="1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 ht="15">
      <c r="A313" s="1"/>
      <c r="B313" s="1"/>
      <c r="C313" s="1"/>
      <c r="D313" s="1"/>
      <c r="E313" s="1"/>
      <c r="F313" s="1"/>
      <c r="G313" s="1"/>
      <c r="H313" s="1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 ht="15">
      <c r="A318" s="1"/>
      <c r="B318" s="1"/>
      <c r="C318" s="1"/>
      <c r="D318" s="1"/>
      <c r="E318" s="1"/>
      <c r="F318" s="1"/>
      <c r="G318" s="1"/>
      <c r="H318" s="1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 ht="15">
      <c r="A319" s="1"/>
      <c r="B319" s="1"/>
      <c r="C319" s="1"/>
      <c r="D319" s="1"/>
      <c r="E319" s="1"/>
      <c r="F319" s="1"/>
      <c r="G319" s="1"/>
      <c r="H319" s="1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 ht="15">
      <c r="A320" s="1"/>
      <c r="B320" s="1"/>
      <c r="C320" s="1"/>
      <c r="D320" s="1"/>
      <c r="E320" s="1"/>
      <c r="F320" s="1"/>
      <c r="G320" s="1"/>
      <c r="H320" s="1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 ht="15">
      <c r="A324" s="1"/>
      <c r="B324" s="1"/>
      <c r="C324" s="1"/>
      <c r="D324" s="1"/>
      <c r="E324" s="1"/>
      <c r="F324" s="1"/>
      <c r="G324" s="1"/>
      <c r="H324" s="1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 ht="15">
      <c r="A325" s="1"/>
      <c r="B325" s="1"/>
      <c r="C325" s="1"/>
      <c r="D325" s="1"/>
      <c r="E325" s="1"/>
      <c r="F325" s="1"/>
      <c r="G325" s="1"/>
      <c r="H325" s="1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 ht="15.75">
      <c r="A326" s="11"/>
      <c r="B326" s="1"/>
      <c r="C326" s="1"/>
      <c r="D326" s="1"/>
      <c r="E326" s="1"/>
      <c r="F326" s="1"/>
      <c r="G326" s="1"/>
      <c r="H326" s="1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 ht="15.75">
      <c r="A327" s="11"/>
      <c r="B327" s="1"/>
      <c r="C327" s="1"/>
      <c r="D327" s="1"/>
      <c r="E327" s="1"/>
      <c r="F327" s="1"/>
      <c r="G327" s="1"/>
      <c r="H327" s="1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 ht="15.75">
      <c r="A328" s="11"/>
      <c r="B328" s="1"/>
      <c r="C328" s="1"/>
      <c r="D328" s="1"/>
      <c r="E328" s="1"/>
      <c r="F328" s="1"/>
      <c r="G328" s="1"/>
      <c r="H328" s="1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 ht="15.75">
      <c r="A329" s="11"/>
      <c r="B329" s="1"/>
      <c r="C329" s="1"/>
      <c r="D329" s="1"/>
      <c r="E329" s="1"/>
      <c r="F329" s="1"/>
      <c r="G329" s="1"/>
      <c r="H329" s="1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 ht="15.75">
      <c r="A330" s="11"/>
      <c r="B330" s="1"/>
      <c r="C330" s="1"/>
      <c r="D330" s="1"/>
      <c r="E330" s="1"/>
      <c r="F330" s="1"/>
      <c r="G330" s="1"/>
      <c r="H330" s="1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 ht="15.75">
      <c r="A331" s="11"/>
      <c r="B331" s="1"/>
      <c r="C331" s="1"/>
      <c r="D331" s="1"/>
      <c r="E331" s="1"/>
      <c r="F331" s="1"/>
      <c r="G331" s="1"/>
      <c r="H331" s="1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 ht="15.75">
      <c r="A332" s="11"/>
      <c r="B332" s="1"/>
      <c r="C332" s="1"/>
      <c r="D332" s="1"/>
      <c r="E332" s="1"/>
      <c r="F332" s="1"/>
      <c r="G332" s="1"/>
      <c r="H332" s="1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 ht="15.75">
      <c r="A333" s="11"/>
      <c r="B333" s="1"/>
      <c r="C333" s="1"/>
      <c r="D333" s="1"/>
      <c r="E333" s="1"/>
      <c r="F333" s="1"/>
      <c r="G333" s="1"/>
      <c r="H333" s="1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 ht="15.75">
      <c r="A334" s="11"/>
      <c r="B334" s="1"/>
      <c r="C334" s="1"/>
      <c r="D334" s="1"/>
      <c r="E334" s="1"/>
      <c r="F334" s="1"/>
      <c r="G334" s="1"/>
      <c r="H334" s="1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 ht="15.75">
      <c r="A335" s="11"/>
      <c r="B335" s="1"/>
      <c r="C335" s="1"/>
      <c r="D335" s="1"/>
      <c r="E335" s="1"/>
      <c r="F335" s="1"/>
      <c r="G335" s="1"/>
      <c r="H335" s="1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 ht="15.75">
      <c r="A336" s="11"/>
      <c r="B336" s="1"/>
      <c r="C336" s="1"/>
      <c r="D336" s="1"/>
      <c r="E336" s="1"/>
      <c r="F336" s="1"/>
      <c r="G336" s="1"/>
      <c r="H336" s="1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 ht="15.75">
      <c r="A337" s="11"/>
      <c r="B337" s="1"/>
      <c r="C337" s="1"/>
      <c r="D337" s="1"/>
      <c r="E337" s="1"/>
      <c r="F337" s="1"/>
      <c r="G337" s="1"/>
      <c r="H337" s="1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 ht="15.75">
      <c r="A338" s="11"/>
      <c r="B338" s="1"/>
      <c r="C338" s="1"/>
      <c r="D338" s="1"/>
      <c r="E338" s="1"/>
      <c r="F338" s="1"/>
      <c r="G338" s="1"/>
      <c r="H338" s="1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 ht="15.75">
      <c r="A339" s="11"/>
      <c r="B339" s="1"/>
      <c r="C339" s="1"/>
      <c r="D339" s="1"/>
      <c r="E339" s="1"/>
      <c r="F339" s="1"/>
      <c r="G339" s="1"/>
      <c r="H339" s="1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 ht="15.75">
      <c r="A340" s="11"/>
      <c r="B340" s="1"/>
      <c r="C340" s="1"/>
      <c r="D340" s="1"/>
      <c r="E340" s="1"/>
      <c r="F340" s="1"/>
      <c r="G340" s="1"/>
      <c r="H340" s="1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 ht="15.75">
      <c r="A341" s="11"/>
      <c r="B341" s="1"/>
      <c r="C341" s="1"/>
      <c r="D341" s="1"/>
      <c r="E341" s="1"/>
      <c r="F341" s="1"/>
      <c r="G341" s="1"/>
      <c r="H341" s="1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 ht="15.75">
      <c r="A342" s="11"/>
      <c r="B342" s="1"/>
      <c r="C342" s="1"/>
      <c r="D342" s="1"/>
      <c r="E342" s="1"/>
      <c r="F342" s="1"/>
      <c r="G342" s="1"/>
      <c r="H342" s="1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 ht="15.75">
      <c r="A343" s="11"/>
      <c r="B343" s="1"/>
      <c r="C343" s="1"/>
      <c r="D343" s="1"/>
      <c r="E343" s="1"/>
      <c r="F343" s="1"/>
      <c r="G343" s="1"/>
      <c r="H343" s="1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 ht="15.75">
      <c r="A344" s="11"/>
      <c r="B344" s="1"/>
      <c r="C344" s="1"/>
      <c r="D344" s="1"/>
      <c r="E344" s="1"/>
      <c r="F344" s="1"/>
      <c r="G344" s="1"/>
      <c r="H344" s="1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 ht="15.75">
      <c r="A345" s="11"/>
      <c r="B345" s="1"/>
      <c r="C345" s="1"/>
      <c r="D345" s="1"/>
      <c r="E345" s="1"/>
      <c r="F345" s="1"/>
      <c r="G345" s="1"/>
      <c r="H345" s="1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 ht="15.75">
      <c r="A346" s="11"/>
      <c r="B346" s="1"/>
      <c r="C346" s="1"/>
      <c r="D346" s="1"/>
      <c r="E346" s="1"/>
      <c r="F346" s="1"/>
      <c r="G346" s="1"/>
      <c r="H346" s="1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 ht="15.75">
      <c r="A347" s="11"/>
      <c r="B347" s="1"/>
      <c r="C347" s="1"/>
      <c r="D347" s="1"/>
      <c r="E347" s="1"/>
      <c r="F347" s="1"/>
      <c r="G347" s="1"/>
      <c r="H347" s="1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 ht="15.75">
      <c r="A348" s="11"/>
      <c r="B348" s="1"/>
      <c r="C348" s="1"/>
      <c r="D348" s="1"/>
      <c r="E348" s="1"/>
      <c r="F348" s="1"/>
      <c r="G348" s="1"/>
      <c r="H348" s="1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 ht="15.75">
      <c r="A349" s="11"/>
      <c r="B349" s="1"/>
      <c r="C349" s="1"/>
      <c r="D349" s="1"/>
      <c r="E349" s="1"/>
      <c r="F349" s="1"/>
      <c r="G349" s="1"/>
      <c r="H349" s="1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 ht="15.75">
      <c r="A350" s="11"/>
      <c r="B350" s="1"/>
      <c r="C350" s="1"/>
      <c r="D350" s="1"/>
      <c r="E350" s="1"/>
      <c r="F350" s="1"/>
      <c r="G350" s="1"/>
      <c r="H350" s="1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 ht="15.75">
      <c r="A351" s="11"/>
      <c r="B351" s="1"/>
      <c r="C351" s="1"/>
      <c r="D351" s="1"/>
      <c r="E351" s="1"/>
      <c r="F351" s="1"/>
      <c r="G351" s="1"/>
      <c r="H351" s="1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 ht="15.75">
      <c r="A352" s="11"/>
      <c r="B352" s="1"/>
      <c r="C352" s="1"/>
      <c r="D352" s="1"/>
      <c r="E352" s="1"/>
      <c r="F352" s="1"/>
      <c r="G352" s="1"/>
      <c r="H352" s="1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 ht="15.75">
      <c r="A353" s="11"/>
      <c r="B353" s="1"/>
      <c r="C353" s="1"/>
      <c r="D353" s="1"/>
      <c r="E353" s="1"/>
      <c r="F353" s="1"/>
      <c r="G353" s="1"/>
      <c r="H353" s="1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 ht="15.75">
      <c r="A354" s="11"/>
      <c r="B354" s="1"/>
      <c r="C354" s="1"/>
      <c r="D354" s="1"/>
      <c r="E354" s="1"/>
      <c r="F354" s="1"/>
      <c r="G354" s="1"/>
      <c r="H354" s="1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 ht="15.75">
      <c r="A355" s="11"/>
      <c r="B355" s="1"/>
      <c r="C355" s="1"/>
      <c r="D355" s="1"/>
      <c r="E355" s="1"/>
      <c r="F355" s="1"/>
      <c r="G355" s="1"/>
      <c r="H355" s="1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 ht="15.75">
      <c r="A356" s="11"/>
      <c r="B356" s="1"/>
      <c r="C356" s="1"/>
      <c r="D356" s="1"/>
      <c r="E356" s="1"/>
      <c r="F356" s="1"/>
      <c r="G356" s="1"/>
      <c r="H356" s="1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 ht="15.75">
      <c r="A357" s="11"/>
      <c r="B357" s="1"/>
      <c r="C357" s="1"/>
      <c r="D357" s="1"/>
      <c r="E357" s="1"/>
      <c r="F357" s="1"/>
      <c r="G357" s="1"/>
      <c r="H357" s="1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 ht="15.75">
      <c r="A358" s="11"/>
      <c r="B358" s="1"/>
      <c r="C358" s="1"/>
      <c r="D358" s="1"/>
      <c r="E358" s="1"/>
      <c r="F358" s="1"/>
      <c r="G358" s="1"/>
      <c r="H358" s="1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 ht="15.75">
      <c r="A359" s="11"/>
      <c r="B359" s="1"/>
      <c r="C359" s="1"/>
      <c r="D359" s="1"/>
      <c r="E359" s="1"/>
      <c r="F359" s="1"/>
      <c r="G359" s="1"/>
      <c r="H359" s="1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 ht="15.75">
      <c r="A360" s="11"/>
      <c r="B360" s="1"/>
      <c r="C360" s="1"/>
      <c r="D360" s="1"/>
      <c r="E360" s="1"/>
      <c r="F360" s="1"/>
      <c r="G360" s="1"/>
      <c r="H360" s="1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 ht="15.75">
      <c r="A361" s="11"/>
      <c r="B361" s="1"/>
      <c r="C361" s="1"/>
      <c r="D361" s="1"/>
      <c r="E361" s="1"/>
      <c r="F361" s="1"/>
      <c r="G361" s="1"/>
      <c r="H361" s="1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 ht="15.75">
      <c r="A362" s="11"/>
      <c r="B362" s="1"/>
      <c r="C362" s="1"/>
      <c r="D362" s="1"/>
      <c r="E362" s="1"/>
      <c r="F362" s="1"/>
      <c r="G362" s="1"/>
      <c r="H362" s="1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 ht="15.75">
      <c r="A363" s="11"/>
      <c r="B363" s="1"/>
      <c r="C363" s="1"/>
      <c r="D363" s="1"/>
      <c r="E363" s="1"/>
      <c r="F363" s="1"/>
      <c r="G363" s="1"/>
      <c r="H363" s="1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 ht="15.75">
      <c r="A364" s="11"/>
      <c r="B364" s="1"/>
      <c r="C364" s="1"/>
      <c r="D364" s="1"/>
      <c r="E364" s="1"/>
      <c r="F364" s="1"/>
      <c r="G364" s="1"/>
      <c r="H364" s="1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 ht="15.75">
      <c r="A365" s="11"/>
      <c r="B365" s="1"/>
      <c r="C365" s="1"/>
      <c r="D365" s="1"/>
      <c r="E365" s="1"/>
      <c r="F365" s="1"/>
      <c r="G365" s="1"/>
      <c r="H365" s="1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 ht="15.75">
      <c r="A366" s="11"/>
      <c r="B366" s="1"/>
      <c r="C366" s="1"/>
      <c r="D366" s="1"/>
      <c r="E366" s="1"/>
      <c r="F366" s="1"/>
      <c r="G366" s="1"/>
      <c r="H366" s="1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 ht="15.75">
      <c r="A367" s="11"/>
      <c r="B367" s="1"/>
      <c r="C367" s="1"/>
      <c r="D367" s="1"/>
      <c r="E367" s="1"/>
      <c r="F367" s="1"/>
      <c r="G367" s="1"/>
      <c r="H367" s="1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 ht="15.75">
      <c r="A368" s="11"/>
      <c r="B368" s="1"/>
      <c r="C368" s="1"/>
      <c r="D368" s="1"/>
      <c r="E368" s="1"/>
      <c r="F368" s="1"/>
      <c r="G368" s="1"/>
      <c r="H368" s="1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 ht="15.75">
      <c r="A369" s="11"/>
      <c r="B369" s="1"/>
      <c r="C369" s="1"/>
      <c r="D369" s="1"/>
      <c r="E369" s="1"/>
      <c r="F369" s="1"/>
      <c r="G369" s="1"/>
      <c r="H369" s="1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 ht="15.75">
      <c r="A370" s="11"/>
      <c r="B370" s="1"/>
      <c r="C370" s="1"/>
      <c r="D370" s="1"/>
      <c r="E370" s="1"/>
      <c r="F370" s="1"/>
      <c r="G370" s="1"/>
      <c r="H370" s="1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 ht="15.75">
      <c r="A371" s="11"/>
      <c r="B371" s="1"/>
      <c r="C371" s="1"/>
      <c r="D371" s="1"/>
      <c r="E371" s="1"/>
      <c r="F371" s="1"/>
      <c r="G371" s="1"/>
      <c r="H371" s="1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 ht="15.75">
      <c r="A372" s="11"/>
      <c r="B372" s="1"/>
      <c r="C372" s="1"/>
      <c r="D372" s="1"/>
      <c r="E372" s="1"/>
      <c r="F372" s="1"/>
      <c r="G372" s="1"/>
      <c r="H372" s="1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 ht="15.75">
      <c r="A373" s="11"/>
      <c r="B373" s="1"/>
      <c r="C373" s="1"/>
      <c r="D373" s="1"/>
      <c r="E373" s="1"/>
      <c r="F373" s="1"/>
      <c r="G373" s="1"/>
      <c r="H373" s="1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 ht="15.75">
      <c r="A374" s="11"/>
      <c r="B374" s="1"/>
      <c r="C374" s="1"/>
      <c r="D374" s="1"/>
      <c r="E374" s="1"/>
      <c r="F374" s="1"/>
      <c r="G374" s="1"/>
      <c r="H374" s="1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 ht="15.75">
      <c r="A375" s="11"/>
      <c r="B375" s="1"/>
      <c r="C375" s="1"/>
      <c r="D375" s="1"/>
      <c r="E375" s="1"/>
      <c r="F375" s="1"/>
      <c r="G375" s="1"/>
      <c r="H375" s="1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 ht="15.75">
      <c r="A376" s="11"/>
      <c r="B376" s="1"/>
      <c r="C376" s="1"/>
      <c r="D376" s="1"/>
      <c r="E376" s="1"/>
      <c r="F376" s="1"/>
      <c r="G376" s="1"/>
      <c r="H376" s="1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 ht="15.75">
      <c r="A377" s="11"/>
      <c r="B377" s="1"/>
      <c r="C377" s="1"/>
      <c r="D377" s="1"/>
      <c r="E377" s="1"/>
      <c r="F377" s="1"/>
      <c r="G377" s="1"/>
      <c r="H377" s="1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 ht="15.75">
      <c r="A378" s="11"/>
      <c r="B378" s="1"/>
      <c r="C378" s="1"/>
      <c r="D378" s="1"/>
      <c r="E378" s="1"/>
      <c r="F378" s="1"/>
      <c r="G378" s="1"/>
      <c r="H378" s="1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 ht="15.75">
      <c r="A379" s="11"/>
      <c r="B379" s="1"/>
      <c r="C379" s="1"/>
      <c r="D379" s="1"/>
      <c r="E379" s="1"/>
      <c r="F379" s="1"/>
      <c r="G379" s="1"/>
      <c r="H379" s="1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 ht="15.75">
      <c r="A380" s="11"/>
      <c r="B380" s="1"/>
      <c r="C380" s="1"/>
      <c r="D380" s="1"/>
      <c r="E380" s="1"/>
      <c r="F380" s="1"/>
      <c r="G380" s="1"/>
      <c r="H380" s="1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 ht="15.75">
      <c r="A381" s="11"/>
      <c r="B381" s="1"/>
      <c r="C381" s="1"/>
      <c r="D381" s="1"/>
      <c r="E381" s="1"/>
      <c r="F381" s="1"/>
      <c r="G381" s="1"/>
      <c r="H381" s="1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 ht="15.75">
      <c r="A382" s="11"/>
      <c r="B382" s="1"/>
      <c r="C382" s="1"/>
      <c r="D382" s="1"/>
      <c r="E382" s="1"/>
      <c r="F382" s="1"/>
      <c r="G382" s="1"/>
      <c r="H382" s="1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 ht="15.75">
      <c r="A383" s="11"/>
      <c r="B383" s="1"/>
      <c r="C383" s="1"/>
      <c r="D383" s="1"/>
      <c r="E383" s="1"/>
      <c r="F383" s="1"/>
      <c r="G383" s="1"/>
      <c r="H383" s="1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</sheetData>
  <mergeCells count="3">
    <mergeCell ref="A2:L2"/>
    <mergeCell ref="A3:L3"/>
    <mergeCell ref="A5:L5"/>
  </mergeCells>
  <printOptions/>
  <pageMargins left="0.8" right="0.25" top="0.6" bottom="0.1" header="0.5" footer="0.38"/>
  <pageSetup horizontalDpi="300" verticalDpi="300" orientation="portrait" paperSize="9" scale="70" r:id="rId1"/>
  <headerFooter alignWithMargins="0">
    <oddFooter>&amp;CPage &amp;P</oddFooter>
  </headerFooter>
  <rowBreaks count="2" manualBreakCount="2">
    <brk id="300" max="255" man="1"/>
    <brk id="3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2002-08-21T03:42:42Z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