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A" sheetId="1" r:id="rId1"/>
    <sheet name="B" sheetId="2" r:id="rId2"/>
    <sheet name="C" sheetId="3" r:id="rId3"/>
  </sheets>
  <definedNames>
    <definedName name="\A">'A'!$B$76</definedName>
    <definedName name="\B">'B'!$B$64</definedName>
    <definedName name="\C">'C'!$B$263</definedName>
    <definedName name="_PCRSPL_SS1_QP">'A'!$C$76</definedName>
    <definedName name="_PRCRSBS_SS2_QP">'B'!$C$64</definedName>
    <definedName name="_PRCRSNOTES_SS3">'C'!$C$263</definedName>
    <definedName name="BS">'B'!$A$1:$K$61</definedName>
    <definedName name="NOTES">'C'!$A$1:$P$261</definedName>
    <definedName name="PL">'A'!$A$1:$P$74</definedName>
    <definedName name="_xlnm.Print_Area" localSheetId="2">'C'!$A$1:$P$225</definedName>
  </definedNames>
  <calcPr fullCalcOnLoad="1"/>
</workbook>
</file>

<file path=xl/sharedStrings.xml><?xml version="1.0" encoding="utf-8"?>
<sst xmlns="http://schemas.openxmlformats.org/spreadsheetml/2006/main" count="372" uniqueCount="223">
  <si>
    <t>AMALGAMATED  CONTAINERS  BERHAD   (89194 - P)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</si>
  <si>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</si>
  <si>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</si>
  <si>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</si>
  <si>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</si>
  <si>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</si>
  <si>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</si>
  <si>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 xml:space="preserve"> </t>
  </si>
  <si>
    <t>QUARTER</t>
  </si>
  <si>
    <t>CURRENT</t>
  </si>
  <si>
    <t>PRECEDING YEAR</t>
  </si>
  <si>
    <t>YEAR</t>
  </si>
  <si>
    <t>CORRESPONDING</t>
  </si>
  <si>
    <t>TO DATE</t>
  </si>
  <si>
    <t>PERIOD</t>
  </si>
  <si>
    <t>NOTE</t>
  </si>
  <si>
    <t>30/6/1998</t>
  </si>
  <si>
    <t>31/12/1998</t>
  </si>
  <si>
    <t>30/6/1999</t>
  </si>
  <si>
    <t>RM'000</t>
  </si>
  <si>
    <t>1.</t>
  </si>
  <si>
    <t>(a)</t>
  </si>
  <si>
    <t>Turnover</t>
  </si>
  <si>
    <t>(b)</t>
  </si>
  <si>
    <t>Investment  income</t>
  </si>
  <si>
    <t xml:space="preserve">-     </t>
  </si>
  <si>
    <t>(c)</t>
  </si>
  <si>
    <t>Other  income  including  interest  income</t>
  </si>
  <si>
    <t>2.</t>
  </si>
  <si>
    <t>Operating  profit/(loss)  before  interest  on</t>
  </si>
  <si>
    <t>borrowings,  depreciation  and  amortisation,</t>
  </si>
  <si>
    <t>exceptional  items,  income  tax,  minority</t>
  </si>
  <si>
    <t>interests  and  extraordinary  items</t>
  </si>
  <si>
    <t>Interest  on  borrowings</t>
  </si>
  <si>
    <t>Depreciation  and  amortisation</t>
  </si>
  <si>
    <t>(d)</t>
  </si>
  <si>
    <t>Exceptional  items</t>
  </si>
  <si>
    <t>(e)</t>
  </si>
  <si>
    <t>Operating  profit/(loss)  after  interest  on</t>
  </si>
  <si>
    <t>borrowings,  depreciation  and  amortisation</t>
  </si>
  <si>
    <t>and  exceptional  items  but  before  income  tax,</t>
  </si>
  <si>
    <t>minority  interests  and  extraordinary  items</t>
  </si>
  <si>
    <t>(f)</t>
  </si>
  <si>
    <t>Share  in  the  results  of  associated  companies</t>
  </si>
  <si>
    <t>(g)</t>
  </si>
  <si>
    <t>Profit/(loss)  before  taxation,  minority  interests</t>
  </si>
  <si>
    <t>and  extraordinary  items</t>
  </si>
  <si>
    <t>(h)</t>
  </si>
  <si>
    <t>Taxation</t>
  </si>
  <si>
    <t>(i)</t>
  </si>
  <si>
    <t>(i)   Profit/(loss)  after  taxation  before  deducting</t>
  </si>
  <si>
    <t xml:space="preserve">     minority  interests</t>
  </si>
  <si>
    <t>(ii)  Less  minority  interests</t>
  </si>
  <si>
    <t>(j)</t>
  </si>
  <si>
    <t>Profit/(loss)  after  taxation  attributable  to</t>
  </si>
  <si>
    <t>members  of  the  company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</si>
  <si>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</si>
  <si>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</si>
  <si>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</si>
  <si>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</si>
  <si>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</si>
  <si>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Profit/(loss)  after  taxation  and  extraordinary</t>
  </si>
  <si>
    <t>items  attributable  to  members  of  the  company</t>
  </si>
  <si>
    <t>3.</t>
  </si>
  <si>
    <t>Basic  (based on 74.7 million ordinary shares) (sen)</t>
  </si>
  <si>
    <t>(ii)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</si>
  <si>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</si>
  <si>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</si>
  <si>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</si>
  <si>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</si>
  <si>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</si>
  <si>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</si>
  <si>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</si>
  <si>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Fixed  Assets</t>
  </si>
  <si>
    <t>Investment  In  Associated  Companies</t>
  </si>
  <si>
    <t>Long  Term  Investments</t>
  </si>
  <si>
    <t>4.</t>
  </si>
  <si>
    <t>Intangible  Assets</t>
  </si>
  <si>
    <t>5.</t>
  </si>
  <si>
    <t>Current  Assets</t>
  </si>
  <si>
    <t>Stocks</t>
  </si>
  <si>
    <t>Trade  Debtors</t>
  </si>
  <si>
    <t>Deposits,  Cash  And  Bank  Balances</t>
  </si>
  <si>
    <t>Others</t>
  </si>
  <si>
    <t>6.</t>
  </si>
  <si>
    <t>Current  Liabilities</t>
  </si>
  <si>
    <t>Short  Term  Borrowings</t>
  </si>
  <si>
    <t>Trade  Creditors</t>
  </si>
  <si>
    <t>Other  Creditors</t>
  </si>
  <si>
    <t>Provision  For  Taxation</t>
  </si>
  <si>
    <t>7.</t>
  </si>
  <si>
    <t>Net  Current  Assets / (Liabilities)</t>
  </si>
  <si>
    <t>8.</t>
  </si>
  <si>
    <t>Shareholders'  Funds</t>
  </si>
  <si>
    <t>Share  Capital</t>
  </si>
  <si>
    <t>Reserves</t>
  </si>
  <si>
    <t>Share  Premium</t>
  </si>
  <si>
    <t>Capital  Reserve</t>
  </si>
  <si>
    <t>Retained  Profit / (Loss)</t>
  </si>
  <si>
    <t>9.</t>
  </si>
  <si>
    <t>Minority  Interests</t>
  </si>
  <si>
    <t>10.</t>
  </si>
  <si>
    <t>Long  Term  Borrowings</t>
  </si>
  <si>
    <t>11.</t>
  </si>
  <si>
    <t>Other  Long  Term  Liabilities</t>
  </si>
  <si>
    <t>12.</t>
  </si>
  <si>
    <t>Net  tangible  assets  per  share  (sen)</t>
  </si>
  <si>
    <t>NOTES</t>
  </si>
  <si>
    <t>ACCOUNTING  POLICIES</t>
  </si>
  <si>
    <t>The  accounts  of  the  Group  are  prepared  using  accounting  policies  and  methods  of  computation</t>
  </si>
  <si>
    <t>consistent  with  those  adopted  in  the  most  recent  annual  financial  statement.  There  have  been  no</t>
  </si>
  <si>
    <t>significant  changes  to  these  policies.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</si>
  <si>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</si>
  <si>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</si>
  <si>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</si>
  <si>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</si>
  <si>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</si>
  <si>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Associated  companies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</si>
  <si>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</si>
  <si>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</si>
  <si>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</si>
  <si>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course  of  business.</t>
  </si>
  <si>
    <t>QUOTED  SECURITIES</t>
  </si>
  <si>
    <t>There  were  no  purchase  or  disposal  of  quoted  securities  for  the  quarter  under  review.</t>
  </si>
  <si>
    <t>There  were  no  investments  in  quoted  securities  as  at  end  of  the  reporting  period.</t>
  </si>
  <si>
    <t>CHANGES  IN  THE  COMPOSITION  OF  THE  GROUP</t>
  </si>
  <si>
    <t>STATUS  OF  CORPORATE  PROPOSALS</t>
  </si>
  <si>
    <t>SEASONALITY  AND  CYCLICALITY  OF  OPERATIONS</t>
  </si>
  <si>
    <t>ISSUANCES  AND  REPAYMENT  OF  DEBT  AND  EQUITY  SECURITIES</t>
  </si>
  <si>
    <t>GROUP  BORROWINGS  AND  DEBT  SECURITIES</t>
  </si>
  <si>
    <t>The  Group's  borrowings  (unsecured)  as  at  end  of  the  reporting  period  are  as  follows :-</t>
  </si>
  <si>
    <t>Total</t>
  </si>
  <si>
    <t>Short  term</t>
  </si>
  <si>
    <t>Long  term</t>
  </si>
  <si>
    <t>The  Group's  borrowings  are  denominated  in  the  following  currencies:</t>
  </si>
  <si>
    <t xml:space="preserve">-  </t>
  </si>
  <si>
    <t>Ringgit  Malaysia</t>
  </si>
  <si>
    <t>US  dollar</t>
  </si>
  <si>
    <t>13.</t>
  </si>
  <si>
    <t>CONTINGENT  LIABILITIES</t>
  </si>
  <si>
    <t>There  were  no  contingent  liabilities  at  the  date  of  this  report.</t>
  </si>
  <si>
    <t>14.</t>
  </si>
  <si>
    <t>OFF  BALANCE  SHEET  FINANCIAL  INSTRUMENTS</t>
  </si>
  <si>
    <t>There  were  no  financial  instruments  with  off  balance  sheet  risk  at  the  date  of  this  report.</t>
  </si>
  <si>
    <t>15.</t>
  </si>
  <si>
    <t>16.</t>
  </si>
  <si>
    <t>SEGMENTAL  INFORMATION</t>
  </si>
  <si>
    <t>Total Assets</t>
  </si>
  <si>
    <t>Profit / (Loss)</t>
  </si>
  <si>
    <t>Employed</t>
  </si>
  <si>
    <t>Industry</t>
  </si>
  <si>
    <t>Dry  cargo  containers</t>
  </si>
  <si>
    <t>Steel  Services</t>
  </si>
  <si>
    <t>Investment  holdings</t>
  </si>
  <si>
    <t>Trading  and  distribution</t>
  </si>
  <si>
    <t>Net  interest  expenses</t>
  </si>
  <si>
    <t>Geographical</t>
  </si>
  <si>
    <t>Malaysia</t>
  </si>
  <si>
    <t>17.</t>
  </si>
  <si>
    <t>COMPARISON  WITH  THE  PRECEDING  QUARTER'S  RESULTS</t>
  </si>
  <si>
    <t>18.</t>
  </si>
  <si>
    <t>REVIEW  OF  PERFORMANCE</t>
  </si>
  <si>
    <t>19.</t>
  </si>
  <si>
    <t>PROSPECTS</t>
  </si>
  <si>
    <t>20.</t>
  </si>
  <si>
    <t>VARIANCE OF ACTUAL RESULTS FROM FORECASTED PROFIT AND  SHORTFALL  IN  PROFIT  GUARANTEE</t>
  </si>
  <si>
    <t>21.</t>
  </si>
  <si>
    <t>DIVIDEND</t>
  </si>
  <si>
    <t>There was no material gain or loss on disposal of investments or properties other than in the ordinary</t>
  </si>
  <si>
    <t>Motorcycle  **</t>
  </si>
  <si>
    <t>People's  Republic  of  China **</t>
  </si>
  <si>
    <t>** Equity accounting</t>
  </si>
  <si>
    <t>into other businesses.</t>
  </si>
  <si>
    <t>material seasonal or cyclical effects.</t>
  </si>
  <si>
    <t>There  were  no  issuances  and  repayments  of  debt  and  equity  securities,  share  buy-backs,  share</t>
  </si>
  <si>
    <t>MATERIAL LITIGATIONS</t>
  </si>
  <si>
    <t>There  were  no  material  litigations  at  the  date  of  this  report.</t>
  </si>
  <si>
    <t>Not applicable.</t>
  </si>
  <si>
    <t>Earnings/(loss)  per  share  based  on  2(j)  above  after  deducting  any  provision  for  preference  dividends :-</t>
  </si>
  <si>
    <t xml:space="preserve">and at what value such assets are to be disposed of. The proceeds of the sales, when realised, would be re-deployed  </t>
  </si>
  <si>
    <t>The Group's overall restructuring scheme is still in progress.</t>
  </si>
  <si>
    <t>Quarterly  report  on  consolidated  results  for  the  financial  quarter  ended  30/6/2000.</t>
  </si>
  <si>
    <t>30/6/2000</t>
  </si>
  <si>
    <t>Barring  unforeseen  circumstances,  the  Directors  expect the operating performance of the Group</t>
  </si>
  <si>
    <t>to improve.</t>
  </si>
  <si>
    <t>-</t>
  </si>
  <si>
    <t>Fixed assets write down</t>
  </si>
  <si>
    <t>Retrenchment benefits</t>
  </si>
  <si>
    <t>Inventory write down</t>
  </si>
  <si>
    <t>.</t>
  </si>
  <si>
    <t>The Board is recommending a first and final dividend of 0.1 sen per share for the financial year ended 30 June 2000.</t>
  </si>
  <si>
    <t>Proposed first and final dividend of 0.1 sen per share less</t>
  </si>
  <si>
    <t>28% income tax (1999: 0.1 sen per share less 28% income</t>
  </si>
  <si>
    <t>tax)</t>
  </si>
  <si>
    <t>The dividend payment date has not been determined and will be announced in due course.</t>
  </si>
  <si>
    <t>The dividend entitlement date has not been determined and will be announced in due course.</t>
  </si>
  <si>
    <t>Fully  diluted  (sen)</t>
  </si>
  <si>
    <t xml:space="preserve">For the quarter under review, the Group has recorded a higher turnover as a result of higher demand </t>
  </si>
  <si>
    <t>year. The favourable results were mainly due to the aggressive marketing strategy taken by</t>
  </si>
  <si>
    <t>Loss of inventories</t>
  </si>
  <si>
    <t xml:space="preserve">as compared to a loss before exceptional items of RM7.5 million recorded in the previous financial </t>
  </si>
  <si>
    <t>#</t>
  </si>
  <si>
    <t>cancellations,  shares  held  as  treasury  shares  or  resale  of  treasury  shares  for  the current financial year to date.</t>
  </si>
  <si>
    <t xml:space="preserve">dispose of the assets on a piecemeal basis. At this point in time, the Board is unable to determine to whom, when </t>
  </si>
  <si>
    <t>Apart from the container business which has ceased operation, the operation of the Group is not subject to</t>
  </si>
  <si>
    <t xml:space="preserve">the management of the joint venture companies and the recovery of our economy have resulted in </t>
  </si>
  <si>
    <t xml:space="preserve">         -</t>
  </si>
  <si>
    <t>The Group has announced the cessation of its dry cargo container business in the second quarter and will</t>
  </si>
  <si>
    <t>Loss  before  taxation</t>
  </si>
  <si>
    <t>The Group has recorded a profit before exceptional items of RM10.0 million during the financial year</t>
  </si>
  <si>
    <t xml:space="preserve">Apart  from  the  cessation  of the  dry  cargo  container  business  announced in the second quarter,   there  were    </t>
  </si>
  <si>
    <t>no  material  changes  in  the  composition  of  the  Group  for  the  current financial year to date.</t>
  </si>
  <si>
    <t xml:space="preserve">as compared to RM58.8 million recorded in the last quarter. However, due to the Group's prudent </t>
  </si>
  <si>
    <t>the Group reported a loss before taxation of RM29.8 million.</t>
  </si>
  <si>
    <t xml:space="preserve">improved performance of our steel division. However, due to adjustments mentioned under note </t>
  </si>
  <si>
    <t>before taxation of RM16.7 million.</t>
  </si>
  <si>
    <t>for steel coil in expectation of price increase. Turnover of the Group increased by 41.3% to RM83.1 million</t>
  </si>
  <si>
    <t>Exceptional items</t>
  </si>
  <si>
    <t>EXCEPTIONAL  ITEMS</t>
  </si>
  <si>
    <t>Provisions made on cessation of dry cargo container business:</t>
  </si>
  <si>
    <t># Arose mainly from clearing of stocks upon cessation of dry cargo container business.</t>
  </si>
  <si>
    <t>approach in providing for diminution in assets value on cessation of dry cargo container business,</t>
  </si>
  <si>
    <t>number 17 above for the cessation of dry cargo container business, the Group reported a loss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</si>
</sst>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#,##0.000_);\(#,##0.000\)"/>
  </numFmts>
  <fonts count="14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SWISS"/>
      <family val="0"/>
    </font>
    <font>
      <b/>
      <sz val="10"/>
      <name val="SWISS"/>
      <family val="0"/>
    </font>
    <font>
      <b/>
      <sz val="12"/>
      <name val="SWISS"/>
      <family val="0"/>
    </font>
    <font>
      <sz val="12"/>
      <name val="SWISS"/>
      <family val="0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2"/>
      <name val="SWISS"/>
      <family val="0"/>
    </font>
    <font>
      <sz val="12"/>
      <color indexed="10"/>
      <name val="Arial"/>
      <family val="0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centerContinuous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3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166" fontId="0" fillId="0" borderId="2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166" fontId="10" fillId="0" borderId="0" xfId="0" applyNumberFormat="1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12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 horizontal="centerContinuous"/>
      <protection/>
    </xf>
    <xf numFmtId="37" fontId="7" fillId="0" borderId="0" xfId="0" applyFont="1" applyAlignment="1" applyProtection="1" quotePrefix="1">
      <alignment horizontal="center"/>
      <protection/>
    </xf>
    <xf numFmtId="37" fontId="0" fillId="0" borderId="0" xfId="0" applyFont="1" applyAlignment="1" applyProtection="1" quotePrefix="1">
      <alignment/>
      <protection/>
    </xf>
    <xf numFmtId="37" fontId="0" fillId="0" borderId="0" xfId="0" applyFont="1" applyAlignment="1" applyProtection="1" quotePrefix="1">
      <alignment horizontal="center"/>
      <protection/>
    </xf>
    <xf numFmtId="37" fontId="0" fillId="0" borderId="0" xfId="0" applyFont="1" applyAlignment="1" applyProtection="1" quotePrefix="1">
      <alignment horizontal="center"/>
      <protection/>
    </xf>
    <xf numFmtId="37" fontId="0" fillId="0" borderId="0" xfId="0" applyAlignment="1" applyProtection="1" quotePrefix="1">
      <alignment/>
      <protection/>
    </xf>
    <xf numFmtId="37" fontId="0" fillId="0" borderId="0" xfId="0" applyAlignment="1" applyProtection="1" quotePrefix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0" fillId="0" borderId="0" xfId="0" applyAlignment="1">
      <alignment horizontal="center"/>
    </xf>
    <xf numFmtId="37" fontId="0" fillId="0" borderId="2" xfId="0" applyBorder="1" applyAlignment="1">
      <alignment/>
    </xf>
    <xf numFmtId="37" fontId="10" fillId="0" borderId="0" xfId="0" applyFont="1" applyAlignment="1" applyProtection="1">
      <alignment horizontal="right"/>
      <protection/>
    </xf>
    <xf numFmtId="37" fontId="0" fillId="0" borderId="0" xfId="0" applyFont="1" applyAlignment="1" applyProtection="1" quotePrefix="1">
      <alignment horizontal="right"/>
      <protection/>
    </xf>
    <xf numFmtId="37" fontId="0" fillId="0" borderId="5" xfId="0" applyNumberFormat="1" applyFont="1" applyBorder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/>
      <protection/>
    </xf>
    <xf numFmtId="39" fontId="0" fillId="0" borderId="2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26"/>
  <sheetViews>
    <sheetView defaultGridColor="0" zoomScale="87" zoomScaleNormal="87" colorId="22" workbookViewId="0" topLeftCell="B15">
      <selection activeCell="G22" sqref="G22"/>
    </sheetView>
  </sheetViews>
  <sheetFormatPr defaultColWidth="9.77734375" defaultRowHeight="15"/>
  <cols>
    <col min="1" max="1" width="3.77734375" style="0" customWidth="1"/>
    <col min="2" max="3" width="4.77734375" style="0" customWidth="1"/>
    <col min="4" max="4" width="5.77734375" style="0" customWidth="1"/>
    <col min="6" max="6" width="10.77734375" style="0" customWidth="1"/>
    <col min="7" max="7" width="7.77734375" style="0" customWidth="1"/>
    <col min="8" max="8" width="10.10546875" style="0" customWidth="1"/>
    <col min="9" max="9" width="13.77734375" style="0" customWidth="1"/>
    <col min="10" max="11" width="0" style="0" hidden="1" customWidth="1"/>
    <col min="12" max="12" width="4.77734375" style="0" customWidth="1"/>
    <col min="13" max="13" width="14.21484375" style="0" customWidth="1"/>
    <col min="14" max="14" width="1.77734375" style="0" customWidth="1"/>
    <col min="15" max="15" width="13.99609375" style="0" hidden="1" customWidth="1"/>
    <col min="16" max="16" width="16.5546875" style="0" customWidth="1"/>
    <col min="18" max="19" width="2.77734375" style="0" customWidth="1"/>
    <col min="20" max="20" width="12.77734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1"/>
      <c r="S1" s="2"/>
    </row>
    <row r="2" spans="1:19" ht="20.2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</row>
    <row r="3" spans="1:19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  <c r="S3" s="2"/>
    </row>
    <row r="4" spans="1:19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2"/>
    </row>
    <row r="5" spans="1:19" ht="20.25">
      <c r="A5" s="3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2"/>
    </row>
    <row r="6" spans="1:19" ht="15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2"/>
    </row>
    <row r="7" spans="1:19" ht="15">
      <c r="A7" s="21" t="s">
        <v>181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  <c r="S7" s="2"/>
    </row>
    <row r="8" spans="1:19" ht="15">
      <c r="A8" s="21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0.25">
      <c r="A10" s="54" t="s">
        <v>4</v>
      </c>
      <c r="B10" s="9"/>
      <c r="C10" s="5"/>
      <c r="D10" s="5"/>
      <c r="E10" s="5"/>
      <c r="F10" s="5"/>
      <c r="G10" s="5"/>
      <c r="H10" s="10"/>
      <c r="I10" s="10"/>
      <c r="J10" s="5"/>
      <c r="K10" s="5"/>
      <c r="L10" s="5"/>
      <c r="M10" s="5"/>
      <c r="N10" s="5"/>
      <c r="O10" s="5"/>
      <c r="P10" s="9"/>
      <c r="Q10" s="9"/>
      <c r="R10" s="2"/>
      <c r="S10" s="2"/>
    </row>
    <row r="11" spans="1:19" ht="15.75">
      <c r="A11" s="2"/>
      <c r="B11" s="2"/>
      <c r="C11" s="2"/>
      <c r="D11" s="2"/>
      <c r="E11" s="2"/>
      <c r="F11" s="2"/>
      <c r="G11" s="2"/>
      <c r="H11" s="2"/>
      <c r="I11" s="41" t="s">
        <v>5</v>
      </c>
      <c r="J11" s="11"/>
      <c r="K11" s="11"/>
      <c r="L11" s="11"/>
      <c r="M11" s="72" t="s">
        <v>6</v>
      </c>
      <c r="N11" s="72"/>
      <c r="O11" s="72"/>
      <c r="P11" s="72"/>
      <c r="Q11" s="2"/>
      <c r="R11" s="2"/>
      <c r="S11" s="2"/>
    </row>
    <row r="12" spans="1:19" ht="15.75">
      <c r="A12" s="2"/>
      <c r="B12" s="2"/>
      <c r="C12" s="2"/>
      <c r="D12" s="2"/>
      <c r="E12" s="2"/>
      <c r="F12" s="2"/>
      <c r="G12" s="2"/>
      <c r="H12" s="1"/>
      <c r="I12" s="12" t="s">
        <v>8</v>
      </c>
      <c r="J12" s="12"/>
      <c r="K12" s="12"/>
      <c r="L12" s="11"/>
      <c r="M12" s="73" t="s">
        <v>8</v>
      </c>
      <c r="N12" s="73"/>
      <c r="O12" s="73"/>
      <c r="P12" s="73"/>
      <c r="Q12" s="2"/>
      <c r="R12" s="2"/>
      <c r="S12" s="2"/>
    </row>
    <row r="13" spans="1:19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>
      <c r="A14" s="2"/>
      <c r="B14" s="2"/>
      <c r="C14" s="2"/>
      <c r="D14" s="2"/>
      <c r="E14" s="2"/>
      <c r="F14" s="2"/>
      <c r="G14" s="2"/>
      <c r="H14" s="2"/>
      <c r="I14" s="32" t="s">
        <v>9</v>
      </c>
      <c r="J14" s="15"/>
      <c r="K14" s="14" t="s">
        <v>10</v>
      </c>
      <c r="L14" s="15"/>
      <c r="M14" s="32" t="s">
        <v>9</v>
      </c>
      <c r="N14" s="2"/>
      <c r="O14" s="32" t="s">
        <v>10</v>
      </c>
      <c r="P14" s="32" t="s">
        <v>10</v>
      </c>
      <c r="Q14" s="2"/>
      <c r="R14" s="2"/>
      <c r="S14" s="2"/>
    </row>
    <row r="15" spans="1:19" ht="15.75">
      <c r="A15" s="2"/>
      <c r="B15" s="2"/>
      <c r="C15" s="2"/>
      <c r="D15" s="2"/>
      <c r="E15" s="2"/>
      <c r="F15" s="2"/>
      <c r="G15" s="2"/>
      <c r="H15" s="2"/>
      <c r="I15" s="32" t="s">
        <v>11</v>
      </c>
      <c r="J15" s="15"/>
      <c r="K15" s="14" t="s">
        <v>12</v>
      </c>
      <c r="L15" s="15"/>
      <c r="M15" s="32" t="s">
        <v>11</v>
      </c>
      <c r="N15" s="2"/>
      <c r="O15" s="32" t="s">
        <v>12</v>
      </c>
      <c r="P15" s="32" t="s">
        <v>12</v>
      </c>
      <c r="Q15" s="2"/>
      <c r="R15" s="2"/>
      <c r="S15" s="2"/>
    </row>
    <row r="16" spans="1:19" ht="15.75">
      <c r="A16" s="2"/>
      <c r="B16" s="2"/>
      <c r="C16" s="2"/>
      <c r="D16" s="2"/>
      <c r="E16" s="2"/>
      <c r="F16" s="2"/>
      <c r="G16" s="2"/>
      <c r="H16" s="2"/>
      <c r="I16" s="32" t="s">
        <v>8</v>
      </c>
      <c r="J16" s="15"/>
      <c r="K16" s="14" t="s">
        <v>8</v>
      </c>
      <c r="L16" s="15"/>
      <c r="M16" s="32" t="s">
        <v>13</v>
      </c>
      <c r="N16" s="2"/>
      <c r="O16" s="32" t="s">
        <v>14</v>
      </c>
      <c r="P16" s="32" t="s">
        <v>14</v>
      </c>
      <c r="Q16" s="2"/>
      <c r="R16" s="2"/>
      <c r="S16" s="2"/>
    </row>
    <row r="17" spans="1:19" ht="15.75">
      <c r="A17" s="2"/>
      <c r="B17" s="2"/>
      <c r="C17" s="2"/>
      <c r="D17" s="2"/>
      <c r="E17" s="2"/>
      <c r="F17" s="2"/>
      <c r="G17" s="2"/>
      <c r="H17" s="16" t="s">
        <v>15</v>
      </c>
      <c r="I17" s="56" t="s">
        <v>182</v>
      </c>
      <c r="J17" s="11"/>
      <c r="K17" s="17" t="s">
        <v>16</v>
      </c>
      <c r="L17" s="11"/>
      <c r="M17" s="32" t="str">
        <f>I17</f>
        <v>30/6/2000</v>
      </c>
      <c r="N17" s="2"/>
      <c r="O17" s="32" t="s">
        <v>17</v>
      </c>
      <c r="P17" s="56" t="s">
        <v>18</v>
      </c>
      <c r="Q17" s="2"/>
      <c r="R17" s="2"/>
      <c r="S17" s="2"/>
    </row>
    <row r="18" spans="1:19" ht="15.75">
      <c r="A18" s="2"/>
      <c r="B18" s="2"/>
      <c r="C18" s="2"/>
      <c r="D18" s="2"/>
      <c r="E18" s="2"/>
      <c r="F18" s="2"/>
      <c r="G18" s="2"/>
      <c r="H18" s="2"/>
      <c r="I18" s="9" t="s">
        <v>19</v>
      </c>
      <c r="J18" s="2"/>
      <c r="K18" s="18" t="s">
        <v>19</v>
      </c>
      <c r="L18" s="2"/>
      <c r="M18" s="9" t="s">
        <v>19</v>
      </c>
      <c r="N18" s="2"/>
      <c r="O18" s="9" t="s">
        <v>19</v>
      </c>
      <c r="P18" s="9" t="s">
        <v>19</v>
      </c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thickBot="1">
      <c r="A21" s="2" t="s">
        <v>20</v>
      </c>
      <c r="B21" s="2" t="s">
        <v>21</v>
      </c>
      <c r="C21" s="2" t="s">
        <v>22</v>
      </c>
      <c r="D21" s="2"/>
      <c r="E21" s="2"/>
      <c r="F21" s="2"/>
      <c r="G21" s="2"/>
      <c r="H21" s="9"/>
      <c r="I21" s="19">
        <v>83099</v>
      </c>
      <c r="J21" s="2"/>
      <c r="K21" s="19">
        <f>O21-T21</f>
        <v>317808</v>
      </c>
      <c r="L21" s="2"/>
      <c r="M21" s="19">
        <v>278774</v>
      </c>
      <c r="N21" s="2"/>
      <c r="O21" s="19">
        <v>317808</v>
      </c>
      <c r="P21" s="19">
        <v>252830</v>
      </c>
      <c r="Q21" s="2"/>
      <c r="R21" s="2"/>
      <c r="S21" s="2"/>
    </row>
    <row r="22" spans="1:19" ht="15.75" thickTop="1">
      <c r="A22" s="2"/>
      <c r="B22" s="2"/>
      <c r="C22" s="2"/>
      <c r="D22" s="2"/>
      <c r="E22" s="2"/>
      <c r="F22" s="2"/>
      <c r="G22" s="2"/>
      <c r="H22" s="9"/>
      <c r="I22" s="20"/>
      <c r="J22" s="2"/>
      <c r="K22" s="20"/>
      <c r="L22" s="2"/>
      <c r="M22" s="20"/>
      <c r="N22" s="2"/>
      <c r="O22" s="20"/>
      <c r="P22" s="2"/>
      <c r="Q22" s="2"/>
      <c r="R22" s="2"/>
      <c r="S22" s="2"/>
    </row>
    <row r="23" spans="1:19" ht="15.75" thickBot="1">
      <c r="A23" s="2"/>
      <c r="B23" s="2" t="s">
        <v>23</v>
      </c>
      <c r="C23" s="2" t="s">
        <v>24</v>
      </c>
      <c r="D23" s="2"/>
      <c r="E23" s="2"/>
      <c r="F23" s="2"/>
      <c r="G23" s="2"/>
      <c r="H23" s="9"/>
      <c r="I23" s="19" t="str">
        <f>M23</f>
        <v>-     </v>
      </c>
      <c r="J23" s="2"/>
      <c r="K23" s="19">
        <f>O23-T23</f>
        <v>0</v>
      </c>
      <c r="L23" s="2"/>
      <c r="M23" s="19" t="s">
        <v>25</v>
      </c>
      <c r="N23" s="2"/>
      <c r="O23" s="19" t="s">
        <v>25</v>
      </c>
      <c r="P23" s="19" t="s">
        <v>25</v>
      </c>
      <c r="Q23" s="2"/>
      <c r="R23" s="2"/>
      <c r="S23" s="2"/>
    </row>
    <row r="24" spans="1:19" ht="15.75" thickTop="1">
      <c r="A24" s="2"/>
      <c r="B24" s="2"/>
      <c r="C24" s="2"/>
      <c r="D24" s="2"/>
      <c r="E24" s="2"/>
      <c r="F24" s="2"/>
      <c r="G24" s="2"/>
      <c r="H24" s="9"/>
      <c r="I24" s="20"/>
      <c r="J24" s="2"/>
      <c r="K24" s="20"/>
      <c r="L24" s="2"/>
      <c r="M24" s="20"/>
      <c r="N24" s="2"/>
      <c r="O24" s="20"/>
      <c r="P24" s="2"/>
      <c r="Q24" s="2"/>
      <c r="R24" s="2"/>
      <c r="S24" s="2"/>
    </row>
    <row r="25" spans="1:19" ht="15.75" thickBot="1">
      <c r="A25" s="2"/>
      <c r="B25" s="2" t="s">
        <v>26</v>
      </c>
      <c r="C25" s="2" t="s">
        <v>27</v>
      </c>
      <c r="D25" s="2"/>
      <c r="E25" s="2"/>
      <c r="F25" s="2"/>
      <c r="G25" s="2"/>
      <c r="H25" s="9"/>
      <c r="I25" s="19">
        <v>33</v>
      </c>
      <c r="J25" s="2"/>
      <c r="K25" s="19">
        <f>O25-T25</f>
        <v>855</v>
      </c>
      <c r="L25" s="2"/>
      <c r="M25" s="19">
        <v>868</v>
      </c>
      <c r="N25" s="2"/>
      <c r="O25" s="19">
        <v>855</v>
      </c>
      <c r="P25" s="19">
        <v>1478</v>
      </c>
      <c r="Q25" s="2"/>
      <c r="R25" s="2"/>
      <c r="S25" s="2"/>
    </row>
    <row r="26" spans="1:19" ht="15.75" thickTop="1">
      <c r="A26" s="2"/>
      <c r="B26" s="2"/>
      <c r="C26" s="2"/>
      <c r="D26" s="2"/>
      <c r="E26" s="2"/>
      <c r="F26" s="2"/>
      <c r="G26" s="2"/>
      <c r="H26" s="9"/>
      <c r="I26" s="20"/>
      <c r="J26" s="2"/>
      <c r="K26" s="20"/>
      <c r="L26" s="2"/>
      <c r="M26" s="20"/>
      <c r="N26" s="2"/>
      <c r="O26" s="20"/>
      <c r="P26" s="2"/>
      <c r="Q26" s="2"/>
      <c r="R26" s="2"/>
      <c r="S26" s="2"/>
    </row>
    <row r="27" spans="1:19" ht="15">
      <c r="A27" s="2" t="s">
        <v>28</v>
      </c>
      <c r="B27" s="21" t="s">
        <v>21</v>
      </c>
      <c r="C27" s="2" t="s">
        <v>29</v>
      </c>
      <c r="D27" s="2"/>
      <c r="E27" s="2"/>
      <c r="F27" s="2"/>
      <c r="G27" s="2"/>
      <c r="H27" s="22" t="s">
        <v>7</v>
      </c>
      <c r="I27" s="23"/>
      <c r="J27" s="1"/>
      <c r="K27" s="23"/>
      <c r="L27" s="1"/>
      <c r="M27" s="23"/>
      <c r="N27" s="1"/>
      <c r="O27" s="23"/>
      <c r="P27" s="1"/>
      <c r="Q27" s="1"/>
      <c r="R27" s="1"/>
      <c r="S27" s="2"/>
    </row>
    <row r="28" spans="1:19" ht="15">
      <c r="A28" s="2"/>
      <c r="B28" s="21"/>
      <c r="C28" s="2" t="s">
        <v>30</v>
      </c>
      <c r="D28" s="2"/>
      <c r="E28" s="2"/>
      <c r="F28" s="2"/>
      <c r="G28" s="2"/>
      <c r="H28" s="9"/>
      <c r="I28" s="20"/>
      <c r="J28" s="2"/>
      <c r="K28" s="20"/>
      <c r="L28" s="2"/>
      <c r="M28" s="20"/>
      <c r="N28" s="2"/>
      <c r="O28" s="20"/>
      <c r="P28" s="2"/>
      <c r="Q28" s="2"/>
      <c r="R28" s="2"/>
      <c r="S28" s="2"/>
    </row>
    <row r="29" spans="1:19" ht="15">
      <c r="A29" s="2"/>
      <c r="B29" s="21"/>
      <c r="C29" s="2" t="s">
        <v>31</v>
      </c>
      <c r="D29" s="2"/>
      <c r="E29" s="2"/>
      <c r="F29" s="2"/>
      <c r="G29" s="2"/>
      <c r="H29" s="9"/>
      <c r="I29" s="20"/>
      <c r="J29" s="2"/>
      <c r="K29" s="20"/>
      <c r="L29" s="2"/>
      <c r="M29" s="20"/>
      <c r="N29" s="2"/>
      <c r="O29" s="20"/>
      <c r="P29" s="2"/>
      <c r="Q29" s="2"/>
      <c r="R29" s="2"/>
      <c r="S29" s="2"/>
    </row>
    <row r="30" spans="1:19" ht="15">
      <c r="A30" s="2"/>
      <c r="B30" s="21"/>
      <c r="C30" s="21" t="s">
        <v>32</v>
      </c>
      <c r="D30" s="2"/>
      <c r="E30" s="2"/>
      <c r="F30" s="2"/>
      <c r="G30" s="2"/>
      <c r="H30" s="9">
        <v>6</v>
      </c>
      <c r="I30" s="20">
        <f>I41-I36-I34-I32</f>
        <v>-8469</v>
      </c>
      <c r="J30" s="2"/>
      <c r="K30" s="20">
        <f>K41-K32-K34-K36</f>
        <v>21551</v>
      </c>
      <c r="L30" s="2"/>
      <c r="M30" s="20">
        <f>M41-M36-M34-M32</f>
        <v>-7243</v>
      </c>
      <c r="N30" s="2"/>
      <c r="O30" s="20">
        <f>O41-O32-O34-O36</f>
        <v>21551</v>
      </c>
      <c r="P30" s="20">
        <f>P41-P36-P34-P32</f>
        <v>8499</v>
      </c>
      <c r="Q30" s="2"/>
      <c r="R30" s="2"/>
      <c r="S30" s="2"/>
    </row>
    <row r="31" spans="1:19" ht="15">
      <c r="A31" s="2"/>
      <c r="B31" s="21"/>
      <c r="C31" s="2"/>
      <c r="D31" s="2"/>
      <c r="E31" s="2"/>
      <c r="F31" s="2"/>
      <c r="G31" s="2"/>
      <c r="H31" s="9"/>
      <c r="I31" s="20"/>
      <c r="J31" s="2"/>
      <c r="K31" s="20"/>
      <c r="L31" s="2"/>
      <c r="M31" s="20"/>
      <c r="N31" s="2"/>
      <c r="O31" s="20"/>
      <c r="P31" s="2"/>
      <c r="Q31" s="2"/>
      <c r="R31" s="2"/>
      <c r="S31" s="2"/>
    </row>
    <row r="32" spans="1:19" ht="15">
      <c r="A32" s="2"/>
      <c r="B32" s="21" t="s">
        <v>23</v>
      </c>
      <c r="C32" s="2" t="s">
        <v>33</v>
      </c>
      <c r="D32" s="2"/>
      <c r="E32" s="2"/>
      <c r="F32" s="2"/>
      <c r="G32" s="2"/>
      <c r="H32" s="9"/>
      <c r="I32" s="20">
        <v>-4847</v>
      </c>
      <c r="J32" s="2"/>
      <c r="K32" s="20">
        <f>O32-T32</f>
        <v>-18459</v>
      </c>
      <c r="L32" s="2"/>
      <c r="M32" s="20">
        <v>-20987</v>
      </c>
      <c r="N32" s="2"/>
      <c r="O32" s="20">
        <v>-18459</v>
      </c>
      <c r="P32" s="2">
        <v>-28636</v>
      </c>
      <c r="Q32" s="2"/>
      <c r="R32" s="2"/>
      <c r="S32" s="2"/>
    </row>
    <row r="33" spans="1:19" ht="15">
      <c r="A33" s="2"/>
      <c r="B33" s="21"/>
      <c r="C33" s="2"/>
      <c r="D33" s="2"/>
      <c r="E33" s="2"/>
      <c r="F33" s="2"/>
      <c r="G33" s="2"/>
      <c r="H33" s="9"/>
      <c r="I33" s="20"/>
      <c r="J33" s="2"/>
      <c r="K33" s="20"/>
      <c r="L33" s="2"/>
      <c r="M33" s="20"/>
      <c r="N33" s="2"/>
      <c r="O33" s="20"/>
      <c r="P33" s="2"/>
      <c r="Q33" s="2"/>
      <c r="R33" s="2"/>
      <c r="S33" s="2"/>
    </row>
    <row r="34" spans="1:19" ht="15">
      <c r="A34" s="2"/>
      <c r="B34" s="21" t="s">
        <v>26</v>
      </c>
      <c r="C34" s="2" t="s">
        <v>34</v>
      </c>
      <c r="D34" s="2"/>
      <c r="E34" s="2"/>
      <c r="F34" s="2"/>
      <c r="G34" s="2"/>
      <c r="H34" s="9"/>
      <c r="I34" s="20">
        <v>-5111</v>
      </c>
      <c r="J34" s="2"/>
      <c r="K34" s="20">
        <f>O34-T34</f>
        <v>-10471</v>
      </c>
      <c r="L34" s="2"/>
      <c r="M34" s="20">
        <v>-12459</v>
      </c>
      <c r="N34" s="2"/>
      <c r="O34" s="20">
        <v>-10471</v>
      </c>
      <c r="P34" s="2">
        <f>-130-1401-12996</f>
        <v>-14527</v>
      </c>
      <c r="Q34" s="2"/>
      <c r="R34" s="2"/>
      <c r="S34" s="2"/>
    </row>
    <row r="35" spans="1:19" ht="15">
      <c r="A35" s="2"/>
      <c r="B35" s="21"/>
      <c r="C35" s="2"/>
      <c r="D35" s="2"/>
      <c r="E35" s="2"/>
      <c r="F35" s="2"/>
      <c r="G35" s="2"/>
      <c r="H35" s="9"/>
      <c r="I35" s="20" t="s">
        <v>189</v>
      </c>
      <c r="J35" s="2"/>
      <c r="K35" s="20"/>
      <c r="L35" s="2"/>
      <c r="M35" s="20"/>
      <c r="N35" s="2"/>
      <c r="O35" s="20"/>
      <c r="P35" s="2"/>
      <c r="Q35" s="2"/>
      <c r="R35" s="2"/>
      <c r="S35" s="2"/>
    </row>
    <row r="36" spans="1:19" ht="15">
      <c r="A36" s="2"/>
      <c r="B36" s="21" t="s">
        <v>35</v>
      </c>
      <c r="C36" s="2" t="s">
        <v>36</v>
      </c>
      <c r="D36" s="2"/>
      <c r="E36" s="2"/>
      <c r="F36" s="2"/>
      <c r="G36" s="2"/>
      <c r="H36" s="9">
        <v>2</v>
      </c>
      <c r="I36" s="20">
        <v>-25114</v>
      </c>
      <c r="J36" s="2"/>
      <c r="K36" s="20">
        <f>O36-T36</f>
        <v>0</v>
      </c>
      <c r="L36" s="2"/>
      <c r="M36" s="20">
        <v>-26720</v>
      </c>
      <c r="N36" s="2"/>
      <c r="O36" s="20" t="s">
        <v>25</v>
      </c>
      <c r="P36" s="20">
        <v>-1332</v>
      </c>
      <c r="Q36" s="2"/>
      <c r="R36" s="2"/>
      <c r="S36" s="2"/>
    </row>
    <row r="37" spans="1:19" ht="15">
      <c r="A37" s="2"/>
      <c r="B37" s="21"/>
      <c r="C37" s="2"/>
      <c r="D37" s="2"/>
      <c r="E37" s="2"/>
      <c r="F37" s="2"/>
      <c r="G37" s="2"/>
      <c r="H37" s="9"/>
      <c r="I37" s="20"/>
      <c r="J37" s="2"/>
      <c r="K37" s="20"/>
      <c r="L37" s="2"/>
      <c r="M37" s="20"/>
      <c r="N37" s="2"/>
      <c r="O37" s="20"/>
      <c r="P37" s="20"/>
      <c r="Q37" s="2"/>
      <c r="R37" s="2"/>
      <c r="S37" s="2"/>
    </row>
    <row r="38" spans="1:19" ht="15">
      <c r="A38" s="2"/>
      <c r="B38" s="21" t="s">
        <v>37</v>
      </c>
      <c r="C38" s="2" t="s">
        <v>38</v>
      </c>
      <c r="D38" s="2"/>
      <c r="E38" s="5"/>
      <c r="F38" s="5"/>
      <c r="G38" s="5"/>
      <c r="H38" s="9"/>
      <c r="I38" s="24"/>
      <c r="J38" s="2"/>
      <c r="K38" s="24"/>
      <c r="L38" s="2"/>
      <c r="M38" s="24"/>
      <c r="N38" s="2"/>
      <c r="O38" s="24"/>
      <c r="P38" s="24"/>
      <c r="Q38" s="2"/>
      <c r="R38" s="2"/>
      <c r="S38" s="2"/>
    </row>
    <row r="39" spans="1:19" ht="15">
      <c r="A39" s="2"/>
      <c r="B39" s="21"/>
      <c r="C39" s="2" t="s">
        <v>39</v>
      </c>
      <c r="D39" s="2"/>
      <c r="E39" s="5"/>
      <c r="F39" s="5"/>
      <c r="G39" s="5"/>
      <c r="H39" s="9"/>
      <c r="I39" s="20"/>
      <c r="J39" s="2"/>
      <c r="K39" s="20"/>
      <c r="L39" s="2"/>
      <c r="M39" s="20"/>
      <c r="N39" s="2"/>
      <c r="O39" s="20"/>
      <c r="P39" s="2"/>
      <c r="Q39" s="2"/>
      <c r="R39" s="2"/>
      <c r="S39" s="2"/>
    </row>
    <row r="40" spans="1:19" ht="15">
      <c r="A40" s="2"/>
      <c r="B40" s="21"/>
      <c r="C40" s="2" t="s">
        <v>40</v>
      </c>
      <c r="D40" s="2"/>
      <c r="E40" s="5"/>
      <c r="F40" s="5"/>
      <c r="G40" s="5"/>
      <c r="H40" s="9"/>
      <c r="I40" s="1"/>
      <c r="J40" s="2"/>
      <c r="K40" s="1"/>
      <c r="L40" s="2"/>
      <c r="M40" s="1"/>
      <c r="N40" s="2"/>
      <c r="O40" s="1"/>
      <c r="P40" s="2"/>
      <c r="Q40" s="2"/>
      <c r="R40" s="2"/>
      <c r="S40" s="2"/>
    </row>
    <row r="41" spans="1:19" ht="15">
      <c r="A41" s="2"/>
      <c r="B41" s="21"/>
      <c r="C41" s="21" t="s">
        <v>41</v>
      </c>
      <c r="D41" s="2"/>
      <c r="E41" s="5"/>
      <c r="F41" s="5"/>
      <c r="G41" s="5"/>
      <c r="H41" s="9"/>
      <c r="I41" s="23">
        <v>-43541</v>
      </c>
      <c r="J41" s="2"/>
      <c r="K41" s="20">
        <f>O41-T41</f>
        <v>-7379</v>
      </c>
      <c r="L41" s="2"/>
      <c r="M41" s="23">
        <v>-67409</v>
      </c>
      <c r="N41" s="2"/>
      <c r="O41" s="23">
        <v>-7379</v>
      </c>
      <c r="P41" s="23">
        <f>+P46-P43</f>
        <v>-35996</v>
      </c>
      <c r="Q41" s="2"/>
      <c r="R41" s="2"/>
      <c r="S41" s="2"/>
    </row>
    <row r="42" spans="1:19" ht="15">
      <c r="A42" s="2"/>
      <c r="B42" s="21"/>
      <c r="C42" s="2"/>
      <c r="D42" s="2"/>
      <c r="E42" s="2"/>
      <c r="F42" s="2"/>
      <c r="G42" s="2"/>
      <c r="H42" s="9"/>
      <c r="I42" s="20"/>
      <c r="J42" s="2"/>
      <c r="K42" s="20"/>
      <c r="L42" s="2"/>
      <c r="M42" s="20"/>
      <c r="N42" s="2"/>
      <c r="O42" s="20"/>
      <c r="P42" s="2"/>
      <c r="Q42" s="2"/>
      <c r="R42" s="2"/>
      <c r="S42" s="2"/>
    </row>
    <row r="43" spans="1:19" ht="15">
      <c r="A43" s="2"/>
      <c r="B43" s="21" t="s">
        <v>42</v>
      </c>
      <c r="C43" s="2" t="s">
        <v>43</v>
      </c>
      <c r="D43" s="2"/>
      <c r="E43" s="2"/>
      <c r="F43" s="2"/>
      <c r="G43" s="2"/>
      <c r="H43" s="9"/>
      <c r="I43" s="20">
        <v>13783</v>
      </c>
      <c r="J43" s="2"/>
      <c r="K43" s="20">
        <f>O43-T43</f>
        <v>0</v>
      </c>
      <c r="L43" s="2"/>
      <c r="M43" s="20">
        <v>50686</v>
      </c>
      <c r="N43" s="2"/>
      <c r="O43" s="20" t="s">
        <v>25</v>
      </c>
      <c r="P43" s="2">
        <v>27203</v>
      </c>
      <c r="Q43" s="2"/>
      <c r="R43" s="2"/>
      <c r="S43" s="2"/>
    </row>
    <row r="44" spans="1:19" ht="15">
      <c r="A44" s="2"/>
      <c r="B44" s="21"/>
      <c r="C44" s="2"/>
      <c r="D44" s="2"/>
      <c r="E44" s="2"/>
      <c r="F44" s="2"/>
      <c r="G44" s="2"/>
      <c r="H44" s="9"/>
      <c r="I44" s="20"/>
      <c r="J44" s="2"/>
      <c r="K44" s="20"/>
      <c r="L44" s="2"/>
      <c r="M44" s="20"/>
      <c r="N44" s="2"/>
      <c r="O44" s="20"/>
      <c r="P44" s="2"/>
      <c r="Q44" s="2"/>
      <c r="R44" s="2"/>
      <c r="S44" s="2"/>
    </row>
    <row r="45" spans="1:19" ht="15">
      <c r="A45" s="2"/>
      <c r="B45" s="21" t="s">
        <v>44</v>
      </c>
      <c r="C45" s="2" t="s">
        <v>45</v>
      </c>
      <c r="D45" s="5"/>
      <c r="E45" s="5"/>
      <c r="F45" s="5"/>
      <c r="G45" s="5"/>
      <c r="H45" s="9"/>
      <c r="I45" s="24"/>
      <c r="J45" s="2"/>
      <c r="K45" s="24"/>
      <c r="L45" s="2"/>
      <c r="M45" s="24"/>
      <c r="N45" s="2"/>
      <c r="O45" s="24"/>
      <c r="P45" s="24"/>
      <c r="Q45" s="2"/>
      <c r="R45" s="2"/>
      <c r="S45" s="2"/>
    </row>
    <row r="46" spans="1:19" ht="15">
      <c r="A46" s="2"/>
      <c r="B46" s="21"/>
      <c r="C46" s="2" t="s">
        <v>46</v>
      </c>
      <c r="D46" s="2"/>
      <c r="E46" s="2"/>
      <c r="F46" s="2"/>
      <c r="G46" s="2"/>
      <c r="H46" s="9"/>
      <c r="I46" s="20">
        <f>I41+I43</f>
        <v>-29758</v>
      </c>
      <c r="J46" s="2"/>
      <c r="K46" s="20">
        <f>K41+K43</f>
        <v>-7379</v>
      </c>
      <c r="L46" s="2"/>
      <c r="M46" s="20">
        <f>M41+M43</f>
        <v>-16723</v>
      </c>
      <c r="N46" s="2"/>
      <c r="O46" s="20">
        <f>O41+O43</f>
        <v>-7379</v>
      </c>
      <c r="P46" s="2">
        <v>-8793</v>
      </c>
      <c r="Q46" s="2"/>
      <c r="R46" s="2"/>
      <c r="S46" s="2"/>
    </row>
    <row r="47" spans="1:19" ht="15">
      <c r="A47" s="2"/>
      <c r="B47" s="21"/>
      <c r="C47" s="2"/>
      <c r="D47" s="2"/>
      <c r="E47" s="2"/>
      <c r="F47" s="2"/>
      <c r="G47" s="2"/>
      <c r="H47" s="9"/>
      <c r="I47" s="20"/>
      <c r="J47" s="2"/>
      <c r="K47" s="20"/>
      <c r="L47" s="2"/>
      <c r="M47" s="20"/>
      <c r="N47" s="2"/>
      <c r="O47" s="20"/>
      <c r="P47" s="2"/>
      <c r="Q47" s="2"/>
      <c r="R47" s="2"/>
      <c r="S47" s="2"/>
    </row>
    <row r="48" spans="1:19" ht="15">
      <c r="A48" s="2"/>
      <c r="B48" s="21" t="s">
        <v>47</v>
      </c>
      <c r="C48" s="2" t="s">
        <v>48</v>
      </c>
      <c r="D48" s="2"/>
      <c r="E48" s="2"/>
      <c r="F48" s="2"/>
      <c r="G48" s="2"/>
      <c r="H48" s="9">
        <v>4</v>
      </c>
      <c r="I48" s="20">
        <v>-7878</v>
      </c>
      <c r="J48" s="2"/>
      <c r="K48" s="20">
        <f>O48-T48</f>
        <v>-1676</v>
      </c>
      <c r="L48" s="2"/>
      <c r="M48" s="20">
        <v>-13091</v>
      </c>
      <c r="N48" s="2"/>
      <c r="O48" s="20">
        <v>-1676</v>
      </c>
      <c r="P48" s="2">
        <v>-3414</v>
      </c>
      <c r="Q48" s="2"/>
      <c r="R48" s="2"/>
      <c r="S48" s="2"/>
    </row>
    <row r="49" spans="1:19" ht="15">
      <c r="A49" s="2"/>
      <c r="B49" s="21"/>
      <c r="C49" s="2"/>
      <c r="D49" s="2"/>
      <c r="E49" s="2"/>
      <c r="F49" s="2"/>
      <c r="G49" s="2"/>
      <c r="H49" s="9"/>
      <c r="I49" s="20"/>
      <c r="J49" s="2"/>
      <c r="K49" s="20"/>
      <c r="L49" s="2"/>
      <c r="M49" s="20"/>
      <c r="N49" s="2"/>
      <c r="O49" s="20"/>
      <c r="P49" s="2"/>
      <c r="Q49" s="2"/>
      <c r="R49" s="2"/>
      <c r="S49" s="2"/>
    </row>
    <row r="50" spans="1:19" ht="15">
      <c r="A50" s="2"/>
      <c r="B50" s="21" t="s">
        <v>49</v>
      </c>
      <c r="C50" s="2" t="s">
        <v>50</v>
      </c>
      <c r="D50" s="5"/>
      <c r="E50" s="5"/>
      <c r="F50" s="5"/>
      <c r="G50" s="5"/>
      <c r="H50" s="9"/>
      <c r="I50" s="24"/>
      <c r="J50" s="2"/>
      <c r="K50" s="24"/>
      <c r="L50" s="2"/>
      <c r="M50" s="24"/>
      <c r="N50" s="2"/>
      <c r="O50" s="24"/>
      <c r="P50" s="24"/>
      <c r="Q50" s="2"/>
      <c r="R50" s="2"/>
      <c r="S50" s="2"/>
    </row>
    <row r="51" spans="1:19" ht="15">
      <c r="A51" s="2"/>
      <c r="B51" s="21"/>
      <c r="C51" s="2" t="s">
        <v>51</v>
      </c>
      <c r="D51" s="2"/>
      <c r="E51" s="2"/>
      <c r="F51" s="2"/>
      <c r="G51" s="2"/>
      <c r="H51" s="9"/>
      <c r="I51" s="20">
        <f>I46+I48</f>
        <v>-37636</v>
      </c>
      <c r="J51" s="2"/>
      <c r="K51" s="20">
        <f>K46+K48</f>
        <v>-9055</v>
      </c>
      <c r="L51" s="2"/>
      <c r="M51" s="20">
        <f>M46+M48</f>
        <v>-29814</v>
      </c>
      <c r="N51" s="2"/>
      <c r="O51" s="20">
        <f>O46+O48</f>
        <v>-9055</v>
      </c>
      <c r="P51" s="20">
        <f>P46+P48</f>
        <v>-12207</v>
      </c>
      <c r="Q51" s="2"/>
      <c r="R51" s="2"/>
      <c r="S51" s="2"/>
    </row>
    <row r="52" spans="1:19" ht="15">
      <c r="A52" s="2"/>
      <c r="B52" s="21"/>
      <c r="C52" s="2"/>
      <c r="D52" s="2"/>
      <c r="E52" s="2"/>
      <c r="F52" s="2"/>
      <c r="G52" s="2"/>
      <c r="H52" s="9"/>
      <c r="I52" s="20"/>
      <c r="J52" s="2"/>
      <c r="K52" s="20"/>
      <c r="L52" s="2"/>
      <c r="M52" s="20"/>
      <c r="N52" s="2"/>
      <c r="O52" s="20"/>
      <c r="P52" s="2"/>
      <c r="Q52" s="2"/>
      <c r="R52" s="2"/>
      <c r="S52" s="2"/>
    </row>
    <row r="53" spans="1:19" ht="15">
      <c r="A53" s="2"/>
      <c r="B53" s="21"/>
      <c r="C53" s="2" t="s">
        <v>52</v>
      </c>
      <c r="D53" s="2"/>
      <c r="E53" s="2"/>
      <c r="F53" s="2"/>
      <c r="G53" s="2"/>
      <c r="H53" s="9"/>
      <c r="I53" s="20">
        <v>19289</v>
      </c>
      <c r="J53" s="2"/>
      <c r="K53" s="20">
        <f>O53-T53</f>
        <v>588</v>
      </c>
      <c r="L53" s="2"/>
      <c r="M53" s="20">
        <v>14205</v>
      </c>
      <c r="N53" s="2"/>
      <c r="O53" s="20">
        <v>588</v>
      </c>
      <c r="P53" s="2">
        <v>-1690</v>
      </c>
      <c r="Q53" s="2"/>
      <c r="R53" s="2"/>
      <c r="S53" s="2"/>
    </row>
    <row r="54" spans="1:19" ht="15">
      <c r="A54" s="2"/>
      <c r="B54" s="21"/>
      <c r="C54" s="2"/>
      <c r="D54" s="2"/>
      <c r="E54" s="2"/>
      <c r="F54" s="2"/>
      <c r="G54" s="2"/>
      <c r="H54" s="9"/>
      <c r="I54" s="20"/>
      <c r="J54" s="2"/>
      <c r="K54" s="20"/>
      <c r="L54" s="2"/>
      <c r="M54" s="20"/>
      <c r="N54" s="2"/>
      <c r="O54" s="20"/>
      <c r="P54" s="2"/>
      <c r="Q54" s="2"/>
      <c r="R54" s="2"/>
      <c r="S54" s="2"/>
    </row>
    <row r="55" spans="1:19" ht="15">
      <c r="A55" s="2"/>
      <c r="B55" s="21" t="s">
        <v>53</v>
      </c>
      <c r="C55" s="2" t="s">
        <v>54</v>
      </c>
      <c r="D55" s="5"/>
      <c r="E55" s="5"/>
      <c r="F55" s="5"/>
      <c r="G55" s="5"/>
      <c r="H55" s="9"/>
      <c r="I55" s="24"/>
      <c r="J55" s="2"/>
      <c r="K55" s="24"/>
      <c r="L55" s="2"/>
      <c r="M55" s="24"/>
      <c r="N55" s="2"/>
      <c r="O55" s="24"/>
      <c r="P55" s="24"/>
      <c r="Q55" s="2"/>
      <c r="R55" s="2"/>
      <c r="S55" s="2"/>
    </row>
    <row r="56" spans="1:19" ht="15">
      <c r="A56" s="2"/>
      <c r="B56" s="21"/>
      <c r="C56" s="21" t="s">
        <v>55</v>
      </c>
      <c r="D56" s="5"/>
      <c r="E56" s="5"/>
      <c r="F56" s="5"/>
      <c r="G56" s="5"/>
      <c r="H56" s="9"/>
      <c r="I56" s="20">
        <f>I51+I53</f>
        <v>-18347</v>
      </c>
      <c r="J56" s="2"/>
      <c r="K56" s="20">
        <f>K51+K53</f>
        <v>-8467</v>
      </c>
      <c r="L56" s="2"/>
      <c r="M56" s="20">
        <f>M51+M53</f>
        <v>-15609</v>
      </c>
      <c r="N56" s="2"/>
      <c r="O56" s="20">
        <f>O51+O53</f>
        <v>-8467</v>
      </c>
      <c r="P56" s="20">
        <f>P51+P53</f>
        <v>-13897</v>
      </c>
      <c r="Q56" s="2"/>
      <c r="R56" s="2"/>
      <c r="S56" s="2"/>
    </row>
    <row r="57" spans="1:19" ht="4.5" customHeight="1">
      <c r="A57" s="2"/>
      <c r="B57" s="21"/>
      <c r="C57" s="21"/>
      <c r="D57" s="5"/>
      <c r="E57" s="5"/>
      <c r="F57" s="5"/>
      <c r="G57" s="5"/>
      <c r="H57" s="9"/>
      <c r="I57" s="25"/>
      <c r="J57" s="2"/>
      <c r="K57" s="25"/>
      <c r="L57" s="2"/>
      <c r="M57" s="25"/>
      <c r="N57" s="2"/>
      <c r="O57" s="25"/>
      <c r="P57" s="25"/>
      <c r="Q57" s="2"/>
      <c r="R57" s="2"/>
      <c r="S57" s="2"/>
    </row>
    <row r="58" spans="1:19" ht="15">
      <c r="A58" s="2"/>
      <c r="B58" s="21"/>
      <c r="C58" s="2"/>
      <c r="D58" s="2"/>
      <c r="E58" s="2"/>
      <c r="F58" s="2"/>
      <c r="G58" s="2"/>
      <c r="H58" s="9"/>
      <c r="I58" s="20"/>
      <c r="J58" s="2"/>
      <c r="K58" s="20"/>
      <c r="L58" s="2"/>
      <c r="M58" s="20"/>
      <c r="N58" s="2"/>
      <c r="O58" s="20"/>
      <c r="P58" s="2"/>
      <c r="Q58" s="2"/>
      <c r="R58" s="2"/>
      <c r="S58" s="2"/>
    </row>
    <row r="59" spans="1:19" ht="15">
      <c r="A59" s="2"/>
      <c r="B59" s="21" t="s">
        <v>56</v>
      </c>
      <c r="C59" s="2" t="s">
        <v>57</v>
      </c>
      <c r="D59" s="2"/>
      <c r="E59" s="2"/>
      <c r="F59" s="2"/>
      <c r="G59" s="2"/>
      <c r="H59" s="9">
        <v>3</v>
      </c>
      <c r="I59" s="20" t="s">
        <v>25</v>
      </c>
      <c r="J59" s="2"/>
      <c r="K59" s="20" t="s">
        <v>25</v>
      </c>
      <c r="L59" s="2"/>
      <c r="M59" s="20" t="s">
        <v>25</v>
      </c>
      <c r="N59" s="2"/>
      <c r="O59" s="20" t="s">
        <v>25</v>
      </c>
      <c r="P59" s="2"/>
      <c r="Q59" s="2"/>
      <c r="R59" s="2"/>
      <c r="S59" s="2"/>
    </row>
    <row r="60" spans="1:19" ht="15">
      <c r="A60" s="2"/>
      <c r="B60" s="21"/>
      <c r="C60" s="2" t="s">
        <v>52</v>
      </c>
      <c r="D60" s="2"/>
      <c r="E60" s="2"/>
      <c r="F60" s="2"/>
      <c r="G60" s="2"/>
      <c r="H60" s="9"/>
      <c r="I60" s="20" t="s">
        <v>25</v>
      </c>
      <c r="J60" s="2"/>
      <c r="K60" s="20" t="s">
        <v>25</v>
      </c>
      <c r="L60" s="2"/>
      <c r="M60" s="20" t="s">
        <v>25</v>
      </c>
      <c r="N60" s="2"/>
      <c r="O60" s="20" t="s">
        <v>25</v>
      </c>
      <c r="P60" s="2"/>
      <c r="Q60" s="2"/>
      <c r="R60" s="2"/>
      <c r="S60" s="2"/>
    </row>
    <row r="61" spans="1:19" ht="4.5" customHeight="1">
      <c r="A61" s="2"/>
      <c r="B61" s="21"/>
      <c r="C61" s="1"/>
      <c r="D61" s="5"/>
      <c r="E61" s="5"/>
      <c r="F61" s="5"/>
      <c r="G61" s="5"/>
      <c r="H61" s="9"/>
      <c r="I61" s="20"/>
      <c r="J61" s="2"/>
      <c r="K61" s="20"/>
      <c r="L61" s="2"/>
      <c r="M61" s="20"/>
      <c r="N61" s="2"/>
      <c r="O61" s="20"/>
      <c r="P61" s="20"/>
      <c r="Q61" s="2"/>
      <c r="R61" s="2"/>
      <c r="S61" s="2"/>
    </row>
    <row r="62" spans="1:19" ht="15">
      <c r="A62" s="2"/>
      <c r="B62" s="21"/>
      <c r="C62" s="21" t="s">
        <v>58</v>
      </c>
      <c r="D62" s="5"/>
      <c r="E62" s="5"/>
      <c r="F62" s="5"/>
      <c r="G62" s="5"/>
      <c r="H62" s="9"/>
      <c r="I62" s="24"/>
      <c r="J62" s="2"/>
      <c r="K62" s="24"/>
      <c r="L62" s="2"/>
      <c r="M62" s="24"/>
      <c r="N62" s="2"/>
      <c r="O62" s="24"/>
      <c r="P62" s="24"/>
      <c r="Q62" s="2"/>
      <c r="R62" s="2"/>
      <c r="S62" s="2"/>
    </row>
    <row r="63" spans="1:19" ht="15">
      <c r="A63" s="2"/>
      <c r="B63" s="21"/>
      <c r="C63" s="2" t="s">
        <v>59</v>
      </c>
      <c r="D63" s="2"/>
      <c r="E63" s="2"/>
      <c r="F63" s="2"/>
      <c r="G63" s="2"/>
      <c r="H63" s="9"/>
      <c r="I63" s="25" t="s">
        <v>25</v>
      </c>
      <c r="J63" s="2"/>
      <c r="K63" s="25">
        <f>K59+K60</f>
        <v>0</v>
      </c>
      <c r="L63" s="2"/>
      <c r="M63" s="25" t="s">
        <v>25</v>
      </c>
      <c r="N63" s="2"/>
      <c r="O63" s="25" t="s">
        <v>25</v>
      </c>
      <c r="P63" s="25" t="s">
        <v>25</v>
      </c>
      <c r="Q63" s="2"/>
      <c r="R63" s="2"/>
      <c r="S63" s="2"/>
    </row>
    <row r="64" spans="1:19" ht="15">
      <c r="A64" s="2"/>
      <c r="B64" s="21"/>
      <c r="C64" s="2"/>
      <c r="D64" s="2"/>
      <c r="E64" s="2"/>
      <c r="F64" s="2"/>
      <c r="G64" s="2"/>
      <c r="H64" s="9"/>
      <c r="I64" s="20"/>
      <c r="J64" s="2"/>
      <c r="K64" s="20"/>
      <c r="L64" s="2"/>
      <c r="M64" s="20"/>
      <c r="N64" s="2"/>
      <c r="O64" s="20"/>
      <c r="P64" s="2"/>
      <c r="Q64" s="2"/>
      <c r="R64" s="2"/>
      <c r="S64" s="2"/>
    </row>
    <row r="65" spans="1:19" ht="15">
      <c r="A65" s="2"/>
      <c r="B65" s="21" t="s">
        <v>60</v>
      </c>
      <c r="C65" s="2" t="s">
        <v>61</v>
      </c>
      <c r="D65" s="5"/>
      <c r="E65" s="5"/>
      <c r="F65" s="5"/>
      <c r="G65" s="5"/>
      <c r="H65" s="9"/>
      <c r="I65" s="20"/>
      <c r="J65" s="2"/>
      <c r="K65" s="20"/>
      <c r="L65" s="2"/>
      <c r="M65" s="20"/>
      <c r="N65" s="2"/>
      <c r="O65" s="20"/>
      <c r="P65" s="2"/>
      <c r="Q65" s="2"/>
      <c r="R65" s="2"/>
      <c r="S65" s="2"/>
    </row>
    <row r="66" spans="1:19" ht="15.75" thickBot="1">
      <c r="A66" s="2"/>
      <c r="B66" s="21"/>
      <c r="C66" s="2" t="s">
        <v>62</v>
      </c>
      <c r="D66" s="5"/>
      <c r="E66" s="5"/>
      <c r="F66" s="5"/>
      <c r="G66" s="5"/>
      <c r="H66" s="9"/>
      <c r="I66" s="19">
        <f>I56+I63</f>
        <v>-18347</v>
      </c>
      <c r="J66" s="2"/>
      <c r="K66" s="19">
        <f>K56+K63</f>
        <v>-8467</v>
      </c>
      <c r="L66" s="2"/>
      <c r="M66" s="19">
        <f>M56+M63</f>
        <v>-15609</v>
      </c>
      <c r="N66" s="2"/>
      <c r="O66" s="19">
        <f>O56+O63</f>
        <v>-8467</v>
      </c>
      <c r="P66" s="19">
        <f>P56+P63</f>
        <v>-13897</v>
      </c>
      <c r="Q66" s="2"/>
      <c r="R66" s="2"/>
      <c r="S66" s="2"/>
    </row>
    <row r="67" spans="1:19" ht="15.75" thickTop="1">
      <c r="A67" s="2"/>
      <c r="B67" s="2"/>
      <c r="C67" s="2"/>
      <c r="D67" s="2"/>
      <c r="E67" s="2"/>
      <c r="F67" s="2"/>
      <c r="G67" s="2"/>
      <c r="H67" s="9"/>
      <c r="I67" s="20"/>
      <c r="J67" s="2"/>
      <c r="K67" s="20"/>
      <c r="L67" s="2"/>
      <c r="M67" s="20"/>
      <c r="N67" s="2"/>
      <c r="O67" s="20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9"/>
      <c r="I68" s="67"/>
      <c r="J68" s="2"/>
      <c r="K68" s="20"/>
      <c r="L68" s="2"/>
      <c r="M68" s="20"/>
      <c r="N68" s="2"/>
      <c r="O68" s="20"/>
      <c r="P68" s="2"/>
      <c r="Q68" s="2"/>
      <c r="R68" s="2"/>
      <c r="S68" s="2"/>
    </row>
    <row r="69" spans="1:19" ht="15">
      <c r="A69" s="2" t="s">
        <v>63</v>
      </c>
      <c r="B69" s="21" t="s">
        <v>178</v>
      </c>
      <c r="C69" s="1"/>
      <c r="D69" s="5"/>
      <c r="E69" s="5"/>
      <c r="F69" s="5"/>
      <c r="G69" s="5"/>
      <c r="H69" s="5"/>
      <c r="I69" s="20"/>
      <c r="J69" s="2"/>
      <c r="K69" s="20"/>
      <c r="L69" s="2"/>
      <c r="M69" s="20"/>
      <c r="N69" s="2"/>
      <c r="O69" s="20"/>
      <c r="P69" s="2"/>
      <c r="Q69" s="2"/>
      <c r="R69" s="2"/>
      <c r="S69" s="2"/>
    </row>
    <row r="70" spans="1:19" ht="15">
      <c r="A70" s="2"/>
      <c r="B70" s="2"/>
      <c r="C70" s="1"/>
      <c r="D70" s="2"/>
      <c r="E70" s="2"/>
      <c r="F70" s="2"/>
      <c r="G70" s="2"/>
      <c r="H70" s="9"/>
      <c r="I70" s="20"/>
      <c r="J70" s="2"/>
      <c r="K70" s="20"/>
      <c r="L70" s="2"/>
      <c r="M70" s="20"/>
      <c r="N70" s="2"/>
      <c r="O70" s="20"/>
      <c r="P70" s="2"/>
      <c r="Q70" s="2"/>
      <c r="R70" s="2"/>
      <c r="S70" s="2"/>
    </row>
    <row r="71" spans="1:19" ht="15.75" thickBot="1">
      <c r="A71" s="2"/>
      <c r="B71" s="2" t="s">
        <v>49</v>
      </c>
      <c r="C71" s="2" t="s">
        <v>64</v>
      </c>
      <c r="D71" s="2"/>
      <c r="E71" s="2"/>
      <c r="F71" s="2"/>
      <c r="G71" s="2"/>
      <c r="H71" s="9"/>
      <c r="I71" s="71">
        <f>I66/74711*100</f>
        <v>-24.55729410662419</v>
      </c>
      <c r="J71" s="27"/>
      <c r="K71" s="26">
        <f>K66/203043*100</f>
        <v>-4.170052648946283</v>
      </c>
      <c r="L71" s="27"/>
      <c r="M71" s="71">
        <f>M66/74711*100</f>
        <v>-20.892505788973512</v>
      </c>
      <c r="N71" s="27"/>
      <c r="O71" s="26">
        <v>-11.3</v>
      </c>
      <c r="P71" s="71">
        <f>P66/74711*100</f>
        <v>-18.601009222202887</v>
      </c>
      <c r="Q71" s="2"/>
      <c r="R71" s="2"/>
      <c r="S71" s="2"/>
    </row>
    <row r="72" spans="1:19" ht="15.75" thickTop="1">
      <c r="A72" s="2"/>
      <c r="B72" s="2"/>
      <c r="C72" s="1"/>
      <c r="D72" s="2"/>
      <c r="E72" s="2"/>
      <c r="F72" s="2"/>
      <c r="G72" s="2"/>
      <c r="H72" s="9"/>
      <c r="I72" s="20"/>
      <c r="J72" s="2"/>
      <c r="K72" s="20"/>
      <c r="L72" s="2"/>
      <c r="M72" s="20"/>
      <c r="N72" s="2"/>
      <c r="O72" s="20"/>
      <c r="P72" s="20"/>
      <c r="Q72" s="2"/>
      <c r="R72" s="2"/>
      <c r="S72" s="2"/>
    </row>
    <row r="73" spans="1:20" ht="15.75" thickBot="1">
      <c r="A73" s="2"/>
      <c r="B73" s="2" t="s">
        <v>65</v>
      </c>
      <c r="C73" s="2" t="s">
        <v>196</v>
      </c>
      <c r="D73" s="2"/>
      <c r="E73" s="2"/>
      <c r="F73" s="2"/>
      <c r="G73" s="2"/>
      <c r="H73" s="9"/>
      <c r="I73" s="19" t="s">
        <v>25</v>
      </c>
      <c r="J73" s="2"/>
      <c r="K73" s="26">
        <f>K71</f>
        <v>-4.170052648946283</v>
      </c>
      <c r="L73" s="2"/>
      <c r="M73" s="19" t="s">
        <v>25</v>
      </c>
      <c r="N73" s="2"/>
      <c r="O73" s="19" t="s">
        <v>25</v>
      </c>
      <c r="P73" s="19" t="s">
        <v>25</v>
      </c>
      <c r="Q73" s="2"/>
      <c r="R73" s="2"/>
      <c r="S73" s="2"/>
      <c r="T73" s="2"/>
    </row>
    <row r="74" spans="1:20" ht="15.75" thickTop="1">
      <c r="A74" s="2"/>
      <c r="B74" s="2"/>
      <c r="C74" s="2"/>
      <c r="D74" s="2"/>
      <c r="E74" s="2"/>
      <c r="F74" s="2"/>
      <c r="G74" s="2"/>
      <c r="H74" s="9"/>
      <c r="I74" s="20"/>
      <c r="J74" s="2"/>
      <c r="K74" s="20"/>
      <c r="L74" s="2"/>
      <c r="M74" s="20"/>
      <c r="N74" s="2"/>
      <c r="O74" s="20"/>
      <c r="P74" s="2"/>
      <c r="Q74" s="2"/>
      <c r="R74" s="2"/>
      <c r="S74" s="2"/>
      <c r="T74" s="2"/>
    </row>
    <row r="75" spans="1:1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</row>
    <row r="117" spans="1:1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</row>
    <row r="118" spans="1:1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</row>
    <row r="119" spans="1:1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</row>
    <row r="120" spans="1:1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</row>
    <row r="121" spans="1:1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</row>
    <row r="122" spans="1:1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</row>
    <row r="123" spans="1:1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</row>
    <row r="126" spans="1:1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</row>
    <row r="128" spans="1:1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</row>
    <row r="142" spans="1:1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</row>
    <row r="143" spans="1:1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</row>
    <row r="144" spans="1:1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2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8"/>
      <c r="S149" s="2"/>
    </row>
    <row r="150" spans="1:2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9"/>
      <c r="S150" s="20"/>
      <c r="T150" s="23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9"/>
      <c r="S151" s="20"/>
      <c r="T151" s="23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9"/>
      <c r="S152" s="20"/>
      <c r="T152" s="23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9"/>
      <c r="S153" s="20"/>
      <c r="T153" s="23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9"/>
      <c r="S154" s="20"/>
      <c r="T154" s="23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9"/>
      <c r="S155" s="20"/>
      <c r="T155" s="23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9"/>
      <c r="S156" s="20"/>
      <c r="T156" s="23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9"/>
      <c r="S157" s="20"/>
      <c r="T157" s="23"/>
    </row>
    <row r="158" spans="1:1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8"/>
      <c r="S158" s="2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8"/>
      <c r="S159" s="2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8"/>
      <c r="S160" s="2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8"/>
      <c r="S161" s="2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8"/>
      <c r="S162" s="2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8"/>
      <c r="S163" s="2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2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</row>
    <row r="169" spans="1:1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</row>
    <row r="170" spans="1:19" ht="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</row>
    <row r="171" spans="1:1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</row>
    <row r="172" spans="1:1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</row>
    <row r="173" spans="1:1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</row>
    <row r="174" spans="1:1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</row>
    <row r="175" spans="1:19" ht="4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</row>
    <row r="176" spans="1:19" ht="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</row>
    <row r="177" spans="1:1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</row>
    <row r="178" spans="1:1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</row>
    <row r="179" spans="1:1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</row>
    <row r="180" spans="1:1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</row>
    <row r="181" spans="1:1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</row>
    <row r="182" spans="1:1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</row>
    <row r="183" spans="1:1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</row>
    <row r="184" spans="1:1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</row>
    <row r="185" spans="1:1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</row>
    <row r="186" spans="1:1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</row>
    <row r="187" spans="1:1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</row>
    <row r="188" spans="1:1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</row>
    <row r="189" spans="1:1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</row>
    <row r="190" spans="1:1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</row>
    <row r="191" spans="1:1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</row>
    <row r="193" spans="1:1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</row>
    <row r="194" spans="1:1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</row>
    <row r="206" spans="1:1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</row>
    <row r="207" spans="1:1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</row>
    <row r="208" spans="1:1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</row>
    <row r="234" spans="1:1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</row>
    <row r="235" spans="1:1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</row>
    <row r="236" spans="1:1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</row>
    <row r="237" spans="1:1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</row>
    <row r="238" spans="1:1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</row>
    <row r="239" spans="1:1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</row>
    <row r="240" spans="1:1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</row>
    <row r="241" spans="1:1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</row>
    <row r="242" spans="1:1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</row>
    <row r="243" spans="1:1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</row>
    <row r="246" spans="1:1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</row>
    <row r="247" spans="1:1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</row>
    <row r="248" spans="1:1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</row>
    <row r="249" spans="1:1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</row>
    <row r="282" spans="1:1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</row>
    <row r="283" spans="1:1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</row>
    <row r="284" spans="1:1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</row>
    <row r="285" spans="1:1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</row>
    <row r="296" spans="1:1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</row>
    <row r="297" spans="1:1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</row>
    <row r="298" spans="1:1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</row>
    <row r="299" spans="1:1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</row>
    <row r="300" spans="1:1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</row>
    <row r="301" spans="1:19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</row>
    <row r="302" spans="1:1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</row>
    <row r="303" spans="1:1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</row>
    <row r="304" spans="1:1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</row>
    <row r="305" spans="1:1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</row>
    <row r="306" spans="1:1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</row>
    <row r="307" spans="1:1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</row>
    <row r="308" spans="1:1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</row>
    <row r="311" spans="1:19" ht="4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</row>
    <row r="312" spans="1:1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</row>
    <row r="313" spans="1:1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</row>
    <row r="314" spans="1:1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</row>
    <row r="317" spans="1:19" ht="6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</row>
    <row r="318" spans="1:1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</row>
    <row r="319" spans="1: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</row>
    <row r="320" spans="1:1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</row>
    <row r="321" spans="1:1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</row>
    <row r="323" spans="1:1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</row>
    <row r="324" spans="1:19" ht="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</row>
    <row r="325" spans="1:1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1"/>
      <c r="S325" s="2"/>
    </row>
    <row r="326" spans="1:1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1"/>
      <c r="S326" s="2"/>
    </row>
    <row r="327" spans="1:1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1"/>
      <c r="S327" s="2"/>
    </row>
    <row r="328" spans="1:1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1"/>
      <c r="S328" s="2"/>
    </row>
    <row r="329" spans="1:1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1"/>
      <c r="S329" s="2"/>
    </row>
    <row r="330" spans="1:1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2"/>
    </row>
    <row r="331" spans="1:1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</row>
    <row r="332" spans="1:1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</row>
    <row r="333" spans="1:1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</row>
    <row r="334" spans="1:1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</row>
    <row r="335" spans="1:1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</row>
    <row r="336" spans="1:1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</row>
    <row r="337" spans="1:1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</row>
    <row r="338" spans="1:1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</row>
    <row r="339" spans="1:1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</row>
    <row r="340" spans="1:1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</row>
    <row r="341" spans="1:1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</row>
    <row r="342" spans="1:1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</row>
    <row r="343" spans="1:1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</row>
    <row r="344" spans="1:1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</row>
    <row r="345" spans="1:1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</row>
    <row r="346" spans="1:1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</row>
    <row r="347" spans="1:1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</row>
    <row r="348" spans="1:1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</row>
    <row r="349" spans="1:1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</row>
    <row r="350" spans="1:1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</row>
    <row r="351" spans="1:1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</row>
    <row r="352" spans="1:1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</row>
    <row r="353" spans="1:1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</row>
    <row r="354" spans="1:1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</row>
    <row r="355" spans="1:1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</row>
    <row r="356" spans="1:1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</row>
    <row r="357" spans="1:1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</row>
    <row r="358" spans="1:1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</row>
    <row r="363" spans="1:1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</row>
    <row r="364" spans="1:1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</row>
    <row r="365" spans="1:1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</row>
    <row r="454" spans="1:1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</row>
    <row r="455" spans="1:1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</row>
    <row r="456" spans="1:1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</row>
    <row r="457" spans="1:1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</row>
    <row r="458" spans="1:1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</row>
    <row r="459" spans="1:1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</row>
    <row r="460" spans="1:1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</row>
    <row r="461" spans="1:1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</row>
    <row r="462" spans="1:1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</row>
    <row r="463" spans="1:1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</row>
    <row r="464" spans="1:1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</row>
    <row r="465" spans="1:1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</row>
    <row r="466" spans="1:1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</row>
    <row r="467" spans="1:1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</row>
    <row r="468" spans="1:1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</row>
    <row r="469" spans="1:1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</row>
    <row r="470" spans="1:1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</row>
    <row r="471" spans="1:1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</row>
    <row r="472" spans="1:1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</row>
    <row r="473" spans="1:1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</row>
    <row r="474" spans="1:1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</row>
    <row r="475" spans="1:1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</row>
    <row r="476" spans="1:1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</row>
    <row r="477" spans="1:1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</row>
    <row r="478" spans="1:1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</row>
    <row r="479" spans="1:1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</row>
    <row r="480" spans="1:1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</row>
    <row r="481" spans="1:1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</row>
    <row r="482" spans="1:1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</row>
    <row r="483" spans="1:1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</row>
    <row r="484" spans="1:1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</row>
    <row r="485" spans="1:1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</row>
    <row r="486" spans="1:1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</row>
    <row r="487" spans="1:1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</row>
    <row r="488" spans="1:1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</row>
    <row r="489" spans="1:1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</row>
    <row r="490" spans="1:1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</row>
    <row r="491" spans="1:1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</row>
    <row r="492" spans="1:1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</row>
    <row r="493" spans="1:1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</row>
    <row r="494" spans="1:1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</row>
    <row r="495" spans="1:1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</row>
    <row r="496" spans="1:1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</row>
    <row r="497" spans="1:1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</row>
    <row r="498" spans="1:1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</row>
    <row r="499" spans="1:1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</row>
    <row r="500" spans="1:1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</row>
    <row r="501" spans="1:1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</row>
    <row r="502" spans="1:1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</row>
    <row r="503" spans="1:1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</row>
    <row r="504" spans="1:1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</row>
    <row r="505" spans="1:1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</row>
    <row r="506" spans="1:1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</row>
    <row r="507" spans="1:1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</row>
    <row r="508" spans="1:19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</sheetData>
  <mergeCells count="2">
    <mergeCell ref="M11:P11"/>
    <mergeCell ref="M12:P12"/>
  </mergeCells>
  <printOptions/>
  <pageMargins left="0.57" right="0.5" top="0.6" bottom="0.35" header="0.5" footer="0.5"/>
  <pageSetup horizontalDpi="300" verticalDpi="300" orientation="portrait" paperSize="9" scale="69" r:id="rId1"/>
  <rowBreaks count="4" manualBreakCount="4">
    <brk id="74" max="255" man="1"/>
    <brk id="133" max="255" man="1"/>
    <brk id="222" max="255" man="1"/>
    <brk id="3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N64"/>
  <sheetViews>
    <sheetView defaultGridColor="0" zoomScale="87" zoomScaleNormal="87" colorId="22" workbookViewId="0" topLeftCell="C48">
      <selection activeCell="H57" sqref="H57"/>
    </sheetView>
  </sheetViews>
  <sheetFormatPr defaultColWidth="9.77734375" defaultRowHeight="15"/>
  <cols>
    <col min="1" max="1" width="4.77734375" style="0" customWidth="1"/>
    <col min="2" max="2" width="3.77734375" style="0" customWidth="1"/>
    <col min="6" max="6" width="3.77734375" style="0" customWidth="1"/>
    <col min="7" max="7" width="7.77734375" style="0" customWidth="1"/>
    <col min="8" max="8" width="13.77734375" style="0" customWidth="1"/>
    <col min="9" max="9" width="3.77734375" style="0" customWidth="1"/>
    <col min="10" max="10" width="13.77734375" style="0" customWidth="1"/>
    <col min="11" max="11" width="2.77734375" style="0" customWidth="1"/>
  </cols>
  <sheetData>
    <row r="3" spans="1:14" ht="20.25">
      <c r="A3" s="3" t="str">
        <f>A!A2</f>
        <v>AMALGAMATED  CONTAINERS  BERHAD   (89194 - P)</v>
      </c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5"/>
    </row>
    <row r="4" spans="1:14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</row>
    <row r="5" spans="1:14" ht="15">
      <c r="A5" s="7"/>
      <c r="B5" s="5"/>
      <c r="C5" s="5"/>
      <c r="D5" s="5"/>
      <c r="E5" s="5"/>
      <c r="F5" s="5"/>
      <c r="G5" s="5"/>
      <c r="H5" s="5"/>
      <c r="I5" s="5"/>
      <c r="J5" s="5"/>
      <c r="K5" s="2"/>
      <c r="L5" s="5"/>
      <c r="M5" s="5"/>
      <c r="N5" s="5"/>
    </row>
    <row r="6" spans="1:14" ht="20.25">
      <c r="A6" s="3" t="s">
        <v>66</v>
      </c>
      <c r="B6" s="5"/>
      <c r="C6" s="5"/>
      <c r="D6" s="5"/>
      <c r="E6" s="5"/>
      <c r="F6" s="5"/>
      <c r="G6" s="5"/>
      <c r="H6" s="5"/>
      <c r="I6" s="5"/>
      <c r="J6" s="5"/>
      <c r="K6" s="2"/>
      <c r="L6" s="5"/>
      <c r="M6" s="5"/>
      <c r="N6" s="5"/>
    </row>
    <row r="7" spans="1:14" ht="15.7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>
      <c r="A9" s="54" t="s">
        <v>67</v>
      </c>
      <c r="B9" s="9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</row>
    <row r="10" spans="1:11" ht="15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</row>
    <row r="11" spans="1:12" ht="15.75">
      <c r="A11" s="2"/>
      <c r="B11" s="2"/>
      <c r="C11" s="2"/>
      <c r="D11" s="2"/>
      <c r="E11" s="2"/>
      <c r="F11" s="2"/>
      <c r="G11" s="9"/>
      <c r="H11" s="32" t="s">
        <v>68</v>
      </c>
      <c r="I11" s="32"/>
      <c r="J11" s="32" t="s">
        <v>68</v>
      </c>
      <c r="K11" s="9"/>
      <c r="L11" s="1"/>
    </row>
    <row r="12" spans="1:12" ht="15.75">
      <c r="A12" s="2"/>
      <c r="B12" s="2"/>
      <c r="C12" s="2"/>
      <c r="D12" s="2"/>
      <c r="E12" s="2"/>
      <c r="F12" s="2"/>
      <c r="G12" s="9"/>
      <c r="H12" s="32" t="s">
        <v>69</v>
      </c>
      <c r="I12" s="32"/>
      <c r="J12" s="32" t="s">
        <v>70</v>
      </c>
      <c r="K12" s="2"/>
      <c r="L12" s="1"/>
    </row>
    <row r="13" spans="1:12" ht="15.75">
      <c r="A13" s="2"/>
      <c r="B13" s="2"/>
      <c r="C13" s="2"/>
      <c r="D13" s="2"/>
      <c r="E13" s="2"/>
      <c r="F13" s="2"/>
      <c r="G13" s="9"/>
      <c r="H13" s="32" t="s">
        <v>9</v>
      </c>
      <c r="I13" s="32"/>
      <c r="J13" s="32" t="s">
        <v>71</v>
      </c>
      <c r="K13" s="2"/>
      <c r="L13" s="1"/>
    </row>
    <row r="14" spans="1:12" ht="15.75">
      <c r="A14" s="2"/>
      <c r="B14" s="2"/>
      <c r="C14" s="2"/>
      <c r="D14" s="2"/>
      <c r="E14" s="2"/>
      <c r="F14" s="2"/>
      <c r="G14" s="9"/>
      <c r="H14" s="32" t="s">
        <v>8</v>
      </c>
      <c r="I14" s="32"/>
      <c r="J14" s="32" t="s">
        <v>72</v>
      </c>
      <c r="K14" s="2"/>
      <c r="L14" s="1"/>
    </row>
    <row r="15" spans="1:12" ht="15.75">
      <c r="A15" s="2"/>
      <c r="B15" s="2"/>
      <c r="C15" s="2"/>
      <c r="D15" s="2"/>
      <c r="E15" s="2"/>
      <c r="F15" s="2"/>
      <c r="G15" s="16" t="s">
        <v>15</v>
      </c>
      <c r="H15" s="56" t="s">
        <v>182</v>
      </c>
      <c r="I15" s="32"/>
      <c r="J15" s="32" t="s">
        <v>18</v>
      </c>
      <c r="K15" s="5"/>
      <c r="L15" s="1"/>
    </row>
    <row r="16" spans="1:12" ht="15">
      <c r="A16" s="2"/>
      <c r="B16" s="2"/>
      <c r="C16" s="2"/>
      <c r="D16" s="2"/>
      <c r="E16" s="2"/>
      <c r="F16" s="2"/>
      <c r="G16" s="9"/>
      <c r="H16" s="9" t="s">
        <v>19</v>
      </c>
      <c r="I16" s="2"/>
      <c r="J16" s="9" t="s">
        <v>19</v>
      </c>
      <c r="K16" s="2"/>
      <c r="L16" s="1"/>
    </row>
    <row r="17" spans="1:12" ht="15">
      <c r="A17" s="2"/>
      <c r="B17" s="2"/>
      <c r="C17" s="2"/>
      <c r="D17" s="2"/>
      <c r="E17" s="2"/>
      <c r="F17" s="2"/>
      <c r="G17" s="9"/>
      <c r="H17" s="2"/>
      <c r="I17" s="2"/>
      <c r="J17" s="2"/>
      <c r="K17" s="2"/>
      <c r="L17" s="1"/>
    </row>
    <row r="18" spans="1:12" ht="15">
      <c r="A18" s="2"/>
      <c r="B18" s="2"/>
      <c r="C18" s="2"/>
      <c r="D18" s="2"/>
      <c r="E18" s="2"/>
      <c r="F18" s="2"/>
      <c r="G18" s="9"/>
      <c r="H18" s="2"/>
      <c r="I18" s="2"/>
      <c r="J18" s="2"/>
      <c r="K18" s="2"/>
      <c r="L18" s="1"/>
    </row>
    <row r="19" spans="1:12" ht="15">
      <c r="A19" s="2" t="s">
        <v>20</v>
      </c>
      <c r="B19" s="2" t="s">
        <v>73</v>
      </c>
      <c r="C19" s="2"/>
      <c r="D19" s="2"/>
      <c r="E19" s="2"/>
      <c r="F19" s="2"/>
      <c r="G19" s="9"/>
      <c r="H19" s="33">
        <v>95408</v>
      </c>
      <c r="I19" s="33"/>
      <c r="J19" s="33">
        <v>119828</v>
      </c>
      <c r="K19" s="2"/>
      <c r="L19" s="1"/>
    </row>
    <row r="20" spans="1:12" ht="15">
      <c r="A20" s="2" t="s">
        <v>28</v>
      </c>
      <c r="B20" s="2" t="s">
        <v>74</v>
      </c>
      <c r="C20" s="2"/>
      <c r="D20" s="2"/>
      <c r="E20" s="2"/>
      <c r="F20" s="2"/>
      <c r="G20" s="9"/>
      <c r="H20" s="33">
        <v>255512</v>
      </c>
      <c r="I20" s="33"/>
      <c r="J20" s="33">
        <v>220484</v>
      </c>
      <c r="K20" s="2"/>
      <c r="L20" s="1"/>
    </row>
    <row r="21" spans="1:12" ht="15">
      <c r="A21" s="2" t="s">
        <v>63</v>
      </c>
      <c r="B21" s="2" t="s">
        <v>75</v>
      </c>
      <c r="C21" s="2"/>
      <c r="D21" s="2"/>
      <c r="E21" s="2"/>
      <c r="F21" s="2"/>
      <c r="G21" s="9"/>
      <c r="H21" s="33">
        <v>115</v>
      </c>
      <c r="I21" s="34"/>
      <c r="J21" s="33">
        <v>240</v>
      </c>
      <c r="K21" s="2"/>
      <c r="L21" s="1"/>
    </row>
    <row r="22" spans="1:12" ht="15">
      <c r="A22" s="2" t="s">
        <v>76</v>
      </c>
      <c r="B22" s="2" t="s">
        <v>77</v>
      </c>
      <c r="C22" s="2"/>
      <c r="D22" s="2"/>
      <c r="E22" s="2"/>
      <c r="F22" s="2"/>
      <c r="G22" s="9"/>
      <c r="H22" s="33">
        <v>28470</v>
      </c>
      <c r="I22" s="34"/>
      <c r="J22" s="33">
        <f>177+29847</f>
        <v>30024</v>
      </c>
      <c r="K22" s="2"/>
      <c r="L22" s="1"/>
    </row>
    <row r="23" spans="1:12" ht="15">
      <c r="A23" s="1"/>
      <c r="B23" s="2"/>
      <c r="C23" s="2"/>
      <c r="D23" s="2"/>
      <c r="E23" s="2"/>
      <c r="F23" s="2"/>
      <c r="G23" s="9"/>
      <c r="H23" s="34"/>
      <c r="I23" s="34"/>
      <c r="J23" s="34"/>
      <c r="K23" s="2"/>
      <c r="L23" s="1"/>
    </row>
    <row r="24" spans="1:12" ht="15">
      <c r="A24" s="2" t="s">
        <v>78</v>
      </c>
      <c r="B24" s="2" t="s">
        <v>79</v>
      </c>
      <c r="C24" s="2"/>
      <c r="D24" s="2"/>
      <c r="E24" s="2"/>
      <c r="F24" s="2"/>
      <c r="G24" s="9"/>
      <c r="H24" s="34"/>
      <c r="I24" s="34"/>
      <c r="J24" s="34"/>
      <c r="K24" s="2"/>
      <c r="L24" s="1"/>
    </row>
    <row r="25" spans="1:12" ht="15">
      <c r="A25" s="2"/>
      <c r="B25" s="2"/>
      <c r="C25" s="2" t="s">
        <v>80</v>
      </c>
      <c r="D25" s="2"/>
      <c r="E25" s="2"/>
      <c r="F25" s="2"/>
      <c r="G25" s="9"/>
      <c r="H25" s="33">
        <v>107532</v>
      </c>
      <c r="I25" s="34"/>
      <c r="J25" s="33">
        <v>122709</v>
      </c>
      <c r="K25" s="2"/>
      <c r="L25" s="1"/>
    </row>
    <row r="26" spans="1:12" ht="15">
      <c r="A26" s="2"/>
      <c r="B26" s="2"/>
      <c r="C26" s="2" t="s">
        <v>81</v>
      </c>
      <c r="D26" s="2"/>
      <c r="E26" s="2"/>
      <c r="F26" s="2"/>
      <c r="G26" s="9"/>
      <c r="H26" s="33">
        <v>70866</v>
      </c>
      <c r="I26" s="34"/>
      <c r="J26" s="33">
        <f>70312-5904</f>
        <v>64408</v>
      </c>
      <c r="K26" s="2"/>
      <c r="L26" s="1"/>
    </row>
    <row r="27" spans="1:12" ht="15">
      <c r="A27" s="2"/>
      <c r="B27" s="2"/>
      <c r="C27" s="2" t="s">
        <v>82</v>
      </c>
      <c r="D27" s="2"/>
      <c r="E27" s="2"/>
      <c r="F27" s="2"/>
      <c r="G27" s="9"/>
      <c r="H27" s="33">
        <v>25888</v>
      </c>
      <c r="I27" s="34"/>
      <c r="J27" s="33">
        <f>51821+4663</f>
        <v>56484</v>
      </c>
      <c r="K27" s="2"/>
      <c r="L27" s="1"/>
    </row>
    <row r="28" spans="1:12" ht="15">
      <c r="A28" s="2"/>
      <c r="B28" s="2"/>
      <c r="C28" s="2" t="s">
        <v>83</v>
      </c>
      <c r="D28" s="2"/>
      <c r="E28" s="2"/>
      <c r="F28" s="2"/>
      <c r="G28" s="9"/>
      <c r="H28" s="33">
        <v>20449</v>
      </c>
      <c r="I28" s="34"/>
      <c r="J28" s="33">
        <f>99454-J26</f>
        <v>35046</v>
      </c>
      <c r="K28" s="2"/>
      <c r="L28" s="1"/>
    </row>
    <row r="29" spans="1:12" ht="4.5" customHeight="1">
      <c r="A29" s="2"/>
      <c r="B29" s="2"/>
      <c r="C29" s="2"/>
      <c r="D29" s="2"/>
      <c r="E29" s="2"/>
      <c r="F29" s="2"/>
      <c r="G29" s="9"/>
      <c r="H29" s="33"/>
      <c r="I29" s="34"/>
      <c r="J29" s="33"/>
      <c r="K29" s="2"/>
      <c r="L29" s="1"/>
    </row>
    <row r="30" spans="1:12" ht="15.75" customHeight="1">
      <c r="A30" s="2"/>
      <c r="B30" s="2"/>
      <c r="C30" s="2"/>
      <c r="D30" s="2"/>
      <c r="E30" s="2"/>
      <c r="F30" s="2"/>
      <c r="G30" s="9"/>
      <c r="H30" s="35">
        <f>SUM(H25:H28)</f>
        <v>224735</v>
      </c>
      <c r="I30" s="34"/>
      <c r="J30" s="35">
        <f>SUM(J25:J28)</f>
        <v>278647</v>
      </c>
      <c r="K30" s="2"/>
      <c r="L30" s="1"/>
    </row>
    <row r="31" spans="1:12" ht="15">
      <c r="A31" s="2"/>
      <c r="B31" s="2"/>
      <c r="C31" s="2"/>
      <c r="D31" s="2"/>
      <c r="E31" s="2"/>
      <c r="F31" s="2"/>
      <c r="G31" s="9"/>
      <c r="H31" s="34"/>
      <c r="I31" s="34"/>
      <c r="J31" s="34"/>
      <c r="K31" s="2"/>
      <c r="L31" s="1"/>
    </row>
    <row r="32" spans="1:12" ht="15">
      <c r="A32" s="2" t="s">
        <v>84</v>
      </c>
      <c r="B32" s="2" t="s">
        <v>85</v>
      </c>
      <c r="C32" s="2"/>
      <c r="D32" s="2"/>
      <c r="E32" s="2"/>
      <c r="F32" s="2"/>
      <c r="G32" s="9"/>
      <c r="H32" s="34"/>
      <c r="I32" s="34"/>
      <c r="J32" s="34"/>
      <c r="K32" s="2"/>
      <c r="L32" s="1"/>
    </row>
    <row r="33" spans="1:12" ht="15">
      <c r="A33" s="2"/>
      <c r="B33" s="2"/>
      <c r="C33" s="2" t="s">
        <v>86</v>
      </c>
      <c r="D33" s="2"/>
      <c r="E33" s="2"/>
      <c r="F33" s="2"/>
      <c r="G33" s="9">
        <v>12</v>
      </c>
      <c r="H33" s="33">
        <v>170668</v>
      </c>
      <c r="I33" s="34"/>
      <c r="J33" s="33">
        <v>181691</v>
      </c>
      <c r="K33" s="2"/>
      <c r="L33" s="1"/>
    </row>
    <row r="34" spans="1:12" ht="15">
      <c r="A34" s="2"/>
      <c r="B34" s="2"/>
      <c r="C34" s="2" t="s">
        <v>87</v>
      </c>
      <c r="D34" s="2"/>
      <c r="E34" s="2"/>
      <c r="F34" s="2"/>
      <c r="G34" s="9"/>
      <c r="H34" s="33">
        <v>28000</v>
      </c>
      <c r="I34" s="34"/>
      <c r="J34" s="33">
        <v>26414</v>
      </c>
      <c r="K34" s="2"/>
      <c r="L34" s="1"/>
    </row>
    <row r="35" spans="1:12" ht="15">
      <c r="A35" s="2"/>
      <c r="B35" s="2"/>
      <c r="C35" s="2" t="s">
        <v>88</v>
      </c>
      <c r="D35" s="2"/>
      <c r="E35" s="2"/>
      <c r="F35" s="2"/>
      <c r="G35" s="9"/>
      <c r="H35" s="33">
        <v>45834</v>
      </c>
      <c r="I35" s="34"/>
      <c r="J35" s="33">
        <f>45998+72</f>
        <v>46070</v>
      </c>
      <c r="K35" s="2"/>
      <c r="L35" s="1"/>
    </row>
    <row r="36" spans="1:12" ht="15">
      <c r="A36" s="2"/>
      <c r="B36" s="2"/>
      <c r="C36" s="2" t="s">
        <v>89</v>
      </c>
      <c r="D36" s="2"/>
      <c r="E36" s="2"/>
      <c r="F36" s="2"/>
      <c r="G36" s="9"/>
      <c r="H36" s="33">
        <v>2529</v>
      </c>
      <c r="I36" s="34"/>
      <c r="J36" s="33">
        <v>3571</v>
      </c>
      <c r="K36" s="2"/>
      <c r="L36" s="1"/>
    </row>
    <row r="37" spans="1:12" ht="15">
      <c r="A37" s="2"/>
      <c r="B37" s="2"/>
      <c r="C37" s="2" t="s">
        <v>83</v>
      </c>
      <c r="D37" s="2"/>
      <c r="E37" s="2"/>
      <c r="F37" s="2"/>
      <c r="G37" s="9"/>
      <c r="H37" s="33">
        <v>29765</v>
      </c>
      <c r="I37" s="34"/>
      <c r="J37" s="33">
        <f>54+102693-J35-J34</f>
        <v>30263</v>
      </c>
      <c r="K37" s="2"/>
      <c r="L37" s="1"/>
    </row>
    <row r="38" spans="1:12" ht="4.5" customHeight="1">
      <c r="A38" s="2"/>
      <c r="B38" s="2"/>
      <c r="C38" s="2"/>
      <c r="D38" s="2"/>
      <c r="E38" s="2"/>
      <c r="F38" s="2"/>
      <c r="G38" s="9"/>
      <c r="H38" s="33"/>
      <c r="I38" s="34"/>
      <c r="J38" s="33"/>
      <c r="K38" s="2"/>
      <c r="L38" s="1"/>
    </row>
    <row r="39" spans="1:12" ht="15.75" customHeight="1">
      <c r="A39" s="2"/>
      <c r="B39" s="2"/>
      <c r="C39" s="2"/>
      <c r="D39" s="2"/>
      <c r="E39" s="2"/>
      <c r="F39" s="2"/>
      <c r="G39" s="9"/>
      <c r="H39" s="35">
        <f>SUM(H33:H37)</f>
        <v>276796</v>
      </c>
      <c r="I39" s="34"/>
      <c r="J39" s="35">
        <f>SUM(J33:J37)</f>
        <v>288009</v>
      </c>
      <c r="K39" s="2"/>
      <c r="L39" s="1"/>
    </row>
    <row r="40" spans="1:12" ht="15">
      <c r="A40" s="2"/>
      <c r="B40" s="2"/>
      <c r="C40" s="2"/>
      <c r="D40" s="2"/>
      <c r="E40" s="2"/>
      <c r="F40" s="2"/>
      <c r="G40" s="9"/>
      <c r="H40" s="34"/>
      <c r="I40" s="34"/>
      <c r="J40" s="34"/>
      <c r="K40" s="2"/>
      <c r="L40" s="1"/>
    </row>
    <row r="41" spans="1:12" ht="15">
      <c r="A41" s="2" t="s">
        <v>90</v>
      </c>
      <c r="B41" s="2" t="s">
        <v>91</v>
      </c>
      <c r="C41" s="2"/>
      <c r="D41" s="2"/>
      <c r="E41" s="2"/>
      <c r="F41" s="2"/>
      <c r="G41" s="9"/>
      <c r="H41" s="34">
        <f>H30-H39</f>
        <v>-52061</v>
      </c>
      <c r="I41" s="34"/>
      <c r="J41" s="34">
        <f>J30-J39</f>
        <v>-9362</v>
      </c>
      <c r="K41" s="2"/>
      <c r="L41" s="1"/>
    </row>
    <row r="42" spans="1:12" ht="7.5" customHeight="1">
      <c r="A42" s="2"/>
      <c r="B42" s="2"/>
      <c r="C42" s="2"/>
      <c r="D42" s="2"/>
      <c r="E42" s="2"/>
      <c r="F42" s="2"/>
      <c r="G42" s="9"/>
      <c r="H42" s="34"/>
      <c r="I42" s="34"/>
      <c r="J42" s="34"/>
      <c r="K42" s="2"/>
      <c r="L42" s="1"/>
    </row>
    <row r="43" spans="1:12" ht="18" customHeight="1" thickBot="1">
      <c r="A43" s="2"/>
      <c r="B43" s="2"/>
      <c r="C43" s="2"/>
      <c r="D43" s="2"/>
      <c r="E43" s="2"/>
      <c r="F43" s="2"/>
      <c r="G43" s="9"/>
      <c r="H43" s="36">
        <f>SUM(H19:H22)+H41</f>
        <v>327444</v>
      </c>
      <c r="I43" s="34"/>
      <c r="J43" s="36">
        <f>SUM(J19:J22)+J41</f>
        <v>361214</v>
      </c>
      <c r="K43" s="2"/>
      <c r="L43" s="1"/>
    </row>
    <row r="44" spans="1:12" ht="15.75" thickTop="1">
      <c r="A44" s="2"/>
      <c r="B44" s="2"/>
      <c r="C44" s="2"/>
      <c r="D44" s="2"/>
      <c r="E44" s="2"/>
      <c r="F44" s="2"/>
      <c r="G44" s="9"/>
      <c r="H44" s="34"/>
      <c r="I44" s="34"/>
      <c r="J44" s="34"/>
      <c r="K44" s="2"/>
      <c r="L44" s="1"/>
    </row>
    <row r="45" spans="1:12" ht="15">
      <c r="A45" s="2" t="s">
        <v>92</v>
      </c>
      <c r="B45" s="2" t="s">
        <v>93</v>
      </c>
      <c r="C45" s="2"/>
      <c r="D45" s="2"/>
      <c r="E45" s="2"/>
      <c r="F45" s="2"/>
      <c r="G45" s="9"/>
      <c r="H45" s="34"/>
      <c r="I45" s="34"/>
      <c r="J45" s="34"/>
      <c r="K45" s="2"/>
      <c r="L45" s="1"/>
    </row>
    <row r="46" spans="1:12" ht="15">
      <c r="A46" s="2"/>
      <c r="B46" s="2" t="s">
        <v>94</v>
      </c>
      <c r="C46" s="2"/>
      <c r="D46" s="2"/>
      <c r="E46" s="2"/>
      <c r="F46" s="2"/>
      <c r="G46" s="9"/>
      <c r="H46" s="34">
        <f>J46</f>
        <v>74711</v>
      </c>
      <c r="I46" s="34"/>
      <c r="J46" s="34">
        <v>74711</v>
      </c>
      <c r="K46" s="2"/>
      <c r="L46" s="1"/>
    </row>
    <row r="47" spans="1:12" ht="15">
      <c r="A47" s="2"/>
      <c r="B47" s="2" t="s">
        <v>95</v>
      </c>
      <c r="C47" s="2"/>
      <c r="D47" s="2"/>
      <c r="E47" s="2"/>
      <c r="F47" s="2"/>
      <c r="G47" s="9"/>
      <c r="H47" s="34"/>
      <c r="I47" s="34"/>
      <c r="J47" s="34"/>
      <c r="K47" s="2"/>
      <c r="L47" s="1"/>
    </row>
    <row r="48" spans="1:12" ht="15">
      <c r="A48" s="2"/>
      <c r="B48" s="2"/>
      <c r="C48" s="2" t="s">
        <v>96</v>
      </c>
      <c r="D48" s="2"/>
      <c r="E48" s="2"/>
      <c r="F48" s="2"/>
      <c r="G48" s="9"/>
      <c r="H48" s="33">
        <f>J48</f>
        <v>11856</v>
      </c>
      <c r="I48" s="34"/>
      <c r="J48" s="33">
        <v>11856</v>
      </c>
      <c r="K48" s="2"/>
      <c r="L48" s="1"/>
    </row>
    <row r="49" spans="1:12" ht="15">
      <c r="A49" s="2"/>
      <c r="B49" s="2"/>
      <c r="C49" s="2" t="s">
        <v>97</v>
      </c>
      <c r="D49" s="2"/>
      <c r="E49" s="2"/>
      <c r="F49" s="2"/>
      <c r="G49" s="9"/>
      <c r="H49" s="33">
        <v>36345</v>
      </c>
      <c r="I49" s="34"/>
      <c r="J49" s="33">
        <f>6790+50+4035+23110+1411</f>
        <v>35396</v>
      </c>
      <c r="K49" s="2"/>
      <c r="L49" s="1"/>
    </row>
    <row r="50" spans="1:12" ht="15">
      <c r="A50" s="2"/>
      <c r="B50" s="2"/>
      <c r="C50" s="2" t="s">
        <v>98</v>
      </c>
      <c r="D50" s="2"/>
      <c r="E50" s="2"/>
      <c r="F50" s="2"/>
      <c r="G50" s="9"/>
      <c r="H50" s="33">
        <v>-31519</v>
      </c>
      <c r="I50" s="34"/>
      <c r="J50" s="33">
        <v>-12987</v>
      </c>
      <c r="K50" s="2"/>
      <c r="L50" s="1"/>
    </row>
    <row r="51" spans="1:12" ht="15">
      <c r="A51" s="2"/>
      <c r="B51" s="2"/>
      <c r="C51" s="2" t="s">
        <v>83</v>
      </c>
      <c r="D51" s="2"/>
      <c r="E51" s="2"/>
      <c r="F51" s="2"/>
      <c r="G51" s="9"/>
      <c r="H51" s="33">
        <v>4752</v>
      </c>
      <c r="I51" s="34"/>
      <c r="J51" s="33">
        <v>2963</v>
      </c>
      <c r="K51" s="2"/>
      <c r="L51" s="1"/>
    </row>
    <row r="52" spans="1:12" ht="4.5" customHeight="1">
      <c r="A52" s="2"/>
      <c r="B52" s="2"/>
      <c r="C52" s="2"/>
      <c r="D52" s="2"/>
      <c r="E52" s="2"/>
      <c r="F52" s="2"/>
      <c r="G52" s="9"/>
      <c r="H52" s="33"/>
      <c r="I52" s="34"/>
      <c r="J52" s="33"/>
      <c r="K52" s="2"/>
      <c r="L52" s="1"/>
    </row>
    <row r="53" spans="1:12" ht="15.75" customHeight="1">
      <c r="A53" s="2"/>
      <c r="B53" s="2"/>
      <c r="C53" s="2"/>
      <c r="D53" s="2"/>
      <c r="E53" s="2"/>
      <c r="F53" s="2"/>
      <c r="G53" s="9"/>
      <c r="H53" s="37">
        <f>SUM(H46:H52)</f>
        <v>96145</v>
      </c>
      <c r="I53" s="34"/>
      <c r="J53" s="37">
        <f>SUM(J46:J52)</f>
        <v>111939</v>
      </c>
      <c r="K53" s="2"/>
      <c r="L53" s="1"/>
    </row>
    <row r="54" spans="1:12" ht="15">
      <c r="A54" s="2" t="s">
        <v>99</v>
      </c>
      <c r="B54" s="2" t="s">
        <v>100</v>
      </c>
      <c r="C54" s="2"/>
      <c r="D54" s="2"/>
      <c r="E54" s="2"/>
      <c r="F54" s="2"/>
      <c r="G54" s="9"/>
      <c r="H54" s="34">
        <v>108018</v>
      </c>
      <c r="I54" s="34"/>
      <c r="J54" s="34">
        <v>123201</v>
      </c>
      <c r="K54" s="2"/>
      <c r="L54" s="1"/>
    </row>
    <row r="55" spans="1:12" ht="15">
      <c r="A55" s="2" t="s">
        <v>101</v>
      </c>
      <c r="B55" s="2" t="s">
        <v>102</v>
      </c>
      <c r="C55" s="2"/>
      <c r="D55" s="2"/>
      <c r="E55" s="2"/>
      <c r="F55" s="2"/>
      <c r="G55" s="9">
        <v>12</v>
      </c>
      <c r="H55" s="34">
        <v>120328</v>
      </c>
      <c r="I55" s="34"/>
      <c r="J55" s="34">
        <v>124106</v>
      </c>
      <c r="K55" s="2"/>
      <c r="L55" s="1"/>
    </row>
    <row r="56" spans="1:12" ht="15">
      <c r="A56" s="2" t="s">
        <v>103</v>
      </c>
      <c r="B56" s="2" t="s">
        <v>104</v>
      </c>
      <c r="C56" s="2"/>
      <c r="D56" s="2"/>
      <c r="E56" s="2"/>
      <c r="F56" s="2"/>
      <c r="G56" s="9"/>
      <c r="H56" s="34">
        <v>1953</v>
      </c>
      <c r="I56" s="34"/>
      <c r="J56" s="34">
        <f>273+66+1029+600</f>
        <v>1968</v>
      </c>
      <c r="K56" s="2"/>
      <c r="L56" s="1"/>
    </row>
    <row r="57" spans="1:12" ht="4.5" customHeight="1">
      <c r="A57" s="2"/>
      <c r="B57" s="2"/>
      <c r="C57" s="2"/>
      <c r="D57" s="2"/>
      <c r="E57" s="2"/>
      <c r="F57" s="2"/>
      <c r="G57" s="9"/>
      <c r="H57" s="34"/>
      <c r="I57" s="34"/>
      <c r="J57" s="34"/>
      <c r="K57" s="2"/>
      <c r="L57" s="1"/>
    </row>
    <row r="58" spans="1:12" ht="15.75" customHeight="1" thickBot="1">
      <c r="A58" s="2"/>
      <c r="B58" s="2"/>
      <c r="C58" s="2"/>
      <c r="D58" s="2"/>
      <c r="E58" s="2"/>
      <c r="F58" s="2"/>
      <c r="G58" s="9"/>
      <c r="H58" s="36">
        <f>SUM(H53:H56)</f>
        <v>326444</v>
      </c>
      <c r="I58" s="34"/>
      <c r="J58" s="36">
        <f>SUM(J53:J56)</f>
        <v>361214</v>
      </c>
      <c r="K58" s="2"/>
      <c r="L58" s="1"/>
    </row>
    <row r="59" spans="1:12" ht="15.75" thickTop="1">
      <c r="A59" s="2"/>
      <c r="B59" s="2"/>
      <c r="C59" s="2"/>
      <c r="D59" s="2"/>
      <c r="E59" s="2"/>
      <c r="F59" s="2"/>
      <c r="G59" s="9"/>
      <c r="H59" s="34"/>
      <c r="I59" s="34"/>
      <c r="J59" s="34"/>
      <c r="K59" s="2"/>
      <c r="L59" s="1"/>
    </row>
    <row r="60" spans="1:12" ht="15.75" thickBot="1">
      <c r="A60" s="2" t="s">
        <v>105</v>
      </c>
      <c r="B60" s="2" t="s">
        <v>106</v>
      </c>
      <c r="C60" s="2"/>
      <c r="D60" s="2"/>
      <c r="E60" s="2"/>
      <c r="F60" s="2"/>
      <c r="G60" s="9"/>
      <c r="H60" s="38">
        <f>(+H53-H22)/+H46*100</f>
        <v>90.58237742768802</v>
      </c>
      <c r="I60" s="34"/>
      <c r="J60" s="38">
        <f>(+J53-J22)/+J46*100</f>
        <v>109.6424890578362</v>
      </c>
      <c r="K60" s="2"/>
      <c r="L60" s="1"/>
    </row>
    <row r="61" spans="1:13" ht="15.75" thickTop="1">
      <c r="A61" s="2"/>
      <c r="B61" s="2"/>
      <c r="C61" s="2"/>
      <c r="D61" s="2"/>
      <c r="E61" s="2"/>
      <c r="F61" s="2"/>
      <c r="G61" s="9"/>
      <c r="H61" s="1"/>
      <c r="I61" s="1"/>
      <c r="J61" s="1"/>
      <c r="K61" s="2"/>
      <c r="L61" s="20"/>
      <c r="M61" s="20"/>
    </row>
    <row r="64" spans="1:12" ht="15">
      <c r="A64" s="1"/>
      <c r="B64" s="1"/>
      <c r="C64" s="1"/>
      <c r="D64" s="1"/>
      <c r="E64" s="1"/>
      <c r="F64" s="1"/>
      <c r="G64" s="1"/>
      <c r="H64" s="39"/>
      <c r="I64" s="40"/>
      <c r="J64" s="39"/>
      <c r="K64" s="40"/>
      <c r="L64" s="1"/>
    </row>
  </sheetData>
  <printOptions/>
  <pageMargins left="0.8" right="0.5" top="0.6" bottom="0.35" header="0.5" footer="0.5"/>
  <pageSetup horizontalDpi="300" verticalDpi="300" orientation="portrait" paperSize="9" scale="75" r:id="rId1"/>
  <rowBreaks count="1" manualBreakCount="1">
    <brk id="62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40"/>
  <sheetViews>
    <sheetView tabSelected="1" defaultGridColor="0" zoomScale="87" zoomScaleNormal="87" colorId="22" workbookViewId="0" topLeftCell="A205">
      <selection activeCell="E194" sqref="E194"/>
    </sheetView>
  </sheetViews>
  <sheetFormatPr defaultColWidth="9.77734375" defaultRowHeight="15"/>
  <cols>
    <col min="1" max="1" width="4.77734375" style="0" customWidth="1"/>
    <col min="2" max="2" width="3.77734375" style="0" customWidth="1"/>
    <col min="5" max="5" width="11.77734375" style="0" customWidth="1"/>
    <col min="6" max="6" width="4.77734375" style="0" customWidth="1"/>
    <col min="7" max="7" width="12.77734375" style="0" customWidth="1"/>
    <col min="8" max="8" width="1.4375" style="0" customWidth="1"/>
    <col min="9" max="9" width="12.77734375" style="0" customWidth="1"/>
    <col min="10" max="11" width="0" style="0" hidden="1" customWidth="1"/>
    <col min="12" max="12" width="2.3359375" style="0" customWidth="1"/>
    <col min="13" max="13" width="12.77734375" style="0" customWidth="1"/>
    <col min="14" max="14" width="1.77734375" style="0" customWidth="1"/>
    <col min="15" max="15" width="16.5546875" style="0" customWidth="1"/>
    <col min="16" max="16" width="12.6640625" style="0" customWidth="1"/>
    <col min="17" max="17" width="7.77734375" style="0" customWidth="1"/>
  </cols>
  <sheetData>
    <row r="1" spans="1:16" ht="15">
      <c r="A1" s="2"/>
      <c r="B1" s="2"/>
      <c r="C1" s="2"/>
      <c r="D1" s="2"/>
      <c r="E1" s="2"/>
      <c r="F1" s="2"/>
      <c r="G1" s="2"/>
      <c r="H1" s="9"/>
      <c r="I1" s="20"/>
      <c r="J1" s="2"/>
      <c r="K1" s="2"/>
      <c r="L1" s="2"/>
      <c r="M1" s="2"/>
      <c r="N1" s="2"/>
      <c r="O1" s="20"/>
      <c r="P1" s="2"/>
    </row>
    <row r="2" spans="1:16" ht="20.25">
      <c r="A2" s="3" t="str">
        <f>B!A3</f>
        <v>AMALGAMATED  CONTAINERS  BERHAD   (89194 - P)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/>
    </row>
    <row r="3" spans="1:16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6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20.25">
      <c r="A5" s="3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</row>
    <row r="6" spans="1:16" ht="15">
      <c r="A6" s="2"/>
      <c r="B6" s="2"/>
      <c r="C6" s="2"/>
      <c r="D6" s="2"/>
      <c r="E6" s="2"/>
      <c r="F6" s="2"/>
      <c r="G6" s="2"/>
      <c r="H6" s="9"/>
      <c r="I6" s="20"/>
      <c r="J6" s="2"/>
      <c r="K6" s="2"/>
      <c r="L6" s="2"/>
      <c r="M6" s="2"/>
      <c r="N6" s="2"/>
      <c r="O6" s="20"/>
      <c r="P6" s="2"/>
    </row>
    <row r="7" spans="1:16" ht="20.25">
      <c r="A7" s="54" t="s">
        <v>107</v>
      </c>
      <c r="B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.75">
      <c r="A9" s="11" t="s">
        <v>20</v>
      </c>
      <c r="B9" s="42" t="s">
        <v>108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4.5" customHeight="1">
      <c r="A10" s="11"/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5.75">
      <c r="A11" s="11"/>
      <c r="B11" s="21" t="s">
        <v>109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5.75">
      <c r="A12" s="11"/>
      <c r="B12" s="21" t="s">
        <v>110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5.75">
      <c r="A13" s="11" t="s">
        <v>7</v>
      </c>
      <c r="B13" s="21" t="s">
        <v>111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5.7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8" ht="15.75">
      <c r="A15" s="11" t="s">
        <v>28</v>
      </c>
      <c r="B15" s="42" t="s">
        <v>218</v>
      </c>
      <c r="C15" s="28"/>
      <c r="D15" s="28"/>
      <c r="E15" s="28"/>
      <c r="F15" s="28"/>
      <c r="G15" s="28"/>
      <c r="H15" s="28"/>
    </row>
    <row r="16" spans="1:8" ht="4.5" customHeight="1">
      <c r="A16" s="11"/>
      <c r="B16" s="42"/>
      <c r="C16" s="28"/>
      <c r="D16" s="28"/>
      <c r="E16" s="28"/>
      <c r="F16" s="28"/>
      <c r="G16" s="28"/>
      <c r="H16" s="28"/>
    </row>
    <row r="17" spans="1:16" ht="13.5" customHeight="1">
      <c r="A17" s="11"/>
      <c r="B17" s="28"/>
      <c r="C17" s="2"/>
      <c r="D17" s="28"/>
      <c r="E17" s="28"/>
      <c r="F17" s="28"/>
      <c r="G17" s="28"/>
      <c r="H17" s="28"/>
      <c r="I17" s="41" t="s">
        <v>5</v>
      </c>
      <c r="J17" s="11"/>
      <c r="K17" s="11"/>
      <c r="L17" s="11"/>
      <c r="M17" s="41" t="s">
        <v>6</v>
      </c>
      <c r="N17" s="5"/>
      <c r="O17" s="5"/>
      <c r="P17" s="2"/>
    </row>
    <row r="18" spans="1:16" ht="13.5" customHeight="1">
      <c r="A18" s="11"/>
      <c r="B18" s="28"/>
      <c r="C18" s="2"/>
      <c r="D18" s="28"/>
      <c r="E18" s="28"/>
      <c r="F18" s="28"/>
      <c r="G18" s="28"/>
      <c r="H18" s="28"/>
      <c r="I18" s="12" t="s">
        <v>8</v>
      </c>
      <c r="J18" s="12"/>
      <c r="K18" s="12"/>
      <c r="L18" s="11"/>
      <c r="M18" s="12" t="s">
        <v>8</v>
      </c>
      <c r="N18" s="13"/>
      <c r="O18" s="13"/>
      <c r="P18" s="2"/>
    </row>
    <row r="19" spans="1:16" ht="13.5" customHeight="1">
      <c r="A19" s="11"/>
      <c r="B19" s="28"/>
      <c r="C19" s="2"/>
      <c r="D19" s="28"/>
      <c r="E19" s="28"/>
      <c r="F19" s="28"/>
      <c r="G19" s="28"/>
      <c r="H19" s="28"/>
      <c r="I19" s="2"/>
      <c r="J19" s="2"/>
      <c r="K19" s="2"/>
      <c r="L19" s="2"/>
      <c r="M19" s="2"/>
      <c r="N19" s="2"/>
      <c r="O19" s="2"/>
      <c r="P19" s="2"/>
    </row>
    <row r="20" spans="1:16" ht="13.5" customHeight="1">
      <c r="A20" s="11"/>
      <c r="B20" s="28"/>
      <c r="C20" s="2"/>
      <c r="D20" s="28"/>
      <c r="E20" s="28"/>
      <c r="F20" s="28"/>
      <c r="G20" s="28"/>
      <c r="H20" s="28"/>
      <c r="I20" s="32" t="s">
        <v>9</v>
      </c>
      <c r="J20" s="2"/>
      <c r="K20" s="9" t="s">
        <v>10</v>
      </c>
      <c r="L20" s="2"/>
      <c r="M20" s="32" t="s">
        <v>9</v>
      </c>
      <c r="N20" s="2"/>
      <c r="O20" s="32" t="s">
        <v>10</v>
      </c>
      <c r="P20" s="2"/>
    </row>
    <row r="21" spans="1:16" ht="13.5" customHeight="1">
      <c r="A21" s="11"/>
      <c r="B21" s="28"/>
      <c r="C21" s="2"/>
      <c r="D21" s="28"/>
      <c r="E21" s="28"/>
      <c r="F21" s="28"/>
      <c r="G21" s="28"/>
      <c r="H21" s="28"/>
      <c r="I21" s="32" t="s">
        <v>11</v>
      </c>
      <c r="J21" s="2"/>
      <c r="K21" s="9" t="s">
        <v>12</v>
      </c>
      <c r="L21" s="2"/>
      <c r="M21" s="32" t="s">
        <v>11</v>
      </c>
      <c r="N21" s="2"/>
      <c r="O21" s="32" t="s">
        <v>12</v>
      </c>
      <c r="P21" s="2"/>
    </row>
    <row r="22" spans="1:16" ht="13.5" customHeight="1">
      <c r="A22" s="11"/>
      <c r="B22" s="28"/>
      <c r="C22" s="2"/>
      <c r="D22" s="28"/>
      <c r="E22" s="28"/>
      <c r="F22" s="28"/>
      <c r="G22" s="28"/>
      <c r="H22" s="28"/>
      <c r="I22" s="32" t="s">
        <v>8</v>
      </c>
      <c r="J22" s="2"/>
      <c r="K22" s="9" t="s">
        <v>8</v>
      </c>
      <c r="L22" s="2"/>
      <c r="M22" s="32" t="s">
        <v>13</v>
      </c>
      <c r="N22" s="2"/>
      <c r="O22" s="32" t="s">
        <v>14</v>
      </c>
      <c r="P22" s="2"/>
    </row>
    <row r="23" spans="1:16" ht="13.5" customHeight="1">
      <c r="A23" s="11"/>
      <c r="B23" s="28"/>
      <c r="C23" s="2"/>
      <c r="D23" s="28"/>
      <c r="E23" s="28"/>
      <c r="F23" s="28"/>
      <c r="G23" s="28"/>
      <c r="H23" s="28"/>
      <c r="I23" s="56" t="s">
        <v>182</v>
      </c>
      <c r="J23" s="2"/>
      <c r="K23" s="9" t="s">
        <v>16</v>
      </c>
      <c r="L23" s="2"/>
      <c r="M23" s="32" t="str">
        <f>I23</f>
        <v>30/6/2000</v>
      </c>
      <c r="N23" s="2"/>
      <c r="O23" s="56" t="s">
        <v>18</v>
      </c>
      <c r="P23" s="2"/>
    </row>
    <row r="24" spans="1:16" ht="13.5" customHeight="1">
      <c r="A24" s="11"/>
      <c r="B24" s="28"/>
      <c r="C24" s="2"/>
      <c r="D24" s="28"/>
      <c r="E24" s="28"/>
      <c r="F24" s="28"/>
      <c r="G24" s="28"/>
      <c r="H24" s="28"/>
      <c r="I24" s="56"/>
      <c r="J24" s="2"/>
      <c r="K24" s="9"/>
      <c r="L24" s="2"/>
      <c r="M24" s="32"/>
      <c r="N24" s="2"/>
      <c r="O24" s="56"/>
      <c r="P24" s="2"/>
    </row>
    <row r="25" spans="1:16" ht="13.5" customHeight="1">
      <c r="A25" s="11"/>
      <c r="B25" s="28" t="s">
        <v>199</v>
      </c>
      <c r="C25" s="2"/>
      <c r="D25" s="28"/>
      <c r="E25" s="28"/>
      <c r="F25" s="28"/>
      <c r="G25" s="28"/>
      <c r="H25" s="28"/>
      <c r="I25" s="59" t="s">
        <v>206</v>
      </c>
      <c r="J25" s="2"/>
      <c r="K25" s="9"/>
      <c r="L25" s="2"/>
      <c r="M25" s="59" t="s">
        <v>206</v>
      </c>
      <c r="N25" s="2"/>
      <c r="O25" s="68">
        <v>1332</v>
      </c>
      <c r="P25" s="2"/>
    </row>
    <row r="26" spans="1:16" ht="13.5" customHeight="1">
      <c r="A26" s="11"/>
      <c r="C26" s="2"/>
      <c r="D26" s="28"/>
      <c r="E26" s="28"/>
      <c r="F26" s="28"/>
      <c r="G26" s="28"/>
      <c r="H26" s="28"/>
      <c r="I26" s="18"/>
      <c r="J26" s="2"/>
      <c r="K26" s="18"/>
      <c r="L26" s="2"/>
      <c r="M26" s="18"/>
      <c r="N26" s="2"/>
      <c r="O26" s="18"/>
      <c r="P26" s="2"/>
    </row>
    <row r="27" spans="1:16" ht="13.5" customHeight="1">
      <c r="A27" s="11"/>
      <c r="B27" s="28" t="s">
        <v>219</v>
      </c>
      <c r="C27" s="2"/>
      <c r="D27" s="28"/>
      <c r="E27" s="28"/>
      <c r="F27" s="28"/>
      <c r="G27" s="28"/>
      <c r="H27" s="28"/>
      <c r="I27" s="18"/>
      <c r="J27" s="2"/>
      <c r="K27" s="18"/>
      <c r="L27" s="2"/>
      <c r="M27" s="18"/>
      <c r="N27" s="2"/>
      <c r="O27" s="18"/>
      <c r="P27" s="2"/>
    </row>
    <row r="28" spans="1:16" ht="13.5" customHeight="1">
      <c r="A28" s="11"/>
      <c r="B28" s="28"/>
      <c r="C28" s="2"/>
      <c r="D28" s="28"/>
      <c r="E28" s="28"/>
      <c r="F28" s="28"/>
      <c r="G28" s="28"/>
      <c r="H28" s="28"/>
      <c r="I28" s="18"/>
      <c r="J28" s="2"/>
      <c r="K28" s="18"/>
      <c r="L28" s="2"/>
      <c r="M28" s="18"/>
      <c r="N28" s="2"/>
      <c r="O28" s="18"/>
      <c r="P28" s="2"/>
    </row>
    <row r="29" spans="1:16" ht="13.5" customHeight="1">
      <c r="A29" s="11"/>
      <c r="B29" s="58" t="s">
        <v>185</v>
      </c>
      <c r="C29" s="2" t="s">
        <v>186</v>
      </c>
      <c r="D29" s="28"/>
      <c r="E29" s="28"/>
      <c r="F29" s="28"/>
      <c r="G29" s="28"/>
      <c r="H29" s="28"/>
      <c r="I29" s="20">
        <v>18724</v>
      </c>
      <c r="J29" s="20"/>
      <c r="K29" s="20"/>
      <c r="L29" s="20"/>
      <c r="M29" s="20">
        <v>18724</v>
      </c>
      <c r="N29" s="20"/>
      <c r="O29" s="59" t="s">
        <v>206</v>
      </c>
      <c r="P29" s="2"/>
    </row>
    <row r="30" spans="1:16" ht="13.5" customHeight="1">
      <c r="A30" s="11"/>
      <c r="B30" s="58" t="s">
        <v>185</v>
      </c>
      <c r="C30" s="2" t="s">
        <v>188</v>
      </c>
      <c r="D30" s="28"/>
      <c r="E30" s="28"/>
      <c r="F30" s="28"/>
      <c r="G30" s="28"/>
      <c r="H30" s="28"/>
      <c r="I30" s="20">
        <v>6390</v>
      </c>
      <c r="J30" s="20"/>
      <c r="K30" s="20"/>
      <c r="L30" s="20"/>
      <c r="M30" s="20">
        <v>6390</v>
      </c>
      <c r="N30" s="20"/>
      <c r="O30" s="59" t="s">
        <v>206</v>
      </c>
      <c r="P30" s="2"/>
    </row>
    <row r="31" spans="1:16" ht="13.5" customHeight="1">
      <c r="A31" s="11"/>
      <c r="B31" s="58" t="s">
        <v>185</v>
      </c>
      <c r="C31" s="2" t="s">
        <v>187</v>
      </c>
      <c r="D31" s="28"/>
      <c r="E31" s="28"/>
      <c r="F31" s="28"/>
      <c r="G31" s="28"/>
      <c r="H31" s="28"/>
      <c r="I31" s="59" t="s">
        <v>206</v>
      </c>
      <c r="J31" s="20"/>
      <c r="K31" s="20"/>
      <c r="L31" s="20"/>
      <c r="M31" s="20">
        <v>1606</v>
      </c>
      <c r="N31" s="20"/>
      <c r="O31" s="59" t="s">
        <v>206</v>
      </c>
      <c r="P31" s="2"/>
    </row>
    <row r="32" spans="1:16" ht="13.5" customHeight="1">
      <c r="A32" s="11"/>
      <c r="B32" s="58"/>
      <c r="C32" s="2"/>
      <c r="D32" s="28"/>
      <c r="E32" s="28"/>
      <c r="F32" s="28"/>
      <c r="G32" s="28"/>
      <c r="H32" s="28"/>
      <c r="I32" s="20"/>
      <c r="J32" s="20"/>
      <c r="K32" s="20"/>
      <c r="L32" s="20"/>
      <c r="M32" s="20"/>
      <c r="N32" s="20"/>
      <c r="O32" s="20"/>
      <c r="P32" s="2"/>
    </row>
    <row r="33" spans="1:16" ht="23.25" customHeight="1" thickBot="1">
      <c r="A33" s="11"/>
      <c r="B33" s="58"/>
      <c r="C33" s="2"/>
      <c r="D33" s="28"/>
      <c r="E33" s="28"/>
      <c r="F33" s="28"/>
      <c r="G33" s="28"/>
      <c r="H33" s="28"/>
      <c r="I33" s="36">
        <f>SUM(I29:I31)</f>
        <v>25114</v>
      </c>
      <c r="J33" s="31"/>
      <c r="K33" s="38">
        <f>-+A!K24</f>
        <v>0</v>
      </c>
      <c r="L33" s="31"/>
      <c r="M33" s="36">
        <f>SUM(M29:M31)</f>
        <v>26720</v>
      </c>
      <c r="N33" s="31"/>
      <c r="O33" s="69">
        <f>SUM(O25:O32)</f>
        <v>1332</v>
      </c>
      <c r="P33" s="2"/>
    </row>
    <row r="34" spans="1:19" ht="16.5" thickTop="1">
      <c r="A34" s="11"/>
      <c r="B34" s="28"/>
      <c r="C34" s="28"/>
      <c r="D34" s="28"/>
      <c r="E34" s="28"/>
      <c r="F34" s="28"/>
      <c r="G34" s="28"/>
      <c r="H34" s="28"/>
      <c r="I34" s="43"/>
      <c r="J34" s="43"/>
      <c r="K34" s="43"/>
      <c r="L34" s="43"/>
      <c r="M34" s="43"/>
      <c r="N34" s="43"/>
      <c r="O34" s="43"/>
      <c r="P34" s="30"/>
      <c r="Q34" s="30"/>
      <c r="R34" s="30"/>
      <c r="S34" s="30"/>
    </row>
    <row r="35" spans="1:21" ht="15.75">
      <c r="A35" s="11" t="s">
        <v>63</v>
      </c>
      <c r="B35" s="42" t="s">
        <v>112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4.5" customHeight="1">
      <c r="A36" s="11"/>
      <c r="B36" s="4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19" ht="15.75">
      <c r="A37" s="11"/>
      <c r="B37" s="28" t="s">
        <v>113</v>
      </c>
      <c r="C37" s="2"/>
      <c r="D37" s="2"/>
      <c r="E37" s="2"/>
      <c r="F37" s="2"/>
      <c r="G37" s="2"/>
      <c r="H37" s="9"/>
      <c r="I37" s="44"/>
      <c r="J37" s="31"/>
      <c r="K37" s="44"/>
      <c r="L37" s="31"/>
      <c r="M37" s="44"/>
      <c r="N37" s="31"/>
      <c r="O37" s="44"/>
      <c r="P37" s="31"/>
      <c r="Q37" s="30"/>
      <c r="R37" s="30"/>
      <c r="S37" s="30"/>
    </row>
    <row r="38" spans="1:19" ht="15.75">
      <c r="A38" s="11"/>
      <c r="B38" s="28"/>
      <c r="C38" s="2"/>
      <c r="D38" s="2"/>
      <c r="E38" s="2"/>
      <c r="F38" s="2"/>
      <c r="G38" s="2"/>
      <c r="H38" s="9"/>
      <c r="I38" s="44"/>
      <c r="J38" s="31"/>
      <c r="K38" s="44"/>
      <c r="L38" s="31"/>
      <c r="M38" s="44"/>
      <c r="N38" s="31"/>
      <c r="O38" s="44"/>
      <c r="P38" s="31"/>
      <c r="Q38" s="30"/>
      <c r="R38" s="30"/>
      <c r="S38" s="30"/>
    </row>
    <row r="39" spans="1:19" ht="15.75">
      <c r="A39" s="11"/>
      <c r="B39" s="2"/>
      <c r="C39" s="2"/>
      <c r="D39" s="2"/>
      <c r="E39" s="2"/>
      <c r="F39" s="2"/>
      <c r="G39" s="2"/>
      <c r="H39" s="9"/>
      <c r="I39" s="34"/>
      <c r="J39" s="31"/>
      <c r="K39" s="31"/>
      <c r="L39" s="31"/>
      <c r="M39" s="31"/>
      <c r="N39" s="31"/>
      <c r="O39" s="31"/>
      <c r="P39" s="31"/>
      <c r="Q39" s="30"/>
      <c r="R39" s="30"/>
      <c r="S39" s="30"/>
    </row>
    <row r="40" spans="1:19" ht="15.75">
      <c r="A40" s="11" t="s">
        <v>76</v>
      </c>
      <c r="B40" s="42" t="s">
        <v>114</v>
      </c>
      <c r="C40" s="2"/>
      <c r="D40" s="2"/>
      <c r="E40" s="2"/>
      <c r="F40" s="2"/>
      <c r="G40" s="2"/>
      <c r="H40" s="9"/>
      <c r="I40" s="34"/>
      <c r="J40" s="31"/>
      <c r="K40" s="31"/>
      <c r="L40" s="31"/>
      <c r="M40" s="31"/>
      <c r="N40" s="31"/>
      <c r="O40" s="31"/>
      <c r="P40" s="31"/>
      <c r="Q40" s="30"/>
      <c r="R40" s="30"/>
      <c r="S40" s="30"/>
    </row>
    <row r="41" spans="1:19" ht="4.5" customHeight="1">
      <c r="A41" s="11"/>
      <c r="B41" s="42"/>
      <c r="C41" s="2"/>
      <c r="D41" s="2"/>
      <c r="E41" s="2"/>
      <c r="F41" s="2"/>
      <c r="G41" s="2"/>
      <c r="H41" s="9"/>
      <c r="I41" s="34"/>
      <c r="J41" s="31"/>
      <c r="K41" s="31"/>
      <c r="L41" s="31"/>
      <c r="M41" s="31"/>
      <c r="N41" s="31"/>
      <c r="O41" s="31"/>
      <c r="P41" s="31"/>
      <c r="Q41" s="30"/>
      <c r="R41" s="30"/>
      <c r="S41" s="30"/>
    </row>
    <row r="42" spans="1:19" ht="13.5" customHeight="1">
      <c r="A42" s="11"/>
      <c r="B42" s="42"/>
      <c r="C42" s="2"/>
      <c r="D42" s="2"/>
      <c r="E42" s="2"/>
      <c r="F42" s="2"/>
      <c r="G42" s="2"/>
      <c r="H42" s="9"/>
      <c r="I42" s="41" t="s">
        <v>5</v>
      </c>
      <c r="J42" s="11"/>
      <c r="K42" s="11"/>
      <c r="L42" s="11"/>
      <c r="M42" s="41" t="s">
        <v>6</v>
      </c>
      <c r="N42" s="5"/>
      <c r="O42" s="5"/>
      <c r="P42" s="31"/>
      <c r="Q42" s="30"/>
      <c r="R42" s="30"/>
      <c r="S42" s="30"/>
    </row>
    <row r="43" spans="1:19" ht="13.5" customHeight="1">
      <c r="A43" s="11"/>
      <c r="B43" s="42"/>
      <c r="C43" s="2"/>
      <c r="D43" s="2"/>
      <c r="E43" s="2"/>
      <c r="F43" s="2"/>
      <c r="G43" s="2"/>
      <c r="H43" s="9"/>
      <c r="I43" s="12" t="s">
        <v>8</v>
      </c>
      <c r="J43" s="12"/>
      <c r="K43" s="12"/>
      <c r="L43" s="11"/>
      <c r="M43" s="12" t="s">
        <v>8</v>
      </c>
      <c r="N43" s="13"/>
      <c r="O43" s="13"/>
      <c r="P43" s="31"/>
      <c r="Q43" s="30"/>
      <c r="R43" s="30"/>
      <c r="S43" s="30"/>
    </row>
    <row r="44" spans="1:19" ht="3" customHeight="1">
      <c r="A44" s="11"/>
      <c r="B44" s="42"/>
      <c r="C44" s="2"/>
      <c r="D44" s="2"/>
      <c r="E44" s="2"/>
      <c r="F44" s="2"/>
      <c r="G44" s="2"/>
      <c r="H44" s="9"/>
      <c r="I44" s="2"/>
      <c r="J44" s="2"/>
      <c r="K44" s="2"/>
      <c r="L44" s="2"/>
      <c r="M44" s="2"/>
      <c r="N44" s="2"/>
      <c r="O44" s="2"/>
      <c r="P44" s="31"/>
      <c r="Q44" s="30"/>
      <c r="R44" s="30"/>
      <c r="S44" s="30"/>
    </row>
    <row r="45" spans="1:19" ht="13.5" customHeight="1">
      <c r="A45" s="11"/>
      <c r="B45" s="42"/>
      <c r="C45" s="2"/>
      <c r="D45" s="2"/>
      <c r="E45" s="2"/>
      <c r="F45" s="2"/>
      <c r="G45" s="2"/>
      <c r="H45" s="9"/>
      <c r="I45" s="32" t="s">
        <v>9</v>
      </c>
      <c r="J45" s="2"/>
      <c r="K45" s="9" t="s">
        <v>10</v>
      </c>
      <c r="L45" s="2"/>
      <c r="M45" s="32" t="s">
        <v>9</v>
      </c>
      <c r="N45" s="2"/>
      <c r="O45" s="32" t="s">
        <v>10</v>
      </c>
      <c r="P45" s="31"/>
      <c r="Q45" s="30"/>
      <c r="R45" s="30"/>
      <c r="S45" s="30"/>
    </row>
    <row r="46" spans="1:19" ht="13.5" customHeight="1">
      <c r="A46" s="11"/>
      <c r="B46" s="42"/>
      <c r="C46" s="2"/>
      <c r="D46" s="2"/>
      <c r="E46" s="2"/>
      <c r="F46" s="2"/>
      <c r="G46" s="2"/>
      <c r="H46" s="9"/>
      <c r="I46" s="32" t="s">
        <v>11</v>
      </c>
      <c r="J46" s="2"/>
      <c r="K46" s="9" t="s">
        <v>12</v>
      </c>
      <c r="L46" s="2"/>
      <c r="M46" s="32" t="s">
        <v>11</v>
      </c>
      <c r="N46" s="2"/>
      <c r="O46" s="32" t="s">
        <v>12</v>
      </c>
      <c r="P46" s="31"/>
      <c r="Q46" s="30"/>
      <c r="R46" s="30"/>
      <c r="S46" s="30"/>
    </row>
    <row r="47" spans="1:19" ht="13.5" customHeight="1">
      <c r="A47" s="11"/>
      <c r="B47" s="42"/>
      <c r="C47" s="2"/>
      <c r="D47" s="2"/>
      <c r="E47" s="2"/>
      <c r="F47" s="2"/>
      <c r="G47" s="2"/>
      <c r="H47" s="9"/>
      <c r="I47" s="32" t="s">
        <v>8</v>
      </c>
      <c r="J47" s="2"/>
      <c r="K47" s="9" t="s">
        <v>8</v>
      </c>
      <c r="L47" s="2"/>
      <c r="M47" s="32" t="s">
        <v>13</v>
      </c>
      <c r="N47" s="2"/>
      <c r="O47" s="32" t="s">
        <v>14</v>
      </c>
      <c r="P47" s="31"/>
      <c r="Q47" s="30"/>
      <c r="R47" s="30"/>
      <c r="S47" s="30"/>
    </row>
    <row r="48" spans="1:19" ht="13.5" customHeight="1">
      <c r="A48" s="11"/>
      <c r="B48" s="42"/>
      <c r="C48" s="2"/>
      <c r="D48" s="2"/>
      <c r="E48" s="2"/>
      <c r="F48" s="2"/>
      <c r="G48" s="2"/>
      <c r="H48" s="9"/>
      <c r="I48" s="56" t="s">
        <v>182</v>
      </c>
      <c r="J48" s="2"/>
      <c r="K48" s="9" t="s">
        <v>16</v>
      </c>
      <c r="L48" s="2"/>
      <c r="M48" s="32" t="str">
        <f>I48</f>
        <v>30/6/2000</v>
      </c>
      <c r="N48" s="2"/>
      <c r="O48" s="56" t="s">
        <v>18</v>
      </c>
      <c r="P48" s="31"/>
      <c r="Q48" s="30"/>
      <c r="R48" s="30"/>
      <c r="S48" s="30"/>
    </row>
    <row r="49" spans="1:19" ht="13.5" customHeight="1">
      <c r="A49" s="11"/>
      <c r="B49" s="2" t="s">
        <v>115</v>
      </c>
      <c r="C49" s="2"/>
      <c r="D49" s="2"/>
      <c r="E49" s="2"/>
      <c r="F49" s="2"/>
      <c r="G49" s="2"/>
      <c r="H49" s="9"/>
      <c r="I49" s="9" t="s">
        <v>19</v>
      </c>
      <c r="J49" s="2"/>
      <c r="K49" s="9" t="s">
        <v>19</v>
      </c>
      <c r="L49" s="2"/>
      <c r="M49" s="9" t="s">
        <v>19</v>
      </c>
      <c r="N49" s="2"/>
      <c r="O49" s="9" t="s">
        <v>19</v>
      </c>
      <c r="P49" s="31"/>
      <c r="Q49" s="30"/>
      <c r="R49" s="30"/>
      <c r="S49" s="30"/>
    </row>
    <row r="50" spans="1:19" ht="13.5" customHeight="1">
      <c r="A50" s="11"/>
      <c r="B50" s="1"/>
      <c r="C50" s="2"/>
      <c r="D50" s="2"/>
      <c r="E50" s="2"/>
      <c r="F50" s="2"/>
      <c r="G50" s="2"/>
      <c r="H50" s="9"/>
      <c r="I50" s="34"/>
      <c r="J50" s="31"/>
      <c r="K50" s="31"/>
      <c r="L50" s="31"/>
      <c r="M50" s="31"/>
      <c r="N50" s="31"/>
      <c r="O50" s="31"/>
      <c r="P50" s="31"/>
      <c r="Q50" s="30"/>
      <c r="R50" s="30"/>
      <c r="S50" s="30"/>
    </row>
    <row r="51" spans="1:19" ht="15.75">
      <c r="A51" s="11"/>
      <c r="B51" s="2" t="s">
        <v>21</v>
      </c>
      <c r="C51" s="2" t="s">
        <v>116</v>
      </c>
      <c r="D51" s="2"/>
      <c r="E51" s="2"/>
      <c r="F51" s="2"/>
      <c r="G51" s="2"/>
      <c r="H51" s="9"/>
      <c r="I51" s="34">
        <v>99</v>
      </c>
      <c r="J51" s="31"/>
      <c r="K51" s="34">
        <f>K54-K52</f>
        <v>1676</v>
      </c>
      <c r="L51" s="31"/>
      <c r="M51" s="34">
        <f>M54-M52</f>
        <v>323</v>
      </c>
      <c r="N51" s="31"/>
      <c r="O51" s="34">
        <f>O54-O52</f>
        <v>-506</v>
      </c>
      <c r="P51" s="31"/>
      <c r="Q51" s="30"/>
      <c r="R51" s="30"/>
      <c r="S51" s="30"/>
    </row>
    <row r="52" spans="1:19" ht="15.75">
      <c r="A52" s="11"/>
      <c r="B52" s="2" t="s">
        <v>23</v>
      </c>
      <c r="C52" s="2" t="s">
        <v>117</v>
      </c>
      <c r="D52" s="2"/>
      <c r="E52" s="2"/>
      <c r="F52" s="2"/>
      <c r="G52" s="2"/>
      <c r="H52" s="9"/>
      <c r="I52" s="34">
        <v>7779</v>
      </c>
      <c r="J52" s="31"/>
      <c r="K52" s="34">
        <v>0</v>
      </c>
      <c r="L52" s="31"/>
      <c r="M52" s="34">
        <v>12768</v>
      </c>
      <c r="N52" s="31"/>
      <c r="O52" s="34">
        <v>3920</v>
      </c>
      <c r="P52" s="31"/>
      <c r="Q52" s="30"/>
      <c r="R52" s="30"/>
      <c r="S52" s="30"/>
    </row>
    <row r="53" spans="1:19" ht="4.5" customHeight="1">
      <c r="A53" s="11"/>
      <c r="B53" s="2"/>
      <c r="C53" s="2"/>
      <c r="D53" s="2"/>
      <c r="E53" s="2"/>
      <c r="F53" s="2"/>
      <c r="G53" s="2"/>
      <c r="H53" s="9"/>
      <c r="I53" s="34"/>
      <c r="J53" s="31"/>
      <c r="K53" s="34"/>
      <c r="L53" s="31"/>
      <c r="M53" s="34"/>
      <c r="N53" s="31"/>
      <c r="O53" s="45"/>
      <c r="P53" s="31"/>
      <c r="Q53" s="30"/>
      <c r="R53" s="30"/>
      <c r="S53" s="30"/>
    </row>
    <row r="54" spans="1:19" ht="18" customHeight="1" thickBot="1">
      <c r="A54" s="11"/>
      <c r="B54" s="2"/>
      <c r="C54" s="2"/>
      <c r="D54" s="2"/>
      <c r="E54" s="2"/>
      <c r="F54" s="2"/>
      <c r="G54" s="2"/>
      <c r="H54" s="9"/>
      <c r="I54" s="36">
        <f>-+A!I48</f>
        <v>7878</v>
      </c>
      <c r="J54" s="31"/>
      <c r="K54" s="38">
        <f>-+A!K48</f>
        <v>1676</v>
      </c>
      <c r="L54" s="31"/>
      <c r="M54" s="36">
        <f>-+A!M48</f>
        <v>13091</v>
      </c>
      <c r="N54" s="31"/>
      <c r="O54" s="38">
        <f>-+A!P48</f>
        <v>3414</v>
      </c>
      <c r="P54" s="31"/>
      <c r="Q54" s="30"/>
      <c r="R54" s="30"/>
      <c r="S54" s="30"/>
    </row>
    <row r="55" spans="1:19" ht="16.5" thickTop="1">
      <c r="A55" s="11"/>
      <c r="B55" s="2"/>
      <c r="C55" s="2"/>
      <c r="D55" s="2"/>
      <c r="E55" s="2"/>
      <c r="F55" s="2"/>
      <c r="G55" s="2"/>
      <c r="H55" s="9"/>
      <c r="I55" s="34"/>
      <c r="J55" s="31"/>
      <c r="K55" s="31"/>
      <c r="L55" s="31"/>
      <c r="M55" s="31"/>
      <c r="N55" s="31"/>
      <c r="O55" s="31"/>
      <c r="P55" s="31"/>
      <c r="Q55" s="30"/>
      <c r="R55" s="30"/>
      <c r="S55" s="30"/>
    </row>
    <row r="56" spans="1:19" ht="15.75">
      <c r="A56" s="11" t="s">
        <v>78</v>
      </c>
      <c r="B56" s="42" t="s">
        <v>118</v>
      </c>
      <c r="C56" s="2"/>
      <c r="D56" s="2"/>
      <c r="E56" s="2"/>
      <c r="F56" s="2"/>
      <c r="G56" s="2"/>
      <c r="H56" s="9"/>
      <c r="I56" s="34"/>
      <c r="J56" s="31"/>
      <c r="K56" s="31"/>
      <c r="L56" s="31"/>
      <c r="M56" s="31"/>
      <c r="N56" s="31"/>
      <c r="O56" s="31"/>
      <c r="P56" s="31"/>
      <c r="Q56" s="30"/>
      <c r="R56" s="30"/>
      <c r="S56" s="30"/>
    </row>
    <row r="57" spans="1:19" ht="4.5" customHeight="1">
      <c r="A57" s="11"/>
      <c r="B57" s="2"/>
      <c r="C57" s="2"/>
      <c r="D57" s="2"/>
      <c r="E57" s="2"/>
      <c r="F57" s="2"/>
      <c r="G57" s="2"/>
      <c r="H57" s="9"/>
      <c r="I57" s="34"/>
      <c r="J57" s="31"/>
      <c r="K57" s="31"/>
      <c r="L57" s="31"/>
      <c r="M57" s="31"/>
      <c r="N57" s="31"/>
      <c r="O57" s="31"/>
      <c r="P57" s="31"/>
      <c r="Q57" s="30"/>
      <c r="R57" s="30"/>
      <c r="S57" s="30"/>
    </row>
    <row r="58" spans="1:19" ht="15.75">
      <c r="A58" s="11"/>
      <c r="B58" s="2" t="s">
        <v>119</v>
      </c>
      <c r="C58" s="2"/>
      <c r="D58" s="2"/>
      <c r="E58" s="2"/>
      <c r="F58" s="2"/>
      <c r="G58" s="2"/>
      <c r="H58" s="9"/>
      <c r="I58" s="34"/>
      <c r="J58" s="31"/>
      <c r="K58" s="31"/>
      <c r="L58" s="31"/>
      <c r="M58" s="31"/>
      <c r="N58" s="31"/>
      <c r="O58" s="31"/>
      <c r="P58" s="31"/>
      <c r="Q58" s="30"/>
      <c r="R58" s="30"/>
      <c r="S58" s="30"/>
    </row>
    <row r="59" spans="1:19" ht="15.75">
      <c r="A59" s="11"/>
      <c r="B59" s="2"/>
      <c r="C59" s="2"/>
      <c r="D59" s="2"/>
      <c r="E59" s="2"/>
      <c r="F59" s="2"/>
      <c r="G59" s="2"/>
      <c r="H59" s="9"/>
      <c r="I59" s="34"/>
      <c r="J59" s="31"/>
      <c r="K59" s="31"/>
      <c r="L59" s="31"/>
      <c r="M59" s="31"/>
      <c r="N59" s="31"/>
      <c r="O59" s="31"/>
      <c r="P59" s="31"/>
      <c r="Q59" s="30"/>
      <c r="R59" s="30"/>
      <c r="S59" s="30"/>
    </row>
    <row r="60" spans="1:19" ht="15.75">
      <c r="A60" s="11"/>
      <c r="B60" s="2"/>
      <c r="C60" s="2"/>
      <c r="D60" s="2"/>
      <c r="E60" s="2"/>
      <c r="F60" s="2"/>
      <c r="G60" s="2"/>
      <c r="H60" s="9"/>
      <c r="I60" s="34"/>
      <c r="J60" s="31"/>
      <c r="K60" s="31"/>
      <c r="L60" s="31"/>
      <c r="M60" s="31"/>
      <c r="N60" s="31"/>
      <c r="O60" s="31"/>
      <c r="P60" s="31"/>
      <c r="Q60" s="30"/>
      <c r="R60" s="30"/>
      <c r="S60" s="30"/>
    </row>
    <row r="61" spans="1:19" ht="15.75">
      <c r="A61" s="11" t="s">
        <v>84</v>
      </c>
      <c r="B61" s="42" t="s">
        <v>120</v>
      </c>
      <c r="C61" s="2"/>
      <c r="D61" s="2"/>
      <c r="E61" s="2"/>
      <c r="F61" s="2"/>
      <c r="G61" s="2"/>
      <c r="H61" s="9"/>
      <c r="I61" s="34"/>
      <c r="J61" s="31"/>
      <c r="K61" s="31"/>
      <c r="L61" s="31"/>
      <c r="M61" s="31"/>
      <c r="N61" s="31"/>
      <c r="O61" s="31"/>
      <c r="P61" s="31"/>
      <c r="Q61" s="30"/>
      <c r="R61" s="30"/>
      <c r="S61" s="30"/>
    </row>
    <row r="62" spans="1:19" ht="4.5" customHeight="1">
      <c r="A62" s="11"/>
      <c r="B62" s="2"/>
      <c r="C62" s="2"/>
      <c r="D62" s="2"/>
      <c r="E62" s="2"/>
      <c r="F62" s="2"/>
      <c r="G62" s="2"/>
      <c r="H62" s="9"/>
      <c r="I62" s="34"/>
      <c r="J62" s="31"/>
      <c r="K62" s="31"/>
      <c r="L62" s="31"/>
      <c r="M62" s="31"/>
      <c r="N62" s="31"/>
      <c r="O62" s="31"/>
      <c r="P62" s="31"/>
      <c r="Q62" s="30"/>
      <c r="R62" s="30"/>
      <c r="S62" s="30"/>
    </row>
    <row r="63" spans="1:19" ht="15">
      <c r="A63" s="1"/>
      <c r="B63" s="21" t="s">
        <v>168</v>
      </c>
      <c r="C63" s="5"/>
      <c r="D63" s="5"/>
      <c r="E63" s="5"/>
      <c r="F63" s="5"/>
      <c r="G63" s="5"/>
      <c r="H63" s="5"/>
      <c r="I63" s="46"/>
      <c r="J63" s="46"/>
      <c r="K63" s="46"/>
      <c r="L63" s="46"/>
      <c r="M63" s="46"/>
      <c r="N63" s="46"/>
      <c r="O63" s="46"/>
      <c r="P63" s="46"/>
      <c r="Q63" s="30"/>
      <c r="R63" s="30"/>
      <c r="S63" s="30"/>
    </row>
    <row r="64" spans="1:19" ht="15">
      <c r="A64" s="1"/>
      <c r="B64" s="2" t="s">
        <v>121</v>
      </c>
      <c r="C64" s="2"/>
      <c r="D64" s="2"/>
      <c r="E64" s="2"/>
      <c r="F64" s="2"/>
      <c r="G64" s="2"/>
      <c r="H64" s="9"/>
      <c r="I64" s="34"/>
      <c r="J64" s="31"/>
      <c r="K64" s="31"/>
      <c r="L64" s="31"/>
      <c r="M64" s="31"/>
      <c r="N64" s="31"/>
      <c r="O64" s="31"/>
      <c r="P64" s="31"/>
      <c r="Q64" s="30"/>
      <c r="R64" s="30"/>
      <c r="S64" s="30"/>
    </row>
    <row r="65" spans="1:19" ht="15.75">
      <c r="A65" s="11"/>
      <c r="B65" s="2"/>
      <c r="C65" s="2"/>
      <c r="D65" s="2"/>
      <c r="E65" s="2"/>
      <c r="F65" s="2"/>
      <c r="G65" s="2"/>
      <c r="H65" s="9"/>
      <c r="I65" s="34"/>
      <c r="J65" s="31"/>
      <c r="K65" s="31"/>
      <c r="L65" s="31"/>
      <c r="M65" s="31"/>
      <c r="N65" s="31"/>
      <c r="O65" s="31"/>
      <c r="P65" s="31"/>
      <c r="Q65" s="30"/>
      <c r="R65" s="30"/>
      <c r="S65" s="30"/>
    </row>
    <row r="66" spans="1:19" ht="15.75">
      <c r="A66" s="11"/>
      <c r="B66" s="2"/>
      <c r="C66" s="2"/>
      <c r="D66" s="2"/>
      <c r="E66" s="2"/>
      <c r="F66" s="2"/>
      <c r="G66" s="2"/>
      <c r="H66" s="9"/>
      <c r="I66" s="34"/>
      <c r="J66" s="31"/>
      <c r="K66" s="31"/>
      <c r="L66" s="31"/>
      <c r="M66" s="31"/>
      <c r="N66" s="31"/>
      <c r="O66" s="31"/>
      <c r="P66" s="31"/>
      <c r="Q66" s="30"/>
      <c r="R66" s="30"/>
      <c r="S66" s="30"/>
    </row>
    <row r="67" spans="1:19" ht="15.75">
      <c r="A67" s="11" t="s">
        <v>90</v>
      </c>
      <c r="B67" s="42" t="s">
        <v>122</v>
      </c>
      <c r="C67" s="2"/>
      <c r="D67" s="2"/>
      <c r="E67" s="2"/>
      <c r="F67" s="2"/>
      <c r="G67" s="2"/>
      <c r="H67" s="9"/>
      <c r="I67" s="34"/>
      <c r="J67" s="31"/>
      <c r="K67" s="31"/>
      <c r="L67" s="31"/>
      <c r="M67" s="31"/>
      <c r="N67" s="31"/>
      <c r="O67" s="31"/>
      <c r="P67" s="31"/>
      <c r="Q67" s="30"/>
      <c r="R67" s="30"/>
      <c r="S67" s="30"/>
    </row>
    <row r="68" spans="1:19" ht="4.5" customHeight="1">
      <c r="A68" s="11"/>
      <c r="B68" s="2"/>
      <c r="C68" s="2"/>
      <c r="D68" s="2"/>
      <c r="E68" s="2"/>
      <c r="F68" s="2"/>
      <c r="G68" s="2"/>
      <c r="H68" s="9"/>
      <c r="I68" s="34"/>
      <c r="J68" s="31"/>
      <c r="K68" s="31"/>
      <c r="L68" s="31"/>
      <c r="M68" s="31"/>
      <c r="N68" s="31"/>
      <c r="O68" s="31"/>
      <c r="P68" s="31"/>
      <c r="Q68" s="30"/>
      <c r="R68" s="30"/>
      <c r="S68" s="30"/>
    </row>
    <row r="69" spans="1:19" ht="15.75">
      <c r="A69" s="11"/>
      <c r="B69" s="28" t="s">
        <v>123</v>
      </c>
      <c r="C69" s="2"/>
      <c r="D69" s="2"/>
      <c r="E69" s="2"/>
      <c r="F69" s="2"/>
      <c r="G69" s="2"/>
      <c r="H69" s="9"/>
      <c r="I69" s="34"/>
      <c r="J69" s="31"/>
      <c r="K69" s="31"/>
      <c r="L69" s="31"/>
      <c r="M69" s="31"/>
      <c r="N69" s="31"/>
      <c r="O69" s="31"/>
      <c r="P69" s="31"/>
      <c r="Q69" s="30"/>
      <c r="R69" s="30"/>
      <c r="S69" s="30"/>
    </row>
    <row r="70" spans="1:19" ht="7.5" customHeight="1">
      <c r="A70" s="11"/>
      <c r="B70" s="2"/>
      <c r="C70" s="2"/>
      <c r="D70" s="2"/>
      <c r="E70" s="2"/>
      <c r="F70" s="2"/>
      <c r="G70" s="2"/>
      <c r="H70" s="9"/>
      <c r="I70" s="34"/>
      <c r="J70" s="31"/>
      <c r="K70" s="31"/>
      <c r="L70" s="31"/>
      <c r="M70" s="31"/>
      <c r="N70" s="31"/>
      <c r="O70" s="31"/>
      <c r="P70" s="31"/>
      <c r="Q70" s="30"/>
      <c r="R70" s="30"/>
      <c r="S70" s="30"/>
    </row>
    <row r="71" spans="1:19" ht="15.75">
      <c r="A71" s="11"/>
      <c r="B71" s="2" t="s">
        <v>124</v>
      </c>
      <c r="C71" s="2"/>
      <c r="D71" s="2"/>
      <c r="E71" s="2"/>
      <c r="F71" s="2"/>
      <c r="G71" s="2"/>
      <c r="H71" s="9"/>
      <c r="I71" s="34"/>
      <c r="J71" s="31"/>
      <c r="K71" s="31"/>
      <c r="L71" s="31"/>
      <c r="M71" s="31"/>
      <c r="N71" s="31"/>
      <c r="O71" s="31"/>
      <c r="P71" s="31"/>
      <c r="Q71" s="30"/>
      <c r="R71" s="30"/>
      <c r="S71" s="30"/>
    </row>
    <row r="72" spans="1:19" ht="15.75">
      <c r="A72" s="11"/>
      <c r="B72" s="2"/>
      <c r="C72" s="2"/>
      <c r="D72" s="2"/>
      <c r="E72" s="2"/>
      <c r="F72" s="2"/>
      <c r="G72" s="2"/>
      <c r="H72" s="9"/>
      <c r="I72" s="34"/>
      <c r="J72" s="31"/>
      <c r="K72" s="31"/>
      <c r="L72" s="31"/>
      <c r="M72" s="31"/>
      <c r="N72" s="31"/>
      <c r="O72" s="31"/>
      <c r="P72" s="31"/>
      <c r="Q72" s="30"/>
      <c r="R72" s="30"/>
      <c r="S72" s="30"/>
    </row>
    <row r="73" spans="1:19" ht="15.75">
      <c r="A73" s="11"/>
      <c r="B73" s="2"/>
      <c r="C73" s="2"/>
      <c r="D73" s="2"/>
      <c r="E73" s="2"/>
      <c r="F73" s="2"/>
      <c r="G73" s="2"/>
      <c r="H73" s="9"/>
      <c r="I73" s="34"/>
      <c r="J73" s="31"/>
      <c r="K73" s="31"/>
      <c r="L73" s="31"/>
      <c r="M73" s="31"/>
      <c r="N73" s="31"/>
      <c r="O73" s="31"/>
      <c r="P73" s="31"/>
      <c r="Q73" s="30"/>
      <c r="R73" s="30"/>
      <c r="S73" s="30"/>
    </row>
    <row r="74" spans="1:19" ht="15.75">
      <c r="A74" s="11" t="s">
        <v>92</v>
      </c>
      <c r="B74" s="42" t="s">
        <v>125</v>
      </c>
      <c r="C74" s="2"/>
      <c r="D74" s="2"/>
      <c r="E74" s="2"/>
      <c r="F74" s="2"/>
      <c r="G74" s="2"/>
      <c r="H74" s="9"/>
      <c r="I74" s="34"/>
      <c r="J74" s="31"/>
      <c r="K74" s="31"/>
      <c r="L74" s="31"/>
      <c r="M74" s="31"/>
      <c r="N74" s="31"/>
      <c r="O74" s="31"/>
      <c r="P74" s="31"/>
      <c r="Q74" s="30"/>
      <c r="R74" s="30"/>
      <c r="S74" s="30"/>
    </row>
    <row r="75" spans="1:19" ht="4.5" customHeight="1">
      <c r="A75" s="11"/>
      <c r="B75" s="2"/>
      <c r="C75" s="2"/>
      <c r="D75" s="2"/>
      <c r="E75" s="2"/>
      <c r="F75" s="2"/>
      <c r="G75" s="2"/>
      <c r="H75" s="9"/>
      <c r="I75" s="34"/>
      <c r="J75" s="31"/>
      <c r="K75" s="31"/>
      <c r="L75" s="31"/>
      <c r="M75" s="31"/>
      <c r="N75" s="31"/>
      <c r="O75" s="31"/>
      <c r="P75" s="31"/>
      <c r="Q75" s="30"/>
      <c r="R75" s="30"/>
      <c r="S75" s="30"/>
    </row>
    <row r="76" spans="1:19" ht="15">
      <c r="A76" s="1"/>
      <c r="B76" s="2" t="s">
        <v>210</v>
      </c>
      <c r="C76" s="2"/>
      <c r="D76" s="2"/>
      <c r="E76" s="2"/>
      <c r="F76" s="2"/>
      <c r="G76" s="2"/>
      <c r="H76" s="9"/>
      <c r="I76" s="34"/>
      <c r="J76" s="31"/>
      <c r="K76" s="31"/>
      <c r="L76" s="31"/>
      <c r="M76" s="31"/>
      <c r="N76" s="31"/>
      <c r="O76" s="31"/>
      <c r="P76" s="31"/>
      <c r="Q76" s="30"/>
      <c r="R76" s="30"/>
      <c r="S76" s="30"/>
    </row>
    <row r="77" spans="1:19" ht="15">
      <c r="A77" s="1"/>
      <c r="B77" s="2" t="s">
        <v>211</v>
      </c>
      <c r="C77" s="2"/>
      <c r="D77" s="2"/>
      <c r="E77" s="2"/>
      <c r="F77" s="2"/>
      <c r="G77" s="2"/>
      <c r="H77" s="9"/>
      <c r="I77" s="34"/>
      <c r="J77" s="31"/>
      <c r="K77" s="31"/>
      <c r="L77" s="31"/>
      <c r="M77" s="31"/>
      <c r="N77" s="31"/>
      <c r="O77" s="31"/>
      <c r="P77" s="31"/>
      <c r="Q77" s="30"/>
      <c r="R77" s="30"/>
      <c r="S77" s="30"/>
    </row>
    <row r="78" spans="1:19" ht="15">
      <c r="A78" s="1"/>
      <c r="B78" s="2"/>
      <c r="C78" s="2"/>
      <c r="D78" s="2"/>
      <c r="E78" s="2"/>
      <c r="F78" s="2"/>
      <c r="G78" s="2"/>
      <c r="H78" s="9"/>
      <c r="I78" s="34"/>
      <c r="J78" s="31"/>
      <c r="K78" s="31"/>
      <c r="L78" s="31"/>
      <c r="M78" s="31"/>
      <c r="N78" s="31"/>
      <c r="O78" s="31"/>
      <c r="P78" s="31"/>
      <c r="Q78" s="30"/>
      <c r="R78" s="30"/>
      <c r="S78" s="30"/>
    </row>
    <row r="79" spans="1:19" ht="15">
      <c r="A79" s="1"/>
      <c r="B79" s="2"/>
      <c r="C79" s="2"/>
      <c r="D79" s="2"/>
      <c r="E79" s="2"/>
      <c r="F79" s="2"/>
      <c r="G79" s="2"/>
      <c r="H79" s="9"/>
      <c r="I79" s="34"/>
      <c r="J79" s="31"/>
      <c r="K79" s="31"/>
      <c r="L79" s="31"/>
      <c r="M79" s="31"/>
      <c r="N79" s="31"/>
      <c r="O79" s="31"/>
      <c r="P79" s="31"/>
      <c r="Q79" s="30"/>
      <c r="R79" s="30"/>
      <c r="S79" s="30"/>
    </row>
    <row r="80" spans="1:19" ht="15.75">
      <c r="A80" s="11" t="s">
        <v>99</v>
      </c>
      <c r="B80" s="42" t="s">
        <v>126</v>
      </c>
      <c r="C80" s="2"/>
      <c r="D80" s="2"/>
      <c r="E80" s="2"/>
      <c r="F80" s="2"/>
      <c r="G80" s="2"/>
      <c r="H80" s="9"/>
      <c r="I80" s="34"/>
      <c r="J80" s="31"/>
      <c r="K80" s="31"/>
      <c r="L80" s="31"/>
      <c r="M80" s="31"/>
      <c r="N80" s="31"/>
      <c r="O80" s="31"/>
      <c r="P80" s="31"/>
      <c r="Q80" s="30"/>
      <c r="R80" s="30"/>
      <c r="S80" s="30"/>
    </row>
    <row r="81" spans="1:19" ht="4.5" customHeight="1">
      <c r="A81" s="11"/>
      <c r="B81" s="2"/>
      <c r="C81" s="2"/>
      <c r="D81" s="2"/>
      <c r="E81" s="2"/>
      <c r="F81" s="2"/>
      <c r="G81" s="2"/>
      <c r="H81" s="9"/>
      <c r="I81" s="34"/>
      <c r="J81" s="31"/>
      <c r="K81" s="31"/>
      <c r="L81" s="31"/>
      <c r="M81" s="31"/>
      <c r="N81" s="31"/>
      <c r="O81" s="31"/>
      <c r="P81" s="31"/>
      <c r="Q81" s="30"/>
      <c r="R81" s="30"/>
      <c r="S81" s="30"/>
    </row>
    <row r="82" spans="1:19" ht="15.75">
      <c r="A82" s="11"/>
      <c r="B82" s="21" t="s">
        <v>180</v>
      </c>
      <c r="C82" s="5"/>
      <c r="D82" s="5"/>
      <c r="E82" s="5"/>
      <c r="F82" s="5"/>
      <c r="G82" s="5"/>
      <c r="H82" s="5"/>
      <c r="I82" s="46"/>
      <c r="J82" s="46"/>
      <c r="K82" s="46"/>
      <c r="L82" s="46"/>
      <c r="M82" s="46"/>
      <c r="N82" s="46"/>
      <c r="O82" s="46"/>
      <c r="P82" s="46"/>
      <c r="Q82" s="30"/>
      <c r="R82" s="30"/>
      <c r="S82" s="30"/>
    </row>
    <row r="83" spans="1:19" ht="15.75">
      <c r="A83" s="11"/>
      <c r="B83" s="2"/>
      <c r="C83" s="2"/>
      <c r="D83" s="2"/>
      <c r="E83" s="2"/>
      <c r="F83" s="2"/>
      <c r="G83" s="2"/>
      <c r="H83" s="9"/>
      <c r="I83" s="34"/>
      <c r="J83" s="31"/>
      <c r="K83" s="31"/>
      <c r="L83" s="31"/>
      <c r="M83" s="31"/>
      <c r="N83" s="31"/>
      <c r="O83" s="31"/>
      <c r="P83" s="31"/>
      <c r="Q83" s="30"/>
      <c r="R83" s="30"/>
      <c r="S83" s="30"/>
    </row>
    <row r="84" spans="1:19" ht="15.75">
      <c r="A84" s="11"/>
      <c r="B84" s="2" t="s">
        <v>207</v>
      </c>
      <c r="C84" s="2"/>
      <c r="D84" s="2"/>
      <c r="E84" s="2"/>
      <c r="F84" s="2"/>
      <c r="G84" s="2"/>
      <c r="H84" s="9"/>
      <c r="I84" s="34"/>
      <c r="J84" s="31"/>
      <c r="K84" s="31"/>
      <c r="L84" s="31"/>
      <c r="M84" s="31"/>
      <c r="N84" s="31"/>
      <c r="O84" s="31"/>
      <c r="P84" s="31"/>
      <c r="Q84" s="30"/>
      <c r="R84" s="30"/>
      <c r="S84" s="30"/>
    </row>
    <row r="85" spans="1:19" ht="15.75">
      <c r="A85" s="11"/>
      <c r="B85" s="2" t="s">
        <v>203</v>
      </c>
      <c r="C85" s="2"/>
      <c r="D85" s="2"/>
      <c r="E85" s="2"/>
      <c r="F85" s="2"/>
      <c r="G85" s="2"/>
      <c r="H85" s="9"/>
      <c r="I85" s="34"/>
      <c r="J85" s="31"/>
      <c r="K85" s="31"/>
      <c r="L85" s="31"/>
      <c r="M85" s="31"/>
      <c r="N85" s="31"/>
      <c r="O85" s="31"/>
      <c r="P85" s="31"/>
      <c r="Q85" s="30"/>
      <c r="R85" s="30"/>
      <c r="S85" s="30"/>
    </row>
    <row r="86" spans="1:19" ht="15.75">
      <c r="A86" s="11"/>
      <c r="B86" s="2" t="s">
        <v>179</v>
      </c>
      <c r="C86" s="2"/>
      <c r="D86" s="2"/>
      <c r="E86" s="2"/>
      <c r="F86" s="2"/>
      <c r="G86" s="2"/>
      <c r="H86" s="9"/>
      <c r="I86" s="34"/>
      <c r="J86" s="31"/>
      <c r="K86" s="31"/>
      <c r="L86" s="31"/>
      <c r="M86" s="31"/>
      <c r="N86" s="31"/>
      <c r="O86" s="31"/>
      <c r="P86" s="31"/>
      <c r="Q86" s="30"/>
      <c r="R86" s="30"/>
      <c r="S86" s="30"/>
    </row>
    <row r="87" spans="1:19" ht="15.75">
      <c r="A87" s="11"/>
      <c r="B87" s="2" t="s">
        <v>172</v>
      </c>
      <c r="C87" s="2"/>
      <c r="D87" s="2"/>
      <c r="E87" s="2"/>
      <c r="F87" s="2"/>
      <c r="G87" s="2"/>
      <c r="H87" s="9"/>
      <c r="I87" s="34"/>
      <c r="J87" s="31"/>
      <c r="K87" s="31"/>
      <c r="L87" s="31"/>
      <c r="M87" s="31"/>
      <c r="N87" s="31"/>
      <c r="O87" s="31"/>
      <c r="P87" s="31"/>
      <c r="Q87" s="30"/>
      <c r="R87" s="30"/>
      <c r="S87" s="30"/>
    </row>
    <row r="88" spans="1:19" ht="15.75">
      <c r="A88" s="11"/>
      <c r="B88" s="2"/>
      <c r="C88" s="2"/>
      <c r="D88" s="2"/>
      <c r="E88" s="2"/>
      <c r="F88" s="2"/>
      <c r="G88" s="2"/>
      <c r="H88" s="9"/>
      <c r="I88" s="34"/>
      <c r="J88" s="31"/>
      <c r="K88" s="31"/>
      <c r="L88" s="31"/>
      <c r="M88" s="31"/>
      <c r="N88" s="31"/>
      <c r="O88" s="31"/>
      <c r="P88" s="31"/>
      <c r="Q88" s="30"/>
      <c r="R88" s="30"/>
      <c r="S88" s="30"/>
    </row>
    <row r="89" spans="1:19" ht="15.75">
      <c r="A89" s="11" t="s">
        <v>101</v>
      </c>
      <c r="B89" s="42" t="s">
        <v>127</v>
      </c>
      <c r="C89" s="2"/>
      <c r="D89" s="2"/>
      <c r="E89" s="2"/>
      <c r="F89" s="2"/>
      <c r="G89" s="2"/>
      <c r="H89" s="9"/>
      <c r="I89" s="34"/>
      <c r="J89" s="31"/>
      <c r="K89" s="31"/>
      <c r="L89" s="31"/>
      <c r="M89" s="31"/>
      <c r="N89" s="31"/>
      <c r="O89" s="31"/>
      <c r="P89" s="31"/>
      <c r="Q89" s="30"/>
      <c r="R89" s="30"/>
      <c r="S89" s="30"/>
    </row>
    <row r="90" spans="1:19" ht="4.5" customHeight="1">
      <c r="A90" s="11"/>
      <c r="B90" s="2"/>
      <c r="C90" s="2"/>
      <c r="D90" s="2"/>
      <c r="E90" s="2"/>
      <c r="F90" s="2"/>
      <c r="G90" s="2"/>
      <c r="H90" s="9"/>
      <c r="I90" s="34"/>
      <c r="J90" s="31"/>
      <c r="K90" s="31"/>
      <c r="L90" s="31"/>
      <c r="M90" s="31"/>
      <c r="N90" s="31"/>
      <c r="O90" s="31"/>
      <c r="P90" s="31"/>
      <c r="Q90" s="30"/>
      <c r="R90" s="30"/>
      <c r="S90" s="30"/>
    </row>
    <row r="91" spans="1:19" ht="15.75">
      <c r="A91" s="11"/>
      <c r="B91" s="21" t="s">
        <v>204</v>
      </c>
      <c r="C91" s="5"/>
      <c r="D91" s="5"/>
      <c r="E91" s="5"/>
      <c r="F91" s="5"/>
      <c r="G91" s="5"/>
      <c r="H91" s="5"/>
      <c r="I91" s="46"/>
      <c r="J91" s="46"/>
      <c r="K91" s="46"/>
      <c r="L91" s="46"/>
      <c r="M91" s="46"/>
      <c r="N91" s="46"/>
      <c r="O91" s="46"/>
      <c r="P91" s="46"/>
      <c r="Q91" s="30"/>
      <c r="R91" s="30"/>
      <c r="S91" s="30"/>
    </row>
    <row r="92" spans="1:19" ht="15.75">
      <c r="A92" s="11"/>
      <c r="B92" s="21" t="s">
        <v>173</v>
      </c>
      <c r="C92" s="5"/>
      <c r="D92" s="5"/>
      <c r="E92" s="5"/>
      <c r="F92" s="5"/>
      <c r="G92" s="5"/>
      <c r="H92" s="5"/>
      <c r="I92" s="46"/>
      <c r="J92" s="46"/>
      <c r="K92" s="46"/>
      <c r="L92" s="46"/>
      <c r="M92" s="46"/>
      <c r="N92" s="46"/>
      <c r="O92" s="46"/>
      <c r="P92" s="46"/>
      <c r="Q92" s="30"/>
      <c r="R92" s="30"/>
      <c r="S92" s="30"/>
    </row>
    <row r="93" spans="1:19" ht="15.75">
      <c r="A93" s="11"/>
      <c r="B93" s="2"/>
      <c r="C93" s="2"/>
      <c r="D93" s="2"/>
      <c r="E93" s="2"/>
      <c r="F93" s="2"/>
      <c r="G93" s="2"/>
      <c r="H93" s="9"/>
      <c r="I93" s="34"/>
      <c r="J93" s="31"/>
      <c r="K93" s="31"/>
      <c r="L93" s="31"/>
      <c r="P93" s="31"/>
      <c r="Q93" s="30"/>
      <c r="R93" s="30"/>
      <c r="S93" s="30"/>
    </row>
    <row r="94" spans="1:19" ht="15.75">
      <c r="A94" s="11"/>
      <c r="B94" s="2"/>
      <c r="C94" s="2"/>
      <c r="D94" s="2"/>
      <c r="E94" s="2"/>
      <c r="F94" s="2"/>
      <c r="G94" s="2"/>
      <c r="H94" s="9"/>
      <c r="I94" s="34"/>
      <c r="J94" s="31"/>
      <c r="K94" s="31"/>
      <c r="L94" s="31"/>
      <c r="M94" s="55"/>
      <c r="N94" s="31"/>
      <c r="O94" s="31"/>
      <c r="P94" s="31"/>
      <c r="Q94" s="30"/>
      <c r="R94" s="30"/>
      <c r="S94" s="30"/>
    </row>
    <row r="95" spans="1:19" ht="15.75">
      <c r="A95" s="11"/>
      <c r="B95" s="2"/>
      <c r="C95" s="2"/>
      <c r="D95" s="2"/>
      <c r="E95" s="2"/>
      <c r="F95" s="2"/>
      <c r="G95" s="2"/>
      <c r="H95" s="9"/>
      <c r="I95" s="34"/>
      <c r="J95" s="31"/>
      <c r="K95" s="31"/>
      <c r="L95" s="31"/>
      <c r="M95" s="55"/>
      <c r="N95" s="31"/>
      <c r="O95" s="31"/>
      <c r="P95" s="31"/>
      <c r="Q95" s="30"/>
      <c r="R95" s="30"/>
      <c r="S95" s="30"/>
    </row>
    <row r="96" spans="1:19" ht="15.75">
      <c r="A96" s="11"/>
      <c r="B96" s="2"/>
      <c r="C96" s="2"/>
      <c r="D96" s="2"/>
      <c r="E96" s="2"/>
      <c r="F96" s="2"/>
      <c r="G96" s="2"/>
      <c r="H96" s="9"/>
      <c r="I96" s="34"/>
      <c r="J96" s="31"/>
      <c r="K96" s="31"/>
      <c r="L96" s="31"/>
      <c r="M96" s="31"/>
      <c r="N96" s="31"/>
      <c r="O96" s="31"/>
      <c r="P96" s="31"/>
      <c r="Q96" s="30"/>
      <c r="R96" s="30"/>
      <c r="S96" s="30"/>
    </row>
    <row r="97" spans="1:19" ht="15.75">
      <c r="A97" s="11" t="s">
        <v>103</v>
      </c>
      <c r="B97" s="42" t="s">
        <v>128</v>
      </c>
      <c r="C97" s="2"/>
      <c r="D97" s="2"/>
      <c r="E97" s="2"/>
      <c r="F97" s="2"/>
      <c r="G97" s="2"/>
      <c r="H97" s="9"/>
      <c r="I97" s="34"/>
      <c r="J97" s="31"/>
      <c r="K97" s="31"/>
      <c r="L97" s="31"/>
      <c r="M97" s="31"/>
      <c r="N97" s="31"/>
      <c r="O97" s="31"/>
      <c r="P97" s="31"/>
      <c r="Q97" s="30"/>
      <c r="R97" s="30"/>
      <c r="S97" s="30"/>
    </row>
    <row r="98" spans="1:19" ht="4.5" customHeight="1">
      <c r="A98" s="11"/>
      <c r="B98" s="2"/>
      <c r="C98" s="2"/>
      <c r="D98" s="2"/>
      <c r="E98" s="2"/>
      <c r="F98" s="2"/>
      <c r="G98" s="2"/>
      <c r="H98" s="9"/>
      <c r="I98" s="34"/>
      <c r="J98" s="31"/>
      <c r="K98" s="31"/>
      <c r="L98" s="31"/>
      <c r="M98" s="31"/>
      <c r="N98" s="31"/>
      <c r="O98" s="31"/>
      <c r="P98" s="31"/>
      <c r="Q98" s="30"/>
      <c r="R98" s="30"/>
      <c r="S98" s="30"/>
    </row>
    <row r="99" spans="1:19" ht="15.75">
      <c r="A99" s="11"/>
      <c r="B99" s="21" t="s">
        <v>174</v>
      </c>
      <c r="C99" s="5"/>
      <c r="D99" s="5"/>
      <c r="E99" s="5"/>
      <c r="F99" s="5"/>
      <c r="G99" s="5"/>
      <c r="H99" s="5"/>
      <c r="I99" s="46"/>
      <c r="J99" s="46"/>
      <c r="K99" s="46"/>
      <c r="L99" s="46"/>
      <c r="M99" s="46"/>
      <c r="N99" s="46"/>
      <c r="O99" s="46"/>
      <c r="P99" s="46"/>
      <c r="Q99" s="30"/>
      <c r="R99" s="30"/>
      <c r="S99" s="30"/>
    </row>
    <row r="100" spans="1:19" ht="15.75">
      <c r="A100" s="11"/>
      <c r="B100" s="21" t="s">
        <v>202</v>
      </c>
      <c r="C100" s="5"/>
      <c r="D100" s="5"/>
      <c r="E100" s="5"/>
      <c r="F100" s="5"/>
      <c r="G100" s="5"/>
      <c r="H100" s="5"/>
      <c r="I100" s="46"/>
      <c r="J100" s="46"/>
      <c r="K100" s="46"/>
      <c r="L100" s="46"/>
      <c r="M100" s="46"/>
      <c r="N100" s="46"/>
      <c r="O100" s="46"/>
      <c r="P100" s="46"/>
      <c r="Q100" s="30"/>
      <c r="R100" s="30"/>
      <c r="S100" s="30"/>
    </row>
    <row r="101" spans="1:19" ht="15.75">
      <c r="A101" s="11"/>
      <c r="B101" s="2"/>
      <c r="C101" s="2"/>
      <c r="D101" s="2"/>
      <c r="E101" s="2"/>
      <c r="F101" s="2"/>
      <c r="G101" s="2"/>
      <c r="H101" s="9"/>
      <c r="I101" s="34"/>
      <c r="J101" s="31"/>
      <c r="K101" s="31"/>
      <c r="L101" s="31"/>
      <c r="M101" s="31"/>
      <c r="N101" s="31"/>
      <c r="O101" s="31"/>
      <c r="P101" s="31"/>
      <c r="Q101" s="30"/>
      <c r="R101" s="30"/>
      <c r="S101" s="30"/>
    </row>
    <row r="102" spans="1:19" ht="15.75">
      <c r="A102" s="11"/>
      <c r="B102" s="2"/>
      <c r="C102" s="2"/>
      <c r="D102" s="2"/>
      <c r="E102" s="2"/>
      <c r="F102" s="2"/>
      <c r="G102" s="2"/>
      <c r="H102" s="9"/>
      <c r="I102" s="31"/>
      <c r="J102" s="31"/>
      <c r="K102" s="31"/>
      <c r="L102" s="31"/>
      <c r="M102" s="31"/>
      <c r="N102" s="31"/>
      <c r="O102" s="31"/>
      <c r="P102" s="31"/>
      <c r="Q102" s="30"/>
      <c r="R102" s="30"/>
      <c r="S102" s="30"/>
    </row>
    <row r="103" spans="1:19" ht="15.75">
      <c r="A103" s="11" t="s">
        <v>105</v>
      </c>
      <c r="B103" s="42" t="s">
        <v>129</v>
      </c>
      <c r="C103" s="2"/>
      <c r="D103" s="2"/>
      <c r="E103" s="2"/>
      <c r="F103" s="2"/>
      <c r="G103" s="2"/>
      <c r="H103" s="9"/>
      <c r="I103" s="31"/>
      <c r="J103" s="31"/>
      <c r="K103" s="31"/>
      <c r="L103" s="31"/>
      <c r="M103" s="31"/>
      <c r="N103" s="31"/>
      <c r="O103" s="31"/>
      <c r="P103" s="31"/>
      <c r="Q103" s="30"/>
      <c r="R103" s="30"/>
      <c r="S103" s="30"/>
    </row>
    <row r="104" spans="1:19" ht="4.5" customHeight="1">
      <c r="A104" s="11"/>
      <c r="B104" s="2"/>
      <c r="C104" s="2"/>
      <c r="D104" s="2"/>
      <c r="E104" s="2"/>
      <c r="F104" s="2"/>
      <c r="G104" s="2"/>
      <c r="H104" s="9"/>
      <c r="I104" s="31"/>
      <c r="J104" s="31"/>
      <c r="K104" s="31"/>
      <c r="L104" s="31"/>
      <c r="M104" s="31"/>
      <c r="N104" s="31"/>
      <c r="O104" s="31"/>
      <c r="P104" s="31"/>
      <c r="Q104" s="30"/>
      <c r="R104" s="30"/>
      <c r="S104" s="30"/>
    </row>
    <row r="105" spans="1:19" ht="15.75">
      <c r="A105" s="11"/>
      <c r="B105" s="2" t="s">
        <v>130</v>
      </c>
      <c r="C105" s="2"/>
      <c r="D105" s="2"/>
      <c r="E105" s="2"/>
      <c r="F105" s="2"/>
      <c r="G105" s="2"/>
      <c r="H105" s="9"/>
      <c r="I105" s="2"/>
      <c r="J105" s="44"/>
      <c r="K105" s="31"/>
      <c r="L105" s="31"/>
      <c r="M105" s="47"/>
      <c r="N105" s="1"/>
      <c r="O105" s="1"/>
      <c r="P105" s="31"/>
      <c r="Q105" s="30"/>
      <c r="R105" s="30"/>
      <c r="S105" s="30"/>
    </row>
    <row r="106" spans="1:19" ht="15.75">
      <c r="A106" s="11"/>
      <c r="B106" s="2"/>
      <c r="C106" s="2"/>
      <c r="D106" s="2"/>
      <c r="E106" s="2"/>
      <c r="F106" s="2"/>
      <c r="G106" s="2"/>
      <c r="H106" s="9"/>
      <c r="I106" s="47"/>
      <c r="J106" s="44"/>
      <c r="K106" s="31"/>
      <c r="L106" s="31"/>
      <c r="M106" s="47"/>
      <c r="N106" s="1"/>
      <c r="O106" s="1"/>
      <c r="P106" s="31"/>
      <c r="Q106" s="30"/>
      <c r="R106" s="30"/>
      <c r="S106" s="30"/>
    </row>
    <row r="107" spans="1:19" ht="15.75">
      <c r="A107" s="1"/>
      <c r="B107" s="1"/>
      <c r="C107" s="2"/>
      <c r="D107" s="2"/>
      <c r="E107" s="2"/>
      <c r="F107" s="2"/>
      <c r="G107" s="2"/>
      <c r="H107" s="9"/>
      <c r="I107" s="44" t="s">
        <v>131</v>
      </c>
      <c r="J107" s="46"/>
      <c r="K107" s="31"/>
      <c r="L107" s="31"/>
      <c r="M107" s="47"/>
      <c r="N107" s="1"/>
      <c r="O107" s="1"/>
      <c r="P107" s="31"/>
      <c r="Q107" s="30"/>
      <c r="R107" s="30"/>
      <c r="S107" s="30"/>
    </row>
    <row r="108" spans="1:19" ht="15.75">
      <c r="A108" s="11"/>
      <c r="B108" s="1"/>
      <c r="C108" s="2"/>
      <c r="D108" s="2"/>
      <c r="E108" s="2"/>
      <c r="F108" s="2"/>
      <c r="G108" s="2"/>
      <c r="H108" s="9"/>
      <c r="I108" s="44" t="s">
        <v>19</v>
      </c>
      <c r="J108" s="31"/>
      <c r="K108" s="31"/>
      <c r="L108" s="31"/>
      <c r="M108" s="47"/>
      <c r="N108" s="1"/>
      <c r="O108" s="1"/>
      <c r="P108" s="31"/>
      <c r="Q108" s="30"/>
      <c r="R108" s="30"/>
      <c r="S108" s="30"/>
    </row>
    <row r="109" spans="1:19" ht="15.75">
      <c r="A109" s="11"/>
      <c r="B109" s="2"/>
      <c r="C109" s="2"/>
      <c r="D109" s="2"/>
      <c r="E109" s="2"/>
      <c r="F109" s="2"/>
      <c r="G109" s="2"/>
      <c r="H109" s="9"/>
      <c r="I109" s="44"/>
      <c r="J109" s="44"/>
      <c r="K109" s="31"/>
      <c r="L109" s="31"/>
      <c r="M109" s="47"/>
      <c r="N109" s="1"/>
      <c r="O109" s="1"/>
      <c r="P109" s="31"/>
      <c r="Q109" s="30"/>
      <c r="R109" s="30"/>
      <c r="S109" s="30"/>
    </row>
    <row r="110" spans="1:19" ht="15.75">
      <c r="A110" s="11"/>
      <c r="B110" s="2"/>
      <c r="C110" s="2" t="s">
        <v>132</v>
      </c>
      <c r="D110" s="2"/>
      <c r="E110" s="2"/>
      <c r="F110" s="2"/>
      <c r="G110" s="2"/>
      <c r="H110" s="9"/>
      <c r="I110" s="34">
        <v>170668</v>
      </c>
      <c r="J110" s="34"/>
      <c r="K110" s="31"/>
      <c r="L110" s="31"/>
      <c r="M110" s="47"/>
      <c r="N110" s="1"/>
      <c r="O110" s="1"/>
      <c r="P110" s="31"/>
      <c r="Q110" s="30"/>
      <c r="R110" s="30"/>
      <c r="S110" s="30"/>
    </row>
    <row r="111" spans="1:19" ht="15.75">
      <c r="A111" s="11"/>
      <c r="B111" s="2"/>
      <c r="C111" s="2" t="s">
        <v>133</v>
      </c>
      <c r="D111" s="2"/>
      <c r="E111" s="2"/>
      <c r="F111" s="2"/>
      <c r="G111" s="2"/>
      <c r="H111" s="9"/>
      <c r="I111" s="34">
        <v>120328</v>
      </c>
      <c r="J111" s="34"/>
      <c r="K111" s="31"/>
      <c r="L111" s="31"/>
      <c r="M111" s="47"/>
      <c r="N111" s="1"/>
      <c r="O111" s="1"/>
      <c r="P111" s="31"/>
      <c r="Q111" s="30"/>
      <c r="R111" s="30"/>
      <c r="S111" s="30"/>
    </row>
    <row r="112" spans="1:20" ht="15.75" customHeight="1" thickBot="1">
      <c r="A112" s="11"/>
      <c r="B112" s="2"/>
      <c r="C112" s="2"/>
      <c r="D112" s="2"/>
      <c r="E112" s="2"/>
      <c r="F112" s="2"/>
      <c r="G112" s="2"/>
      <c r="H112" s="9"/>
      <c r="I112" s="36">
        <f>I111+I110</f>
        <v>290996</v>
      </c>
      <c r="J112" s="34"/>
      <c r="K112" s="31"/>
      <c r="L112" s="31"/>
      <c r="M112" s="47"/>
      <c r="N112" s="1"/>
      <c r="O112" s="1"/>
      <c r="P112" s="31"/>
      <c r="Q112" s="30"/>
      <c r="R112" s="30"/>
      <c r="S112" s="30"/>
      <c r="T112" s="1"/>
    </row>
    <row r="113" spans="1:19" ht="16.5" thickTop="1">
      <c r="A113" s="11"/>
      <c r="B113" s="2"/>
      <c r="C113" s="2"/>
      <c r="D113" s="2"/>
      <c r="E113" s="2"/>
      <c r="F113" s="2"/>
      <c r="G113" s="2"/>
      <c r="H113" s="9"/>
      <c r="I113" s="34"/>
      <c r="J113" s="34"/>
      <c r="K113" s="31"/>
      <c r="L113" s="31"/>
      <c r="M113" s="47"/>
      <c r="N113" s="1"/>
      <c r="O113" s="1"/>
      <c r="P113" s="31"/>
      <c r="Q113" s="30"/>
      <c r="R113" s="30"/>
      <c r="S113" s="30"/>
    </row>
    <row r="114" spans="1:19" ht="15.75">
      <c r="A114" s="11"/>
      <c r="B114" s="2" t="s">
        <v>134</v>
      </c>
      <c r="C114" s="2"/>
      <c r="D114" s="2"/>
      <c r="E114" s="2"/>
      <c r="F114" s="2"/>
      <c r="G114" s="2"/>
      <c r="H114" s="9"/>
      <c r="I114" s="34"/>
      <c r="J114" s="34"/>
      <c r="K114" s="31"/>
      <c r="L114" s="31"/>
      <c r="M114" s="47"/>
      <c r="N114" s="1"/>
      <c r="O114" s="1"/>
      <c r="P114" s="31"/>
      <c r="Q114" s="30"/>
      <c r="R114" s="30"/>
      <c r="S114" s="30"/>
    </row>
    <row r="115" spans="1:19" ht="15.75">
      <c r="A115" s="11"/>
      <c r="B115" s="23" t="s">
        <v>135</v>
      </c>
      <c r="C115" s="2" t="s">
        <v>136</v>
      </c>
      <c r="D115" s="2"/>
      <c r="E115" s="2"/>
      <c r="F115" s="2"/>
      <c r="G115" s="2"/>
      <c r="H115" s="9"/>
      <c r="I115" s="34">
        <v>160409</v>
      </c>
      <c r="J115" s="34"/>
      <c r="K115" s="31"/>
      <c r="L115" s="31"/>
      <c r="M115" s="47"/>
      <c r="N115" s="1"/>
      <c r="O115" s="1"/>
      <c r="P115" s="31"/>
      <c r="Q115" s="30"/>
      <c r="R115" s="30"/>
      <c r="S115" s="30"/>
    </row>
    <row r="116" spans="1:19" ht="15.75">
      <c r="A116" s="11"/>
      <c r="B116" s="23" t="s">
        <v>135</v>
      </c>
      <c r="C116" s="2" t="s">
        <v>137</v>
      </c>
      <c r="D116" s="2"/>
      <c r="E116" s="2"/>
      <c r="F116" s="2"/>
      <c r="G116" s="2"/>
      <c r="H116" s="9"/>
      <c r="I116" s="34">
        <v>119672</v>
      </c>
      <c r="J116" s="34"/>
      <c r="K116" s="31"/>
      <c r="L116" s="31"/>
      <c r="M116" s="47"/>
      <c r="N116" s="1"/>
      <c r="O116" s="1"/>
      <c r="P116" s="31"/>
      <c r="Q116" s="30"/>
      <c r="R116" s="30"/>
      <c r="S116" s="30"/>
    </row>
    <row r="117" spans="1:19" ht="15.75">
      <c r="A117" s="11"/>
      <c r="B117" s="23" t="s">
        <v>135</v>
      </c>
      <c r="C117" s="2" t="s">
        <v>83</v>
      </c>
      <c r="D117" s="2"/>
      <c r="E117" s="2"/>
      <c r="F117" s="2"/>
      <c r="G117" s="2"/>
      <c r="H117" s="9"/>
      <c r="I117" s="34">
        <v>10915</v>
      </c>
      <c r="J117" s="34"/>
      <c r="K117" s="31"/>
      <c r="L117" s="31"/>
      <c r="M117" s="47"/>
      <c r="N117" s="1"/>
      <c r="O117" s="1"/>
      <c r="P117" s="31"/>
      <c r="Q117" s="30"/>
      <c r="R117" s="30"/>
      <c r="S117" s="30"/>
    </row>
    <row r="118" spans="1:19" ht="15.75" customHeight="1" thickBot="1">
      <c r="A118" s="11"/>
      <c r="B118" s="2"/>
      <c r="C118" s="2"/>
      <c r="D118" s="2"/>
      <c r="E118" s="2"/>
      <c r="F118" s="2"/>
      <c r="G118" s="2"/>
      <c r="H118" s="9"/>
      <c r="I118" s="36">
        <f>I112</f>
        <v>290996</v>
      </c>
      <c r="J118" s="34"/>
      <c r="K118" s="31"/>
      <c r="L118" s="31"/>
      <c r="M118" s="47"/>
      <c r="N118" s="1"/>
      <c r="O118" s="1"/>
      <c r="P118" s="31"/>
      <c r="Q118" s="30"/>
      <c r="R118" s="30"/>
      <c r="S118" s="30"/>
    </row>
    <row r="119" spans="1:19" ht="16.5" thickTop="1">
      <c r="A119" s="11"/>
      <c r="B119" s="2"/>
      <c r="C119" s="2"/>
      <c r="D119" s="2"/>
      <c r="E119" s="2"/>
      <c r="F119" s="2"/>
      <c r="G119" s="2"/>
      <c r="H119" s="9"/>
      <c r="I119" s="34"/>
      <c r="J119" s="34"/>
      <c r="K119" s="31"/>
      <c r="L119" s="31"/>
      <c r="M119" s="47"/>
      <c r="N119" s="1"/>
      <c r="O119" s="1"/>
      <c r="P119" s="31"/>
      <c r="Q119" s="30"/>
      <c r="R119" s="30"/>
      <c r="S119" s="30"/>
    </row>
    <row r="120" spans="1:19" ht="15.75">
      <c r="A120" s="11"/>
      <c r="B120" s="2"/>
      <c r="C120" s="2"/>
      <c r="D120" s="2"/>
      <c r="E120" s="2"/>
      <c r="F120" s="2"/>
      <c r="G120" s="2"/>
      <c r="H120" s="9"/>
      <c r="I120" s="34"/>
      <c r="J120" s="34"/>
      <c r="K120" s="31"/>
      <c r="L120" s="31"/>
      <c r="M120" s="1"/>
      <c r="N120" s="1"/>
      <c r="O120" s="34"/>
      <c r="P120" s="31"/>
      <c r="Q120" s="30"/>
      <c r="R120" s="30"/>
      <c r="S120" s="30"/>
    </row>
    <row r="121" spans="1:19" ht="15.75">
      <c r="A121" s="11" t="s">
        <v>138</v>
      </c>
      <c r="B121" s="42" t="s">
        <v>139</v>
      </c>
      <c r="C121" s="2"/>
      <c r="D121" s="2"/>
      <c r="E121" s="2"/>
      <c r="F121" s="2"/>
      <c r="G121" s="2"/>
      <c r="H121" s="9"/>
      <c r="I121" s="31"/>
      <c r="J121" s="31"/>
      <c r="K121" s="31"/>
      <c r="L121" s="31"/>
      <c r="M121" s="34"/>
      <c r="N121" s="34"/>
      <c r="O121" s="34"/>
      <c r="P121" s="31"/>
      <c r="Q121" s="30"/>
      <c r="R121" s="30"/>
      <c r="S121" s="30"/>
    </row>
    <row r="122" spans="1:19" ht="4.5" customHeight="1">
      <c r="A122" s="11"/>
      <c r="B122" s="2"/>
      <c r="C122" s="2"/>
      <c r="D122" s="2"/>
      <c r="E122" s="2"/>
      <c r="F122" s="2"/>
      <c r="G122" s="2"/>
      <c r="H122" s="9"/>
      <c r="I122" s="31"/>
      <c r="J122" s="31"/>
      <c r="K122" s="31"/>
      <c r="L122" s="31"/>
      <c r="M122" s="34"/>
      <c r="N122" s="34"/>
      <c r="O122" s="34"/>
      <c r="P122" s="31"/>
      <c r="Q122" s="30"/>
      <c r="R122" s="30"/>
      <c r="S122" s="30"/>
    </row>
    <row r="123" spans="1:19" ht="15.75">
      <c r="A123" s="11"/>
      <c r="B123" s="2" t="s">
        <v>140</v>
      </c>
      <c r="C123" s="2"/>
      <c r="D123" s="2"/>
      <c r="E123" s="2"/>
      <c r="F123" s="2"/>
      <c r="G123" s="2"/>
      <c r="H123" s="9"/>
      <c r="I123" s="31"/>
      <c r="J123" s="31"/>
      <c r="K123" s="31"/>
      <c r="L123" s="31"/>
      <c r="M123" s="34"/>
      <c r="N123" s="34"/>
      <c r="O123" s="34"/>
      <c r="P123" s="31"/>
      <c r="Q123" s="30"/>
      <c r="R123" s="30"/>
      <c r="S123" s="30"/>
    </row>
    <row r="124" spans="1:19" ht="15.75">
      <c r="A124" s="11"/>
      <c r="B124" s="2"/>
      <c r="C124" s="2"/>
      <c r="D124" s="2"/>
      <c r="E124" s="2"/>
      <c r="F124" s="2"/>
      <c r="G124" s="2"/>
      <c r="H124" s="9"/>
      <c r="I124" s="31"/>
      <c r="J124" s="31"/>
      <c r="K124" s="31"/>
      <c r="L124" s="31"/>
      <c r="M124" s="34"/>
      <c r="N124" s="34"/>
      <c r="O124" s="34"/>
      <c r="P124" s="31"/>
      <c r="Q124" s="30"/>
      <c r="R124" s="30"/>
      <c r="S124" s="30"/>
    </row>
    <row r="125" spans="1:19" ht="15.75">
      <c r="A125" s="11"/>
      <c r="B125" s="2"/>
      <c r="C125" s="2"/>
      <c r="D125" s="2"/>
      <c r="E125" s="2"/>
      <c r="F125" s="2"/>
      <c r="G125" s="2"/>
      <c r="H125" s="9"/>
      <c r="I125" s="31"/>
      <c r="J125" s="31"/>
      <c r="K125" s="31"/>
      <c r="L125" s="31"/>
      <c r="M125" s="34"/>
      <c r="N125" s="34"/>
      <c r="O125" s="34"/>
      <c r="P125" s="31"/>
      <c r="Q125" s="30"/>
      <c r="R125" s="30"/>
      <c r="S125" s="30"/>
    </row>
    <row r="126" spans="1:19" ht="15.75">
      <c r="A126" s="11" t="s">
        <v>141</v>
      </c>
      <c r="B126" s="42" t="s">
        <v>142</v>
      </c>
      <c r="C126" s="2"/>
      <c r="D126" s="2"/>
      <c r="E126" s="2"/>
      <c r="F126" s="2"/>
      <c r="G126" s="2"/>
      <c r="H126" s="9"/>
      <c r="I126" s="31"/>
      <c r="J126" s="31"/>
      <c r="K126" s="31"/>
      <c r="L126" s="31"/>
      <c r="M126" s="44"/>
      <c r="N126" s="44"/>
      <c r="O126" s="44"/>
      <c r="P126" s="31"/>
      <c r="Q126" s="30"/>
      <c r="R126" s="30"/>
      <c r="S126" s="30"/>
    </row>
    <row r="127" spans="1:19" ht="4.5" customHeight="1">
      <c r="A127" s="11"/>
      <c r="B127" s="1"/>
      <c r="C127" s="2"/>
      <c r="D127" s="2"/>
      <c r="E127" s="2"/>
      <c r="F127" s="2"/>
      <c r="G127" s="2"/>
      <c r="H127" s="9"/>
      <c r="I127" s="31"/>
      <c r="J127" s="31"/>
      <c r="K127" s="31"/>
      <c r="L127" s="31"/>
      <c r="M127" s="44"/>
      <c r="N127" s="44"/>
      <c r="O127" s="44"/>
      <c r="P127" s="31"/>
      <c r="Q127" s="30"/>
      <c r="R127" s="30"/>
      <c r="S127" s="30"/>
    </row>
    <row r="128" spans="1:19" ht="15.75">
      <c r="A128" s="11"/>
      <c r="B128" s="2" t="s">
        <v>143</v>
      </c>
      <c r="C128" s="2"/>
      <c r="D128" s="2"/>
      <c r="E128" s="2"/>
      <c r="F128" s="2"/>
      <c r="G128" s="2"/>
      <c r="H128" s="9"/>
      <c r="I128" s="31"/>
      <c r="J128" s="31"/>
      <c r="K128" s="31"/>
      <c r="L128" s="31"/>
      <c r="M128" s="44"/>
      <c r="N128" s="44"/>
      <c r="O128" s="44"/>
      <c r="P128" s="31"/>
      <c r="Q128" s="30"/>
      <c r="R128" s="30"/>
      <c r="S128" s="30"/>
    </row>
    <row r="129" spans="1:19" ht="15.75">
      <c r="A129" s="11"/>
      <c r="B129" s="1"/>
      <c r="C129" s="2"/>
      <c r="D129" s="2"/>
      <c r="E129" s="2"/>
      <c r="F129" s="2"/>
      <c r="G129" s="2"/>
      <c r="H129" s="9"/>
      <c r="I129" s="31"/>
      <c r="J129" s="31"/>
      <c r="K129" s="31"/>
      <c r="L129" s="31"/>
      <c r="M129" s="34"/>
      <c r="N129" s="34"/>
      <c r="O129" s="34"/>
      <c r="P129" s="31"/>
      <c r="Q129" s="30"/>
      <c r="R129" s="30"/>
      <c r="S129" s="30"/>
    </row>
    <row r="130" spans="1:19" ht="15.75">
      <c r="A130" s="11"/>
      <c r="B130" s="2"/>
      <c r="C130" s="2"/>
      <c r="D130" s="2"/>
      <c r="E130" s="2"/>
      <c r="F130" s="2"/>
      <c r="G130" s="2"/>
      <c r="H130" s="9"/>
      <c r="I130" s="31"/>
      <c r="J130" s="31"/>
      <c r="K130" s="31"/>
      <c r="L130" s="31"/>
      <c r="M130" s="34"/>
      <c r="N130" s="34"/>
      <c r="O130" s="34"/>
      <c r="P130" s="31"/>
      <c r="Q130" s="30"/>
      <c r="R130" s="30"/>
      <c r="S130" s="30"/>
    </row>
    <row r="131" spans="1:19" ht="15.75">
      <c r="A131" s="11" t="s">
        <v>144</v>
      </c>
      <c r="B131" s="42" t="s">
        <v>175</v>
      </c>
      <c r="C131" s="2"/>
      <c r="D131" s="2"/>
      <c r="E131" s="2"/>
      <c r="F131" s="2"/>
      <c r="G131" s="2"/>
      <c r="H131" s="9"/>
      <c r="I131" s="31"/>
      <c r="J131" s="31"/>
      <c r="K131" s="31"/>
      <c r="L131" s="31"/>
      <c r="M131" s="34"/>
      <c r="N131" s="34"/>
      <c r="O131" s="34"/>
      <c r="P131" s="31"/>
      <c r="Q131" s="30"/>
      <c r="R131" s="30"/>
      <c r="S131" s="30"/>
    </row>
    <row r="132" spans="1:19" ht="4.5" customHeight="1">
      <c r="A132" s="11"/>
      <c r="B132" s="2"/>
      <c r="C132" s="2"/>
      <c r="D132" s="2"/>
      <c r="E132" s="2"/>
      <c r="F132" s="2"/>
      <c r="G132" s="2"/>
      <c r="H132" s="9"/>
      <c r="I132" s="31"/>
      <c r="J132" s="31"/>
      <c r="K132" s="31"/>
      <c r="L132" s="31"/>
      <c r="M132" s="34"/>
      <c r="N132" s="34"/>
      <c r="O132" s="34"/>
      <c r="P132" s="31"/>
      <c r="Q132" s="30"/>
      <c r="R132" s="30"/>
      <c r="S132" s="30"/>
    </row>
    <row r="133" spans="1:19" ht="15.75">
      <c r="A133" s="11"/>
      <c r="B133" s="2" t="s">
        <v>176</v>
      </c>
      <c r="C133" s="2"/>
      <c r="D133" s="2"/>
      <c r="E133" s="2"/>
      <c r="F133" s="2"/>
      <c r="G133" s="2"/>
      <c r="H133" s="9"/>
      <c r="I133" s="31"/>
      <c r="J133" s="31"/>
      <c r="K133" s="31"/>
      <c r="L133" s="31"/>
      <c r="M133" s="34"/>
      <c r="N133" s="34"/>
      <c r="O133" s="34"/>
      <c r="P133" s="31"/>
      <c r="Q133" s="30"/>
      <c r="R133" s="30"/>
      <c r="S133" s="30"/>
    </row>
    <row r="134" spans="1:19" ht="15.75">
      <c r="A134" s="11"/>
      <c r="B134" s="2"/>
      <c r="C134" s="2"/>
      <c r="D134" s="2"/>
      <c r="E134" s="2"/>
      <c r="F134" s="2"/>
      <c r="G134" s="2"/>
      <c r="H134" s="9"/>
      <c r="I134" s="31"/>
      <c r="J134" s="31"/>
      <c r="K134" s="31"/>
      <c r="L134" s="31"/>
      <c r="M134" s="34"/>
      <c r="N134" s="34"/>
      <c r="O134" s="34"/>
      <c r="P134" s="31"/>
      <c r="Q134" s="30"/>
      <c r="R134" s="30"/>
      <c r="S134" s="30"/>
    </row>
    <row r="135" spans="1:19" ht="15.75">
      <c r="A135" s="11"/>
      <c r="B135" s="2"/>
      <c r="C135" s="2"/>
      <c r="D135" s="2"/>
      <c r="E135" s="2"/>
      <c r="F135" s="2"/>
      <c r="G135" s="2"/>
      <c r="H135" s="9"/>
      <c r="I135" s="31"/>
      <c r="J135" s="31"/>
      <c r="K135" s="31"/>
      <c r="L135" s="31"/>
      <c r="M135" s="34"/>
      <c r="N135" s="34"/>
      <c r="O135" s="34"/>
      <c r="P135" s="31"/>
      <c r="Q135" s="30"/>
      <c r="R135" s="30"/>
      <c r="S135" s="30"/>
    </row>
    <row r="136" spans="1:19" ht="15.75">
      <c r="A136" s="11" t="s">
        <v>145</v>
      </c>
      <c r="B136" s="42" t="s">
        <v>146</v>
      </c>
      <c r="C136" s="2"/>
      <c r="D136" s="2"/>
      <c r="E136" s="2"/>
      <c r="F136" s="2"/>
      <c r="G136" s="2"/>
      <c r="H136" s="9"/>
      <c r="I136" s="31"/>
      <c r="J136" s="31"/>
      <c r="K136" s="31"/>
      <c r="L136" s="31"/>
      <c r="M136" s="34"/>
      <c r="N136" s="34"/>
      <c r="O136" s="34"/>
      <c r="P136" s="31"/>
      <c r="Q136" s="30"/>
      <c r="R136" s="30"/>
      <c r="S136" s="30"/>
    </row>
    <row r="137" spans="1:19" ht="15.75">
      <c r="A137" s="11"/>
      <c r="B137" s="2" t="s">
        <v>7</v>
      </c>
      <c r="C137" s="2"/>
      <c r="D137" s="2"/>
      <c r="E137" s="2"/>
      <c r="F137" s="2"/>
      <c r="G137" s="2"/>
      <c r="H137" s="9"/>
      <c r="I137" s="31"/>
      <c r="J137" s="31"/>
      <c r="K137" s="48"/>
      <c r="L137" s="48"/>
      <c r="M137" s="44" t="s">
        <v>147</v>
      </c>
      <c r="N137" s="48"/>
      <c r="O137" s="1"/>
      <c r="P137" s="31"/>
      <c r="Q137" s="30"/>
      <c r="R137" s="30"/>
      <c r="S137" s="30"/>
    </row>
    <row r="138" spans="1:19" ht="15.75">
      <c r="A138" s="11"/>
      <c r="B138" s="2"/>
      <c r="C138" s="2"/>
      <c r="D138" s="2"/>
      <c r="E138" s="2"/>
      <c r="F138" s="2"/>
      <c r="G138" s="49" t="s">
        <v>22</v>
      </c>
      <c r="H138" s="9"/>
      <c r="I138" s="49" t="s">
        <v>148</v>
      </c>
      <c r="J138" s="31"/>
      <c r="K138" s="1"/>
      <c r="L138" s="44"/>
      <c r="M138" s="49" t="s">
        <v>149</v>
      </c>
      <c r="N138" s="44"/>
      <c r="O138" s="1"/>
      <c r="P138" s="31"/>
      <c r="Q138" s="30"/>
      <c r="R138" s="30"/>
      <c r="S138" s="30"/>
    </row>
    <row r="139" spans="1:19" ht="15.75">
      <c r="A139" s="11"/>
      <c r="B139" s="50" t="s">
        <v>150</v>
      </c>
      <c r="C139" s="2"/>
      <c r="D139" s="2"/>
      <c r="E139" s="2"/>
      <c r="F139" s="2"/>
      <c r="G139" s="44" t="s">
        <v>19</v>
      </c>
      <c r="H139" s="9"/>
      <c r="I139" s="44" t="s">
        <v>19</v>
      </c>
      <c r="J139" s="31"/>
      <c r="K139" s="1"/>
      <c r="L139" s="31"/>
      <c r="M139" s="44" t="s">
        <v>19</v>
      </c>
      <c r="N139" s="34"/>
      <c r="O139" s="1"/>
      <c r="P139" s="31"/>
      <c r="Q139" s="30"/>
      <c r="R139" s="30"/>
      <c r="S139" s="30"/>
    </row>
    <row r="140" spans="1:19" ht="15.75">
      <c r="A140" s="11"/>
      <c r="B140" s="2"/>
      <c r="C140" s="2"/>
      <c r="D140" s="2"/>
      <c r="E140" s="2"/>
      <c r="F140" s="2"/>
      <c r="G140" s="31"/>
      <c r="H140" s="9"/>
      <c r="I140" s="34"/>
      <c r="J140" s="31"/>
      <c r="K140" s="1"/>
      <c r="L140" s="31"/>
      <c r="M140" s="34"/>
      <c r="N140" s="34"/>
      <c r="O140" s="1"/>
      <c r="P140" s="31"/>
      <c r="Q140" s="30"/>
      <c r="R140" s="30"/>
      <c r="S140" s="30"/>
    </row>
    <row r="141" spans="1:19" ht="15.75">
      <c r="A141" s="11"/>
      <c r="B141" s="2" t="s">
        <v>151</v>
      </c>
      <c r="C141" s="2"/>
      <c r="D141" s="2"/>
      <c r="E141" s="2"/>
      <c r="F141" s="2"/>
      <c r="G141" s="34">
        <v>15997</v>
      </c>
      <c r="H141" s="9"/>
      <c r="I141" s="34">
        <v>-14218</v>
      </c>
      <c r="J141" s="31"/>
      <c r="K141" s="1"/>
      <c r="L141" s="70" t="s">
        <v>201</v>
      </c>
      <c r="M141" s="34">
        <v>61154</v>
      </c>
      <c r="N141" s="34"/>
      <c r="O141" s="1"/>
      <c r="P141" s="31"/>
      <c r="Q141" s="30"/>
      <c r="R141" s="30"/>
      <c r="S141" s="30"/>
    </row>
    <row r="142" spans="1:19" ht="15.75">
      <c r="A142" s="11"/>
      <c r="B142" s="2" t="s">
        <v>152</v>
      </c>
      <c r="C142" s="2"/>
      <c r="D142" s="2"/>
      <c r="E142" s="2"/>
      <c r="F142" s="2"/>
      <c r="G142" s="34">
        <v>210986</v>
      </c>
      <c r="H142" s="9"/>
      <c r="I142" s="34">
        <v>7244</v>
      </c>
      <c r="J142" s="31"/>
      <c r="K142" s="1"/>
      <c r="L142" s="31"/>
      <c r="M142" s="34">
        <v>240650</v>
      </c>
      <c r="N142" s="34"/>
      <c r="O142" s="1"/>
      <c r="P142" s="31"/>
      <c r="Q142" s="30"/>
      <c r="R142" s="30"/>
      <c r="S142" s="30"/>
    </row>
    <row r="143" spans="1:19" ht="15.75">
      <c r="A143" s="11"/>
      <c r="B143" s="2" t="s">
        <v>169</v>
      </c>
      <c r="C143" s="2"/>
      <c r="D143" s="2"/>
      <c r="E143" s="2"/>
      <c r="F143" s="2"/>
      <c r="G143" s="34" t="s">
        <v>25</v>
      </c>
      <c r="H143" s="9"/>
      <c r="I143" s="34">
        <f>A!M43</f>
        <v>50686</v>
      </c>
      <c r="J143" s="31"/>
      <c r="K143" s="1"/>
      <c r="L143" s="31"/>
      <c r="M143" s="34">
        <v>255512</v>
      </c>
      <c r="N143" s="34"/>
      <c r="O143" s="1"/>
      <c r="P143" s="31"/>
      <c r="Q143" s="30"/>
      <c r="R143" s="30"/>
      <c r="S143" s="30"/>
    </row>
    <row r="144" spans="1:19" ht="15.75">
      <c r="A144" s="11"/>
      <c r="B144" s="2" t="s">
        <v>153</v>
      </c>
      <c r="C144" s="2"/>
      <c r="D144" s="2"/>
      <c r="E144" s="2"/>
      <c r="F144" s="2"/>
      <c r="G144" s="34" t="s">
        <v>25</v>
      </c>
      <c r="H144" s="9"/>
      <c r="I144" s="34">
        <v>-7769</v>
      </c>
      <c r="J144" s="31"/>
      <c r="K144" s="1"/>
      <c r="L144" s="31"/>
      <c r="M144" s="34">
        <v>18183</v>
      </c>
      <c r="N144" s="34"/>
      <c r="O144" s="1"/>
      <c r="P144" s="31"/>
      <c r="Q144" s="30"/>
      <c r="R144" s="30"/>
      <c r="S144" s="30"/>
    </row>
    <row r="145" spans="1:19" ht="15.75">
      <c r="A145" s="11"/>
      <c r="B145" s="2" t="s">
        <v>154</v>
      </c>
      <c r="C145" s="2"/>
      <c r="D145" s="2"/>
      <c r="E145" s="2"/>
      <c r="F145" s="2"/>
      <c r="G145" s="34">
        <v>51791</v>
      </c>
      <c r="H145" s="9"/>
      <c r="I145" s="34">
        <v>-5827</v>
      </c>
      <c r="J145" s="31"/>
      <c r="K145" s="1"/>
      <c r="L145" s="31"/>
      <c r="M145" s="34">
        <v>28741</v>
      </c>
      <c r="N145" s="34"/>
      <c r="O145" s="1"/>
      <c r="P145" s="31"/>
      <c r="Q145" s="30"/>
      <c r="R145" s="30"/>
      <c r="S145" s="30"/>
    </row>
    <row r="146" spans="1:19" ht="4.5" customHeight="1">
      <c r="A146" s="11"/>
      <c r="B146" s="2"/>
      <c r="C146" s="2"/>
      <c r="D146" s="2"/>
      <c r="E146" s="2"/>
      <c r="F146" s="2"/>
      <c r="G146" s="34"/>
      <c r="H146" s="9"/>
      <c r="I146" s="34"/>
      <c r="J146" s="31"/>
      <c r="K146" s="1"/>
      <c r="L146" s="31"/>
      <c r="M146" s="34"/>
      <c r="N146" s="34"/>
      <c r="O146" s="1"/>
      <c r="P146" s="31"/>
      <c r="Q146" s="30"/>
      <c r="R146" s="30"/>
      <c r="S146" s="30"/>
    </row>
    <row r="147" spans="1:19" ht="18" customHeight="1" thickBot="1">
      <c r="A147" s="11"/>
      <c r="B147" s="2"/>
      <c r="C147" s="2"/>
      <c r="D147" s="2"/>
      <c r="E147" s="2"/>
      <c r="F147" s="2"/>
      <c r="G147" s="36">
        <f>SUM(G141:G145)</f>
        <v>278774</v>
      </c>
      <c r="H147" s="9"/>
      <c r="I147" s="37">
        <f>SUM(I141:I145)</f>
        <v>30116</v>
      </c>
      <c r="J147" s="31"/>
      <c r="K147" s="1"/>
      <c r="L147" s="31"/>
      <c r="M147" s="36">
        <f>SUM(M141:M145)</f>
        <v>604240</v>
      </c>
      <c r="N147" s="34"/>
      <c r="O147" s="1"/>
      <c r="P147" s="31"/>
      <c r="Q147" s="30"/>
      <c r="R147" s="30">
        <f>A!I21</f>
        <v>83099</v>
      </c>
      <c r="S147" s="51">
        <f>G147-R147</f>
        <v>195675</v>
      </c>
    </row>
    <row r="148" spans="1:19" ht="7.5" customHeight="1" thickTop="1">
      <c r="A148" s="11"/>
      <c r="B148" s="1"/>
      <c r="C148" s="2"/>
      <c r="D148" s="2"/>
      <c r="E148" s="2"/>
      <c r="F148" s="2"/>
      <c r="G148" s="31"/>
      <c r="H148" s="9"/>
      <c r="I148" s="34"/>
      <c r="J148" s="31"/>
      <c r="K148" s="1"/>
      <c r="L148" s="31"/>
      <c r="M148" s="34"/>
      <c r="N148" s="34"/>
      <c r="O148" s="1"/>
      <c r="P148" s="31"/>
      <c r="Q148" s="30"/>
      <c r="R148" s="30" t="s">
        <v>7</v>
      </c>
      <c r="S148" s="51"/>
    </row>
    <row r="149" spans="1:19" ht="15.75">
      <c r="A149" s="11"/>
      <c r="B149" s="2" t="s">
        <v>155</v>
      </c>
      <c r="C149" s="2"/>
      <c r="D149" s="2"/>
      <c r="E149" s="2"/>
      <c r="F149" s="2"/>
      <c r="G149" s="31"/>
      <c r="H149" s="9"/>
      <c r="I149" s="34">
        <v>-20119</v>
      </c>
      <c r="J149" s="31"/>
      <c r="K149" s="1"/>
      <c r="L149" s="31"/>
      <c r="M149" s="34"/>
      <c r="N149" s="34"/>
      <c r="O149" s="1"/>
      <c r="P149" s="31"/>
      <c r="Q149" s="30"/>
      <c r="R149" s="30">
        <f>A!M46</f>
        <v>-16723</v>
      </c>
      <c r="S149" s="51">
        <f>I153-R149</f>
        <v>0</v>
      </c>
    </row>
    <row r="150" spans="1:19" ht="7.5" customHeight="1">
      <c r="A150" s="11"/>
      <c r="B150" s="2"/>
      <c r="C150" s="2"/>
      <c r="D150" s="2"/>
      <c r="E150" s="2"/>
      <c r="F150" s="2"/>
      <c r="G150" s="31"/>
      <c r="H150" s="9"/>
      <c r="I150" s="34"/>
      <c r="J150" s="31"/>
      <c r="K150" s="1"/>
      <c r="L150" s="31"/>
      <c r="M150" s="34"/>
      <c r="N150" s="34"/>
      <c r="O150" s="1"/>
      <c r="P150" s="31"/>
      <c r="Q150" s="30"/>
      <c r="R150" s="30"/>
      <c r="S150" s="51"/>
    </row>
    <row r="151" spans="1:19" ht="15.75">
      <c r="A151" s="11"/>
      <c r="B151" s="2" t="s">
        <v>217</v>
      </c>
      <c r="C151" s="2"/>
      <c r="D151" s="2"/>
      <c r="E151" s="2"/>
      <c r="F151" s="2"/>
      <c r="G151" s="31"/>
      <c r="H151" s="9"/>
      <c r="I151" s="34">
        <v>-26720</v>
      </c>
      <c r="J151" s="31"/>
      <c r="K151" s="1"/>
      <c r="L151" s="31"/>
      <c r="M151" s="34"/>
      <c r="N151" s="34"/>
      <c r="O151" s="1"/>
      <c r="P151" s="31"/>
      <c r="Q151" s="30"/>
      <c r="R151" s="30"/>
      <c r="S151" s="51"/>
    </row>
    <row r="152" spans="1:19" ht="7.5" customHeight="1">
      <c r="A152" s="11"/>
      <c r="B152" s="2"/>
      <c r="C152" s="2"/>
      <c r="D152" s="2"/>
      <c r="E152" s="2"/>
      <c r="F152" s="2"/>
      <c r="G152" s="31"/>
      <c r="H152" s="9"/>
      <c r="I152" s="34"/>
      <c r="J152" s="31"/>
      <c r="K152" s="1"/>
      <c r="L152" s="31"/>
      <c r="M152" s="34"/>
      <c r="N152" s="34"/>
      <c r="O152" s="1"/>
      <c r="P152" s="31"/>
      <c r="Q152" s="30"/>
      <c r="R152" s="30"/>
      <c r="S152" s="51"/>
    </row>
    <row r="153" spans="1:19" ht="18" customHeight="1" thickBot="1">
      <c r="A153" s="11"/>
      <c r="B153" s="2" t="s">
        <v>208</v>
      </c>
      <c r="C153" s="2"/>
      <c r="D153" s="2"/>
      <c r="E153" s="2"/>
      <c r="F153" s="2"/>
      <c r="G153" s="31"/>
      <c r="H153" s="9"/>
      <c r="I153" s="36">
        <f>SUM(I147:I152)</f>
        <v>-16723</v>
      </c>
      <c r="J153" s="31"/>
      <c r="K153" s="1"/>
      <c r="L153" s="31"/>
      <c r="M153" s="34"/>
      <c r="N153" s="34"/>
      <c r="O153" s="1"/>
      <c r="P153" s="31"/>
      <c r="Q153" s="30"/>
      <c r="R153" s="30">
        <f>B!H43+B!H39</f>
        <v>604240</v>
      </c>
      <c r="S153" s="51">
        <f>M147-R153</f>
        <v>0</v>
      </c>
    </row>
    <row r="154" spans="1:19" ht="16.5" thickTop="1">
      <c r="A154" s="11"/>
      <c r="B154" s="2"/>
      <c r="C154" s="2"/>
      <c r="D154" s="2"/>
      <c r="E154" s="2"/>
      <c r="F154" s="2"/>
      <c r="G154" s="31"/>
      <c r="H154" s="9"/>
      <c r="I154" s="34"/>
      <c r="J154" s="31"/>
      <c r="K154" s="1"/>
      <c r="L154" s="31"/>
      <c r="M154" s="34"/>
      <c r="N154" s="34"/>
      <c r="O154" s="1"/>
      <c r="P154" s="31"/>
      <c r="Q154" s="30"/>
      <c r="R154" s="51"/>
      <c r="S154" s="30"/>
    </row>
    <row r="155" spans="1:19" ht="15.75">
      <c r="A155" s="11"/>
      <c r="B155" s="2"/>
      <c r="C155" s="2"/>
      <c r="D155" s="2"/>
      <c r="E155" s="2"/>
      <c r="F155" s="2"/>
      <c r="G155" s="31"/>
      <c r="H155" s="9"/>
      <c r="I155" s="34"/>
      <c r="J155" s="31"/>
      <c r="K155" s="1"/>
      <c r="L155" s="31"/>
      <c r="M155" s="34"/>
      <c r="N155" s="34"/>
      <c r="O155" s="1"/>
      <c r="P155" s="31"/>
      <c r="Q155" s="30"/>
      <c r="R155" s="51"/>
      <c r="S155" s="30"/>
    </row>
    <row r="156" spans="1:19" ht="15.75">
      <c r="A156" s="11"/>
      <c r="B156" s="50" t="s">
        <v>156</v>
      </c>
      <c r="C156" s="2"/>
      <c r="D156" s="2"/>
      <c r="E156" s="2"/>
      <c r="F156" s="2"/>
      <c r="G156" s="31"/>
      <c r="H156" s="9"/>
      <c r="I156" s="34"/>
      <c r="J156" s="31"/>
      <c r="K156" s="1"/>
      <c r="L156" s="31"/>
      <c r="M156" s="34"/>
      <c r="N156" s="34"/>
      <c r="O156" s="1"/>
      <c r="P156" s="31"/>
      <c r="Q156" s="30"/>
      <c r="R156" s="51"/>
      <c r="S156" s="30"/>
    </row>
    <row r="157" spans="1:19" ht="15.75">
      <c r="A157" s="11"/>
      <c r="B157" s="50"/>
      <c r="C157" s="2"/>
      <c r="D157" s="2"/>
      <c r="E157" s="2"/>
      <c r="F157" s="2"/>
      <c r="G157" s="31"/>
      <c r="H157" s="9"/>
      <c r="I157" s="34"/>
      <c r="J157" s="31"/>
      <c r="K157" s="1"/>
      <c r="L157" s="31"/>
      <c r="M157" s="34"/>
      <c r="N157" s="34"/>
      <c r="O157" s="1"/>
      <c r="P157" s="31"/>
      <c r="Q157" s="30"/>
      <c r="R157" s="51"/>
      <c r="S157" s="30"/>
    </row>
    <row r="158" spans="1:19" ht="15.75">
      <c r="A158" s="11"/>
      <c r="B158" s="2" t="s">
        <v>157</v>
      </c>
      <c r="C158" s="2"/>
      <c r="D158" s="2"/>
      <c r="E158" s="2"/>
      <c r="F158" s="2"/>
      <c r="G158" s="34">
        <f>G142+G141</f>
        <v>226983</v>
      </c>
      <c r="H158" s="9"/>
      <c r="I158" s="34">
        <v>-6298</v>
      </c>
      <c r="J158" s="31"/>
      <c r="K158" s="1"/>
      <c r="L158" s="31"/>
      <c r="M158" s="34">
        <v>301412</v>
      </c>
      <c r="N158" s="34"/>
      <c r="O158" s="1"/>
      <c r="P158" s="31"/>
      <c r="Q158" s="30"/>
      <c r="R158" s="51"/>
      <c r="S158" s="30"/>
    </row>
    <row r="159" spans="1:19" ht="15.75">
      <c r="A159" s="11"/>
      <c r="B159" s="2" t="s">
        <v>170</v>
      </c>
      <c r="C159" s="2"/>
      <c r="D159" s="2"/>
      <c r="E159" s="2"/>
      <c r="F159" s="2"/>
      <c r="G159" s="34" t="str">
        <f>G143</f>
        <v>-     </v>
      </c>
      <c r="H159" s="9"/>
      <c r="I159" s="34">
        <v>50686</v>
      </c>
      <c r="J159" s="31"/>
      <c r="K159" s="1"/>
      <c r="L159" s="31"/>
      <c r="M159" s="34">
        <v>255512</v>
      </c>
      <c r="N159" s="34"/>
      <c r="O159" s="1"/>
      <c r="P159" s="31"/>
      <c r="Q159" s="30"/>
      <c r="R159" s="51"/>
      <c r="S159" s="30"/>
    </row>
    <row r="160" spans="1:19" ht="15.75">
      <c r="A160" s="11"/>
      <c r="B160" s="2" t="s">
        <v>83</v>
      </c>
      <c r="C160" s="2"/>
      <c r="D160" s="2"/>
      <c r="E160" s="2"/>
      <c r="F160" s="2"/>
      <c r="G160" s="34">
        <f>G145</f>
        <v>51791</v>
      </c>
      <c r="H160" s="9"/>
      <c r="I160" s="34">
        <v>-14272</v>
      </c>
      <c r="J160" s="31"/>
      <c r="K160" s="1"/>
      <c r="L160" s="31"/>
      <c r="M160" s="34">
        <v>47316</v>
      </c>
      <c r="N160" s="34"/>
      <c r="O160" s="1"/>
      <c r="P160" s="31"/>
      <c r="Q160" s="30"/>
      <c r="R160" s="51"/>
      <c r="S160" s="30"/>
    </row>
    <row r="161" spans="1:19" ht="4.5" customHeight="1">
      <c r="A161" s="11"/>
      <c r="B161" s="2"/>
      <c r="C161" s="2"/>
      <c r="D161" s="2"/>
      <c r="E161" s="2"/>
      <c r="F161" s="2"/>
      <c r="G161" s="34"/>
      <c r="H161" s="9"/>
      <c r="I161" s="34"/>
      <c r="J161" s="31"/>
      <c r="K161" s="1"/>
      <c r="L161" s="31"/>
      <c r="M161" s="34"/>
      <c r="N161" s="34"/>
      <c r="O161" s="1"/>
      <c r="P161" s="31"/>
      <c r="Q161" s="30"/>
      <c r="R161" s="51"/>
      <c r="S161" s="30"/>
    </row>
    <row r="162" spans="1:19" ht="18" customHeight="1" thickBot="1">
      <c r="A162" s="11"/>
      <c r="B162" s="2"/>
      <c r="C162" s="2"/>
      <c r="D162" s="2"/>
      <c r="E162" s="2"/>
      <c r="F162" s="2"/>
      <c r="G162" s="36">
        <f>SUM(G154:G160)</f>
        <v>278774</v>
      </c>
      <c r="H162" s="9"/>
      <c r="I162" s="37">
        <f>SUM(I154:I160)</f>
        <v>30116</v>
      </c>
      <c r="J162" s="31"/>
      <c r="K162" s="1"/>
      <c r="L162" s="31"/>
      <c r="M162" s="36">
        <f>SUM(M154:M160)</f>
        <v>604240</v>
      </c>
      <c r="N162" s="34"/>
      <c r="O162" s="1"/>
      <c r="P162" s="31"/>
      <c r="Q162" s="30"/>
      <c r="R162" s="51">
        <f>G162-G147</f>
        <v>0</v>
      </c>
      <c r="S162" s="30"/>
    </row>
    <row r="163" spans="1:19" ht="7.5" customHeight="1" thickTop="1">
      <c r="A163" s="11"/>
      <c r="B163" s="1"/>
      <c r="C163" s="2"/>
      <c r="D163" s="2"/>
      <c r="E163" s="2"/>
      <c r="F163" s="2"/>
      <c r="G163" s="31"/>
      <c r="H163" s="9"/>
      <c r="I163" s="34"/>
      <c r="J163" s="31"/>
      <c r="K163" s="1"/>
      <c r="L163" s="31"/>
      <c r="M163" s="34"/>
      <c r="N163" s="34"/>
      <c r="O163" s="1"/>
      <c r="P163" s="31"/>
      <c r="Q163" s="30"/>
      <c r="R163" s="51"/>
      <c r="S163" s="30"/>
    </row>
    <row r="164" spans="1:19" ht="15.75">
      <c r="A164" s="11"/>
      <c r="B164" s="2" t="s">
        <v>155</v>
      </c>
      <c r="C164" s="2"/>
      <c r="D164" s="2"/>
      <c r="E164" s="2"/>
      <c r="F164" s="2"/>
      <c r="G164" s="31"/>
      <c r="H164" s="9"/>
      <c r="I164" s="34">
        <f>I149</f>
        <v>-20119</v>
      </c>
      <c r="J164" s="31"/>
      <c r="K164" s="1"/>
      <c r="L164" s="31"/>
      <c r="M164" s="34"/>
      <c r="N164" s="34"/>
      <c r="O164" s="1"/>
      <c r="P164" s="31"/>
      <c r="Q164" s="30"/>
      <c r="R164" s="51">
        <f>I168-I153</f>
        <v>0</v>
      </c>
      <c r="S164" s="30"/>
    </row>
    <row r="165" spans="1:19" ht="6" customHeight="1">
      <c r="A165" s="11"/>
      <c r="B165" s="2"/>
      <c r="C165" s="2"/>
      <c r="D165" s="2"/>
      <c r="E165" s="2"/>
      <c r="F165" s="2"/>
      <c r="G165" s="31"/>
      <c r="H165" s="9"/>
      <c r="I165" s="34"/>
      <c r="J165" s="31"/>
      <c r="K165" s="1"/>
      <c r="L165" s="31"/>
      <c r="M165" s="34"/>
      <c r="N165" s="34"/>
      <c r="O165" s="1"/>
      <c r="P165" s="31"/>
      <c r="Q165" s="30"/>
      <c r="R165" s="51"/>
      <c r="S165" s="30"/>
    </row>
    <row r="166" spans="1:19" ht="15.75">
      <c r="A166" s="11"/>
      <c r="B166" s="2" t="s">
        <v>217</v>
      </c>
      <c r="C166" s="2"/>
      <c r="D166" s="2"/>
      <c r="E166" s="2"/>
      <c r="F166" s="2"/>
      <c r="G166" s="31"/>
      <c r="H166" s="9"/>
      <c r="I166" s="34">
        <v>-26720</v>
      </c>
      <c r="J166" s="31"/>
      <c r="K166" s="1"/>
      <c r="L166" s="31"/>
      <c r="M166" s="34"/>
      <c r="N166" s="34"/>
      <c r="O166" s="1"/>
      <c r="P166" s="31"/>
      <c r="Q166" s="30"/>
      <c r="R166" s="51"/>
      <c r="S166" s="30"/>
    </row>
    <row r="167" spans="1:19" ht="4.5" customHeight="1">
      <c r="A167" s="11"/>
      <c r="B167" s="2"/>
      <c r="C167" s="2"/>
      <c r="D167" s="2"/>
      <c r="E167" s="2"/>
      <c r="F167" s="2"/>
      <c r="G167" s="31"/>
      <c r="H167" s="9"/>
      <c r="I167" s="34"/>
      <c r="J167" s="31"/>
      <c r="K167" s="1"/>
      <c r="L167" s="31"/>
      <c r="M167" s="34"/>
      <c r="N167" s="34"/>
      <c r="O167" s="1"/>
      <c r="P167" s="31"/>
      <c r="Q167" s="30"/>
      <c r="R167" s="51"/>
      <c r="S167" s="30"/>
    </row>
    <row r="168" spans="1:19" ht="18" customHeight="1" thickBot="1">
      <c r="A168" s="11"/>
      <c r="B168" s="2" t="s">
        <v>208</v>
      </c>
      <c r="C168" s="2"/>
      <c r="D168" s="2"/>
      <c r="E168" s="2"/>
      <c r="F168" s="2"/>
      <c r="G168" s="31"/>
      <c r="H168" s="9"/>
      <c r="I168" s="36">
        <f>SUM(I162:I167)</f>
        <v>-16723</v>
      </c>
      <c r="J168" s="31"/>
      <c r="K168" s="1"/>
      <c r="L168" s="31"/>
      <c r="M168" s="34"/>
      <c r="N168" s="34"/>
      <c r="O168" s="1"/>
      <c r="P168" s="31"/>
      <c r="Q168" s="30"/>
      <c r="R168" s="51">
        <f>M147-M162</f>
        <v>0</v>
      </c>
      <c r="S168" s="30"/>
    </row>
    <row r="169" spans="1:19" ht="16.5" thickTop="1">
      <c r="A169" s="11"/>
      <c r="B169" s="2"/>
      <c r="C169" s="2"/>
      <c r="D169" s="2"/>
      <c r="E169" s="2"/>
      <c r="F169" s="2"/>
      <c r="G169" s="31"/>
      <c r="H169" s="9"/>
      <c r="I169" s="34"/>
      <c r="J169" s="31"/>
      <c r="K169" s="1"/>
      <c r="L169" s="31"/>
      <c r="M169" s="34"/>
      <c r="N169" s="34"/>
      <c r="O169" s="1"/>
      <c r="P169" s="31"/>
      <c r="Q169" s="30"/>
      <c r="R169" s="51"/>
      <c r="S169" s="30"/>
    </row>
    <row r="170" spans="1:19" ht="15.75">
      <c r="A170" s="11"/>
      <c r="C170" s="2"/>
      <c r="D170" s="2"/>
      <c r="E170" s="2"/>
      <c r="F170" s="2"/>
      <c r="G170" s="31"/>
      <c r="H170" s="9"/>
      <c r="I170" s="34"/>
      <c r="J170" s="31"/>
      <c r="K170" s="1"/>
      <c r="L170" s="31"/>
      <c r="M170" s="34"/>
      <c r="N170" s="34"/>
      <c r="O170" s="1"/>
      <c r="P170" s="31"/>
      <c r="Q170" s="30"/>
      <c r="R170" s="51"/>
      <c r="S170" s="30"/>
    </row>
    <row r="171" spans="1:19" ht="15.75">
      <c r="A171" s="11"/>
      <c r="B171" s="2" t="s">
        <v>171</v>
      </c>
      <c r="C171" s="2"/>
      <c r="D171" s="2"/>
      <c r="E171" s="2"/>
      <c r="F171" s="2"/>
      <c r="G171" s="31"/>
      <c r="H171" s="9"/>
      <c r="I171" s="34"/>
      <c r="J171" s="31"/>
      <c r="K171" s="1"/>
      <c r="L171" s="31"/>
      <c r="M171" s="34"/>
      <c r="N171" s="34"/>
      <c r="O171" s="1"/>
      <c r="P171" s="31"/>
      <c r="Q171" s="30"/>
      <c r="R171" s="51"/>
      <c r="S171" s="30"/>
    </row>
    <row r="172" spans="1:19" ht="15.75">
      <c r="A172" s="11"/>
      <c r="B172" s="57" t="s">
        <v>220</v>
      </c>
      <c r="C172" s="2"/>
      <c r="D172" s="2"/>
      <c r="E172" s="2"/>
      <c r="F172" s="2"/>
      <c r="G172" s="31"/>
      <c r="H172" s="9"/>
      <c r="I172" s="34"/>
      <c r="J172" s="31"/>
      <c r="K172" s="1"/>
      <c r="L172" s="31"/>
      <c r="M172" s="34"/>
      <c r="N172" s="34"/>
      <c r="O172" s="1"/>
      <c r="P172" s="31"/>
      <c r="Q172" s="30"/>
      <c r="R172" s="51"/>
      <c r="S172" s="30"/>
    </row>
    <row r="173" spans="1:19" ht="15.75">
      <c r="A173" s="11"/>
      <c r="B173" s="2"/>
      <c r="C173" s="2"/>
      <c r="D173" s="2"/>
      <c r="E173" s="2"/>
      <c r="F173" s="2"/>
      <c r="G173" s="31"/>
      <c r="H173" s="9"/>
      <c r="I173" s="34"/>
      <c r="J173" s="31"/>
      <c r="K173" s="1"/>
      <c r="L173" s="31"/>
      <c r="M173" s="34"/>
      <c r="N173" s="34"/>
      <c r="O173" s="1"/>
      <c r="P173" s="31"/>
      <c r="Q173" s="30"/>
      <c r="R173" s="51"/>
      <c r="S173" s="30"/>
    </row>
    <row r="174" spans="1:19" ht="15.75">
      <c r="A174" s="11"/>
      <c r="B174" s="2"/>
      <c r="C174" s="2"/>
      <c r="D174" s="2"/>
      <c r="E174" s="2"/>
      <c r="F174" s="2"/>
      <c r="G174" s="31"/>
      <c r="H174" s="9"/>
      <c r="I174" s="34"/>
      <c r="J174" s="31"/>
      <c r="K174" s="1"/>
      <c r="L174" s="31"/>
      <c r="M174" s="34"/>
      <c r="N174" s="34"/>
      <c r="O174" s="1"/>
      <c r="P174" s="31"/>
      <c r="Q174" s="30"/>
      <c r="R174" s="51"/>
      <c r="S174" s="30"/>
    </row>
    <row r="175" spans="1:19" ht="15.75">
      <c r="A175" s="11" t="s">
        <v>158</v>
      </c>
      <c r="B175" s="42" t="s">
        <v>159</v>
      </c>
      <c r="C175" s="2"/>
      <c r="D175" s="1"/>
      <c r="E175" s="1"/>
      <c r="F175" s="1"/>
      <c r="G175" s="1"/>
      <c r="H175" s="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4.5" customHeight="1">
      <c r="A176" s="11"/>
      <c r="B176" s="42"/>
      <c r="C176" s="2"/>
      <c r="D176" s="1"/>
      <c r="E176" s="1"/>
      <c r="F176" s="1"/>
      <c r="G176" s="1"/>
      <c r="H176" s="1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15.75">
      <c r="A177" s="11"/>
      <c r="B177" s="21" t="s">
        <v>197</v>
      </c>
      <c r="C177" s="10"/>
      <c r="D177" s="10"/>
      <c r="E177" s="10"/>
      <c r="F177" s="10"/>
      <c r="G177" s="10"/>
      <c r="H177" s="10"/>
      <c r="I177" s="52"/>
      <c r="J177" s="52"/>
      <c r="K177" s="52"/>
      <c r="L177" s="52"/>
      <c r="M177" s="52"/>
      <c r="N177" s="52"/>
      <c r="O177" s="52"/>
      <c r="P177" s="52"/>
      <c r="Q177" s="30"/>
      <c r="R177" s="30"/>
      <c r="S177" s="30"/>
    </row>
    <row r="178" spans="1:19" ht="15.75">
      <c r="A178" s="11"/>
      <c r="B178" s="1" t="s">
        <v>216</v>
      </c>
      <c r="C178" s="1"/>
      <c r="D178" s="1"/>
      <c r="E178" s="1"/>
      <c r="F178" s="1"/>
      <c r="G178" s="1"/>
      <c r="H178" s="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ht="15.75">
      <c r="A179" s="11"/>
      <c r="B179" s="1" t="s">
        <v>212</v>
      </c>
      <c r="C179" s="1"/>
      <c r="D179" s="1"/>
      <c r="E179" s="1"/>
      <c r="F179" s="1"/>
      <c r="G179" s="1"/>
      <c r="H179" s="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15.75">
      <c r="A180" s="11"/>
      <c r="B180" s="1" t="s">
        <v>221</v>
      </c>
      <c r="C180" s="1"/>
      <c r="D180" s="1"/>
      <c r="E180" s="1"/>
      <c r="F180" s="1"/>
      <c r="G180" s="1"/>
      <c r="H180" s="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15.75">
      <c r="A181" s="11"/>
      <c r="B181" s="1" t="s">
        <v>213</v>
      </c>
      <c r="C181" s="1"/>
      <c r="D181" s="1"/>
      <c r="E181" s="1"/>
      <c r="F181" s="1"/>
      <c r="G181" s="1"/>
      <c r="H181" s="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15.75">
      <c r="A182" s="11"/>
      <c r="B182" s="1"/>
      <c r="C182" s="1"/>
      <c r="D182" s="1"/>
      <c r="E182" s="1"/>
      <c r="F182" s="1"/>
      <c r="G182" s="1"/>
      <c r="H182" s="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15.75">
      <c r="A183" s="11"/>
      <c r="B183" s="1"/>
      <c r="C183" s="1"/>
      <c r="D183" s="1"/>
      <c r="E183" s="1"/>
      <c r="F183" s="1"/>
      <c r="G183" s="1"/>
      <c r="H183" s="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15.75">
      <c r="A184" s="11" t="s">
        <v>160</v>
      </c>
      <c r="B184" s="42" t="s">
        <v>161</v>
      </c>
      <c r="C184" s="1"/>
      <c r="D184" s="1"/>
      <c r="E184" s="1"/>
      <c r="F184" s="1"/>
      <c r="G184" s="1"/>
      <c r="H184" s="1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4.5" customHeight="1">
      <c r="A185" s="11"/>
      <c r="B185" s="1"/>
      <c r="C185" s="1"/>
      <c r="D185" s="1"/>
      <c r="E185" s="1"/>
      <c r="F185" s="1"/>
      <c r="G185" s="1"/>
      <c r="H185" s="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15.75">
      <c r="A186" s="11"/>
      <c r="B186" s="53" t="s">
        <v>209</v>
      </c>
      <c r="C186" s="10"/>
      <c r="D186" s="10"/>
      <c r="E186" s="10"/>
      <c r="F186" s="10"/>
      <c r="G186" s="10"/>
      <c r="H186" s="10"/>
      <c r="I186" s="52"/>
      <c r="J186" s="52"/>
      <c r="K186" s="52"/>
      <c r="L186" s="52"/>
      <c r="M186" s="52"/>
      <c r="N186" s="52"/>
      <c r="O186" s="52"/>
      <c r="P186" s="52"/>
      <c r="Q186" s="30"/>
      <c r="R186" s="30"/>
      <c r="S186" s="30"/>
    </row>
    <row r="187" spans="1:19" ht="15.75">
      <c r="A187" s="11"/>
      <c r="B187" s="1" t="s">
        <v>200</v>
      </c>
      <c r="C187" s="10"/>
      <c r="D187" s="10"/>
      <c r="E187" s="10"/>
      <c r="F187" s="10"/>
      <c r="G187" s="10"/>
      <c r="H187" s="10"/>
      <c r="I187" s="52"/>
      <c r="J187" s="52"/>
      <c r="K187" s="52"/>
      <c r="L187" s="52"/>
      <c r="M187" s="52"/>
      <c r="N187" s="52"/>
      <c r="O187" s="52"/>
      <c r="P187" s="52"/>
      <c r="Q187" s="30"/>
      <c r="R187" s="30"/>
      <c r="S187" s="30"/>
    </row>
    <row r="188" spans="1:19" ht="15.75">
      <c r="A188" s="11"/>
      <c r="B188" s="1" t="s">
        <v>198</v>
      </c>
      <c r="C188" s="1"/>
      <c r="D188" s="1"/>
      <c r="E188" s="1"/>
      <c r="F188" s="1"/>
      <c r="G188" s="1"/>
      <c r="H188" s="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ht="15.75">
      <c r="A189" s="11"/>
      <c r="B189" s="1" t="s">
        <v>205</v>
      </c>
      <c r="C189" s="1"/>
      <c r="D189" s="1"/>
      <c r="E189" s="1"/>
      <c r="F189" s="1"/>
      <c r="G189" s="1"/>
      <c r="H189" s="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ht="15.75">
      <c r="A190" s="11"/>
      <c r="B190" s="1" t="s">
        <v>214</v>
      </c>
      <c r="C190" s="1"/>
      <c r="D190" s="1"/>
      <c r="E190" s="1"/>
      <c r="F190" s="1"/>
      <c r="G190" s="1"/>
      <c r="H190" s="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ht="15.75">
      <c r="A191" s="11"/>
      <c r="B191" s="1" t="s">
        <v>222</v>
      </c>
      <c r="C191" s="1"/>
      <c r="D191" s="1"/>
      <c r="E191" s="1"/>
      <c r="F191" s="1"/>
      <c r="G191" s="1"/>
      <c r="H191" s="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ht="15.75">
      <c r="A192" s="11"/>
      <c r="B192" s="1" t="s">
        <v>215</v>
      </c>
      <c r="C192" s="1"/>
      <c r="D192" s="1"/>
      <c r="E192" s="1"/>
      <c r="F192" s="1"/>
      <c r="G192" s="1"/>
      <c r="H192" s="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15.75">
      <c r="A193" s="11"/>
      <c r="B193" s="1"/>
      <c r="C193" s="1"/>
      <c r="D193" s="1"/>
      <c r="E193" s="1"/>
      <c r="F193" s="1"/>
      <c r="G193" s="1"/>
      <c r="H193" s="1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1:19" ht="15.75">
      <c r="A194" s="11"/>
      <c r="B194" s="1"/>
      <c r="C194" s="1"/>
      <c r="D194" s="1"/>
      <c r="E194" s="1"/>
      <c r="F194" s="1"/>
      <c r="G194" s="1"/>
      <c r="H194" s="1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ht="15.75">
      <c r="A195" s="11" t="s">
        <v>162</v>
      </c>
      <c r="B195" s="42" t="s">
        <v>163</v>
      </c>
      <c r="C195" s="1"/>
      <c r="D195" s="1"/>
      <c r="E195" s="1"/>
      <c r="F195" s="1"/>
      <c r="G195" s="1"/>
      <c r="H195" s="1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4.5" customHeight="1">
      <c r="A196" s="11"/>
      <c r="B196" s="42"/>
      <c r="C196" s="1"/>
      <c r="D196" s="1"/>
      <c r="E196" s="1"/>
      <c r="F196" s="1"/>
      <c r="G196" s="1"/>
      <c r="H196" s="1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15.75">
      <c r="A197" s="11"/>
      <c r="B197" s="53" t="s">
        <v>183</v>
      </c>
      <c r="C197" s="10"/>
      <c r="D197" s="10"/>
      <c r="E197" s="10"/>
      <c r="F197" s="10"/>
      <c r="G197" s="10"/>
      <c r="H197" s="10"/>
      <c r="I197" s="52"/>
      <c r="J197" s="52"/>
      <c r="K197" s="52"/>
      <c r="L197" s="52"/>
      <c r="M197" s="52"/>
      <c r="N197" s="52"/>
      <c r="O197" s="52"/>
      <c r="P197" s="52"/>
      <c r="Q197" s="30"/>
      <c r="R197" s="30"/>
      <c r="S197" s="30"/>
    </row>
    <row r="198" spans="1:19" ht="15.75">
      <c r="A198" s="11"/>
      <c r="B198" s="1" t="s">
        <v>184</v>
      </c>
      <c r="C198" s="1"/>
      <c r="D198" s="1"/>
      <c r="E198" s="1"/>
      <c r="F198" s="1"/>
      <c r="G198" s="1"/>
      <c r="H198" s="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15.75">
      <c r="A199" s="11"/>
      <c r="B199" s="1"/>
      <c r="C199" s="1"/>
      <c r="D199" s="1"/>
      <c r="E199" s="1"/>
      <c r="F199" s="1"/>
      <c r="G199" s="1"/>
      <c r="H199" s="1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19" ht="15.75">
      <c r="A200" s="11" t="s">
        <v>164</v>
      </c>
      <c r="B200" s="42" t="s">
        <v>165</v>
      </c>
      <c r="C200" s="1"/>
      <c r="D200" s="1"/>
      <c r="E200" s="1"/>
      <c r="F200" s="1"/>
      <c r="G200" s="1"/>
      <c r="H200" s="1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4.5" customHeight="1">
      <c r="A201" s="11"/>
      <c r="B201" s="1"/>
      <c r="C201" s="1"/>
      <c r="D201" s="1"/>
      <c r="E201" s="1"/>
      <c r="F201" s="1"/>
      <c r="G201" s="1"/>
      <c r="H201" s="1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15.75">
      <c r="A202" s="11"/>
      <c r="B202" s="21" t="s">
        <v>177</v>
      </c>
      <c r="C202" s="2"/>
      <c r="D202" s="1"/>
      <c r="E202" s="1"/>
      <c r="F202" s="1"/>
      <c r="G202" s="1"/>
      <c r="H202" s="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15.75">
      <c r="A203" s="11"/>
      <c r="B203" s="1"/>
      <c r="C203" s="1"/>
      <c r="D203" s="1"/>
      <c r="E203" s="1"/>
      <c r="F203" s="1"/>
      <c r="G203" s="1"/>
      <c r="H203" s="1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15.75">
      <c r="A204" s="11"/>
      <c r="B204" s="1"/>
      <c r="C204" s="1"/>
      <c r="D204" s="1"/>
      <c r="E204" s="1"/>
      <c r="F204" s="1"/>
      <c r="G204" s="1"/>
      <c r="H204" s="1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15.75">
      <c r="A205" s="11" t="s">
        <v>166</v>
      </c>
      <c r="B205" s="42" t="s">
        <v>167</v>
      </c>
      <c r="C205" s="1"/>
      <c r="D205" s="1"/>
      <c r="E205" s="1"/>
      <c r="F205" s="1"/>
      <c r="G205" s="1"/>
      <c r="H205" s="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4.5" customHeight="1">
      <c r="A206" s="11"/>
      <c r="B206" s="1"/>
      <c r="C206" s="1"/>
      <c r="D206" s="1"/>
      <c r="E206" s="1"/>
      <c r="F206" s="1"/>
      <c r="G206" s="1"/>
      <c r="H206" s="1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15.75">
      <c r="A207" s="11"/>
      <c r="B207" s="61" t="s">
        <v>21</v>
      </c>
      <c r="C207" s="1" t="s">
        <v>190</v>
      </c>
      <c r="D207" s="1"/>
      <c r="E207" s="1"/>
      <c r="F207" s="1"/>
      <c r="G207" s="1"/>
      <c r="H207" s="1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15.75">
      <c r="A208" s="11"/>
      <c r="B208" s="61"/>
      <c r="C208" s="1"/>
      <c r="D208" s="1"/>
      <c r="E208" s="1"/>
      <c r="F208" s="1"/>
      <c r="G208" s="1"/>
      <c r="H208" s="1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5.75">
      <c r="A209" s="11"/>
      <c r="B209" s="61" t="s">
        <v>23</v>
      </c>
      <c r="C209" s="1"/>
      <c r="D209" s="1"/>
      <c r="E209" s="1"/>
      <c r="F209" s="1"/>
      <c r="G209" s="1"/>
      <c r="H209" s="1"/>
      <c r="I209" s="62" t="s">
        <v>9</v>
      </c>
      <c r="J209" s="62"/>
      <c r="K209" s="62"/>
      <c r="L209" s="62"/>
      <c r="M209" s="62" t="s">
        <v>70</v>
      </c>
      <c r="N209" s="30"/>
      <c r="O209" s="30"/>
      <c r="P209" s="30"/>
      <c r="Q209" s="30"/>
      <c r="R209" s="30"/>
      <c r="S209" s="30"/>
    </row>
    <row r="210" spans="1:19" ht="15.75">
      <c r="A210" s="11"/>
      <c r="B210" s="42"/>
      <c r="C210" s="1"/>
      <c r="D210" s="1"/>
      <c r="E210" s="1"/>
      <c r="F210" s="1"/>
      <c r="G210" s="1"/>
      <c r="H210" s="1"/>
      <c r="I210" s="62" t="s">
        <v>11</v>
      </c>
      <c r="J210" s="62"/>
      <c r="K210" s="62"/>
      <c r="L210" s="62"/>
      <c r="M210" s="62" t="s">
        <v>71</v>
      </c>
      <c r="N210" s="30"/>
      <c r="O210" s="30"/>
      <c r="P210" s="30"/>
      <c r="Q210" s="30"/>
      <c r="R210" s="30"/>
      <c r="S210" s="30"/>
    </row>
    <row r="211" spans="1:19" ht="15.75">
      <c r="A211" s="1"/>
      <c r="B211" s="5"/>
      <c r="C211" s="5"/>
      <c r="D211" s="10"/>
      <c r="E211" s="10"/>
      <c r="F211" s="10"/>
      <c r="G211" s="10"/>
      <c r="H211" s="10"/>
      <c r="I211" s="63" t="s">
        <v>13</v>
      </c>
      <c r="J211" s="62"/>
      <c r="K211" s="62"/>
      <c r="L211" s="62"/>
      <c r="M211" s="63" t="s">
        <v>11</v>
      </c>
      <c r="N211" s="52"/>
      <c r="O211" s="52"/>
      <c r="P211" s="30"/>
      <c r="Q211" s="30"/>
      <c r="R211" s="30"/>
      <c r="S211" s="30"/>
    </row>
    <row r="212" spans="1:19" ht="15.75">
      <c r="A212" s="1"/>
      <c r="B212" s="5"/>
      <c r="C212" s="5"/>
      <c r="D212" s="10"/>
      <c r="E212" s="10"/>
      <c r="F212" s="10"/>
      <c r="G212" s="10"/>
      <c r="H212" s="10"/>
      <c r="I212" s="64" t="s">
        <v>182</v>
      </c>
      <c r="J212" s="63"/>
      <c r="K212" s="63"/>
      <c r="L212" s="63"/>
      <c r="M212" s="64" t="s">
        <v>18</v>
      </c>
      <c r="N212" s="52"/>
      <c r="O212" s="52"/>
      <c r="P212" s="30"/>
      <c r="Q212" s="30"/>
      <c r="R212" s="30"/>
      <c r="S212" s="30"/>
    </row>
    <row r="213" spans="1:19" ht="15">
      <c r="A213" s="1"/>
      <c r="B213" s="5"/>
      <c r="C213" s="5"/>
      <c r="D213" s="10"/>
      <c r="E213" s="10"/>
      <c r="F213" s="10"/>
      <c r="G213" s="10"/>
      <c r="I213" s="65" t="s">
        <v>19</v>
      </c>
      <c r="J213" s="65"/>
      <c r="K213" s="65"/>
      <c r="L213" s="65"/>
      <c r="M213" s="65" t="s">
        <v>19</v>
      </c>
      <c r="O213" s="52"/>
      <c r="P213" s="30"/>
      <c r="Q213" s="30"/>
      <c r="R213" s="30"/>
      <c r="S213" s="30"/>
    </row>
    <row r="214" spans="1:19" ht="15">
      <c r="A214" s="1"/>
      <c r="B214" s="1"/>
      <c r="C214" s="1"/>
      <c r="D214" s="1"/>
      <c r="E214" s="10"/>
      <c r="F214" s="10"/>
      <c r="G214" s="10"/>
      <c r="O214" s="52"/>
      <c r="P214" s="30"/>
      <c r="Q214" s="30"/>
      <c r="R214" s="30"/>
      <c r="S214" s="30"/>
    </row>
    <row r="215" spans="1:19" ht="15">
      <c r="A215" s="1"/>
      <c r="B215" s="1"/>
      <c r="C215" s="1" t="s">
        <v>191</v>
      </c>
      <c r="D215" s="1"/>
      <c r="E215" s="10"/>
      <c r="F215" s="10"/>
      <c r="G215" s="10"/>
      <c r="O215" s="52"/>
      <c r="P215" s="30"/>
      <c r="Q215" s="30"/>
      <c r="R215" s="30"/>
      <c r="S215" s="30"/>
    </row>
    <row r="216" spans="1:19" ht="15">
      <c r="A216" s="1"/>
      <c r="B216" s="1"/>
      <c r="C216" s="60" t="s">
        <v>192</v>
      </c>
      <c r="D216" s="1"/>
      <c r="E216" s="1"/>
      <c r="F216" s="1"/>
      <c r="G216" s="1"/>
      <c r="O216" s="30"/>
      <c r="P216" s="30"/>
      <c r="Q216" s="30"/>
      <c r="R216" s="30"/>
      <c r="S216" s="30"/>
    </row>
    <row r="217" spans="1:19" ht="15.75" thickBot="1">
      <c r="A217" s="1"/>
      <c r="B217" s="1"/>
      <c r="C217" s="1" t="s">
        <v>193</v>
      </c>
      <c r="D217" s="1"/>
      <c r="E217" s="10"/>
      <c r="F217" s="10"/>
      <c r="G217" s="10"/>
      <c r="I217" s="66">
        <v>54</v>
      </c>
      <c r="M217" s="66">
        <v>54</v>
      </c>
      <c r="O217" s="52"/>
      <c r="P217" s="30"/>
      <c r="Q217" s="30"/>
      <c r="R217" s="30"/>
      <c r="S217" s="30"/>
    </row>
    <row r="218" spans="1:19" ht="15.75" thickTop="1">
      <c r="A218" s="1"/>
      <c r="B218" s="1"/>
      <c r="C218" s="1"/>
      <c r="D218" s="1"/>
      <c r="E218" s="10"/>
      <c r="F218" s="10"/>
      <c r="G218" s="10"/>
      <c r="O218" s="52"/>
      <c r="P218" s="30"/>
      <c r="Q218" s="30"/>
      <c r="R218" s="30"/>
      <c r="S218" s="30"/>
    </row>
    <row r="219" spans="1:19" ht="15">
      <c r="A219" s="1"/>
      <c r="B219" s="61" t="s">
        <v>26</v>
      </c>
      <c r="C219" s="1" t="s">
        <v>194</v>
      </c>
      <c r="D219" s="1"/>
      <c r="E219" s="1"/>
      <c r="F219" s="1"/>
      <c r="G219" s="1"/>
      <c r="O219" s="30"/>
      <c r="P219" s="30"/>
      <c r="Q219" s="30"/>
      <c r="R219" s="30"/>
      <c r="S219" s="30"/>
    </row>
    <row r="220" spans="1:19" ht="15">
      <c r="A220" s="1"/>
      <c r="B220" s="1"/>
      <c r="C220" s="1"/>
      <c r="D220" s="1"/>
      <c r="E220" s="1"/>
      <c r="F220" s="1"/>
      <c r="G220" s="1"/>
      <c r="O220" s="30"/>
      <c r="P220" s="30"/>
      <c r="Q220" s="30"/>
      <c r="R220" s="30"/>
      <c r="S220" s="30"/>
    </row>
    <row r="221" spans="1:19" ht="15">
      <c r="A221" s="1"/>
      <c r="B221" s="61" t="s">
        <v>35</v>
      </c>
      <c r="C221" s="1" t="s">
        <v>195</v>
      </c>
      <c r="D221" s="1"/>
      <c r="E221" s="1"/>
      <c r="F221" s="1"/>
      <c r="G221" s="1"/>
      <c r="O221" s="30"/>
      <c r="P221" s="30"/>
      <c r="Q221" s="30"/>
      <c r="R221" s="30"/>
      <c r="S221" s="30"/>
    </row>
    <row r="222" spans="1:19" ht="15">
      <c r="A222" s="1"/>
      <c r="B222" s="1"/>
      <c r="C222" s="1"/>
      <c r="D222" s="1"/>
      <c r="E222" s="1"/>
      <c r="F222" s="1"/>
      <c r="G222" s="1"/>
      <c r="O222" s="30"/>
      <c r="P222" s="30"/>
      <c r="Q222" s="30"/>
      <c r="R222" s="30"/>
      <c r="S222" s="30"/>
    </row>
    <row r="223" spans="1:19" ht="15">
      <c r="A223" s="1"/>
      <c r="B223" s="1"/>
      <c r="C223" s="1"/>
      <c r="D223" s="1"/>
      <c r="E223" s="1"/>
      <c r="F223" s="1"/>
      <c r="G223" s="1"/>
      <c r="O223" s="30"/>
      <c r="P223" s="30"/>
      <c r="Q223" s="30"/>
      <c r="R223" s="30"/>
      <c r="S223" s="30"/>
    </row>
    <row r="224" spans="1:19" ht="15">
      <c r="A224" s="1"/>
      <c r="B224" s="1"/>
      <c r="C224" s="1"/>
      <c r="D224" s="1"/>
      <c r="E224" s="1"/>
      <c r="F224" s="1"/>
      <c r="G224" s="1"/>
      <c r="O224" s="30"/>
      <c r="P224" s="30"/>
      <c r="Q224" s="30"/>
      <c r="R224" s="30"/>
      <c r="S224" s="30"/>
    </row>
    <row r="225" spans="1:19" ht="15">
      <c r="A225" s="1"/>
      <c r="B225" s="1"/>
      <c r="C225" s="1"/>
      <c r="D225" s="1"/>
      <c r="E225" s="1"/>
      <c r="F225" s="1"/>
      <c r="G225" s="1"/>
      <c r="O225" s="30"/>
      <c r="P225" s="30"/>
      <c r="Q225" s="30"/>
      <c r="R225" s="30"/>
      <c r="S225" s="30"/>
    </row>
    <row r="226" spans="1:19" ht="15.75">
      <c r="A226" s="11"/>
      <c r="B226" s="1"/>
      <c r="C226" s="1"/>
      <c r="D226" s="1"/>
      <c r="E226" s="1"/>
      <c r="F226" s="1"/>
      <c r="G226" s="1"/>
      <c r="O226" s="30"/>
      <c r="P226" s="30"/>
      <c r="Q226" s="30"/>
      <c r="R226" s="30"/>
      <c r="S226" s="30"/>
    </row>
    <row r="227" spans="16:19" ht="15">
      <c r="P227" s="30"/>
      <c r="Q227" s="30"/>
      <c r="R227" s="30"/>
      <c r="S227" s="30"/>
    </row>
    <row r="228" spans="16:19" ht="15">
      <c r="P228" s="52"/>
      <c r="Q228" s="30"/>
      <c r="R228" s="30"/>
      <c r="S228" s="30"/>
    </row>
    <row r="229" spans="16:19" ht="15">
      <c r="P229" s="52"/>
      <c r="Q229" s="30"/>
      <c r="R229" s="30"/>
      <c r="S229" s="30"/>
    </row>
    <row r="230" spans="16:19" ht="15">
      <c r="P230" s="52"/>
      <c r="Q230" s="30"/>
      <c r="R230" s="30"/>
      <c r="S230" s="30"/>
    </row>
    <row r="231" spans="16:19" ht="15">
      <c r="P231" s="52"/>
      <c r="Q231" s="30"/>
      <c r="R231" s="30"/>
      <c r="S231" s="30"/>
    </row>
    <row r="232" spans="16:19" ht="15">
      <c r="P232" s="52"/>
      <c r="Q232" s="30"/>
      <c r="R232" s="30"/>
      <c r="S232" s="30"/>
    </row>
    <row r="233" spans="16:19" ht="15">
      <c r="P233" s="30"/>
      <c r="Q233" s="30"/>
      <c r="R233" s="30"/>
      <c r="S233" s="30"/>
    </row>
    <row r="234" spans="16:19" ht="15">
      <c r="P234" s="52"/>
      <c r="Q234" s="30"/>
      <c r="R234" s="30"/>
      <c r="S234" s="30"/>
    </row>
    <row r="235" spans="16:19" ht="15">
      <c r="P235" s="52"/>
      <c r="Q235" s="30"/>
      <c r="R235" s="30"/>
      <c r="S235" s="30"/>
    </row>
    <row r="236" spans="16:19" ht="15">
      <c r="P236" s="30"/>
      <c r="Q236" s="30"/>
      <c r="R236" s="30"/>
      <c r="S236" s="30"/>
    </row>
    <row r="237" spans="16:19" ht="15">
      <c r="P237" s="30"/>
      <c r="Q237" s="30"/>
      <c r="R237" s="30"/>
      <c r="S237" s="30"/>
    </row>
    <row r="238" spans="16:19" ht="15">
      <c r="P238" s="30"/>
      <c r="Q238" s="30"/>
      <c r="R238" s="30"/>
      <c r="S238" s="30"/>
    </row>
    <row r="239" spans="16:19" ht="15">
      <c r="P239" s="30"/>
      <c r="Q239" s="30"/>
      <c r="R239" s="30"/>
      <c r="S239" s="30"/>
    </row>
    <row r="240" spans="16:19" ht="15">
      <c r="P240" s="30"/>
      <c r="Q240" s="30"/>
      <c r="R240" s="30"/>
      <c r="S240" s="30"/>
    </row>
    <row r="241" spans="16:19" ht="15">
      <c r="P241" s="30"/>
      <c r="Q241" s="30"/>
      <c r="R241" s="30"/>
      <c r="S241" s="30"/>
    </row>
    <row r="242" spans="16:19" ht="15">
      <c r="P242" s="30"/>
      <c r="Q242" s="30"/>
      <c r="R242" s="30"/>
      <c r="S242" s="30"/>
    </row>
    <row r="243" spans="16:19" ht="15">
      <c r="P243" s="30"/>
      <c r="Q243" s="30"/>
      <c r="R243" s="30"/>
      <c r="S243" s="30"/>
    </row>
    <row r="244" spans="1:19" ht="15.75">
      <c r="A244" s="11"/>
      <c r="B244" s="1"/>
      <c r="C244" s="1"/>
      <c r="D244" s="1"/>
      <c r="E244" s="1"/>
      <c r="F244" s="1"/>
      <c r="G244" s="1"/>
      <c r="O244" s="30"/>
      <c r="P244" s="30"/>
      <c r="Q244" s="30"/>
      <c r="R244" s="30"/>
      <c r="S244" s="30"/>
    </row>
    <row r="245" spans="1:19" ht="15.75">
      <c r="A245" s="11"/>
      <c r="B245" s="1"/>
      <c r="C245" s="1"/>
      <c r="D245" s="1"/>
      <c r="E245" s="1"/>
      <c r="F245" s="1"/>
      <c r="G245" s="1"/>
      <c r="O245" s="30"/>
      <c r="P245" s="30"/>
      <c r="Q245" s="30"/>
      <c r="R245" s="30"/>
      <c r="S245" s="30"/>
    </row>
    <row r="246" spans="1:19" ht="15.75">
      <c r="A246" s="11"/>
      <c r="B246" s="1"/>
      <c r="C246" s="1"/>
      <c r="D246" s="1"/>
      <c r="E246" s="1"/>
      <c r="F246" s="1"/>
      <c r="G246" s="1"/>
      <c r="O246" s="30"/>
      <c r="P246" s="30"/>
      <c r="Q246" s="30"/>
      <c r="R246" s="30"/>
      <c r="S246" s="30"/>
    </row>
    <row r="247" spans="1:19" ht="15.75">
      <c r="A247" s="11"/>
      <c r="B247" s="1"/>
      <c r="C247" s="1"/>
      <c r="D247" s="1"/>
      <c r="E247" s="1"/>
      <c r="F247" s="1"/>
      <c r="G247" s="1"/>
      <c r="O247" s="30"/>
      <c r="P247" s="30"/>
      <c r="Q247" s="30"/>
      <c r="R247" s="30"/>
      <c r="S247" s="30"/>
    </row>
    <row r="248" spans="1:19" ht="15.75">
      <c r="A248" s="11"/>
      <c r="B248" s="1"/>
      <c r="C248" s="1"/>
      <c r="D248" s="1"/>
      <c r="E248" s="1"/>
      <c r="F248" s="1"/>
      <c r="G248" s="1"/>
      <c r="H248" s="1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15.75">
      <c r="A249" s="11"/>
      <c r="B249" s="1"/>
      <c r="C249" s="1"/>
      <c r="D249" s="1"/>
      <c r="E249" s="1"/>
      <c r="F249" s="1"/>
      <c r="G249" s="1"/>
      <c r="H249" s="1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15.75">
      <c r="A269" s="11"/>
      <c r="B269" s="1"/>
      <c r="C269" s="1"/>
      <c r="D269" s="1"/>
      <c r="E269" s="1"/>
      <c r="F269" s="1"/>
      <c r="G269" s="1"/>
      <c r="H269" s="1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15.75">
      <c r="A270" s="11"/>
      <c r="B270" s="1"/>
      <c r="C270" s="1"/>
      <c r="D270" s="1"/>
      <c r="E270" s="1"/>
      <c r="F270" s="1"/>
      <c r="G270" s="1"/>
      <c r="H270" s="1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15.75">
      <c r="A271" s="11"/>
      <c r="B271" s="1"/>
      <c r="C271" s="1"/>
      <c r="D271" s="1"/>
      <c r="E271" s="1"/>
      <c r="F271" s="1"/>
      <c r="G271" s="1"/>
      <c r="H271" s="1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15.75">
      <c r="A272" s="11"/>
      <c r="B272" s="1"/>
      <c r="C272" s="1"/>
      <c r="D272" s="1"/>
      <c r="E272" s="1"/>
      <c r="F272" s="1"/>
      <c r="G272" s="1"/>
      <c r="H272" s="1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15.75">
      <c r="A273" s="11"/>
      <c r="B273" s="1"/>
      <c r="C273" s="1"/>
      <c r="D273" s="1"/>
      <c r="E273" s="1"/>
      <c r="F273" s="1"/>
      <c r="G273" s="1"/>
      <c r="H273" s="1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15.75">
      <c r="A274" s="11"/>
      <c r="B274" s="1"/>
      <c r="C274" s="1"/>
      <c r="D274" s="1"/>
      <c r="E274" s="1"/>
      <c r="F274" s="1"/>
      <c r="G274" s="1"/>
      <c r="H274" s="1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15.75">
      <c r="A275" s="11"/>
      <c r="B275" s="1"/>
      <c r="C275" s="1"/>
      <c r="D275" s="1"/>
      <c r="E275" s="1"/>
      <c r="F275" s="1"/>
      <c r="G275" s="1"/>
      <c r="H275" s="1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15.75">
      <c r="A276" s="11"/>
      <c r="B276" s="1"/>
      <c r="C276" s="1"/>
      <c r="D276" s="1"/>
      <c r="E276" s="1"/>
      <c r="F276" s="1"/>
      <c r="G276" s="1"/>
      <c r="H276" s="1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15.75">
      <c r="A277" s="11"/>
      <c r="B277" s="1"/>
      <c r="C277" s="1"/>
      <c r="D277" s="1"/>
      <c r="E277" s="1"/>
      <c r="F277" s="1"/>
      <c r="G277" s="1"/>
      <c r="H277" s="1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15.75">
      <c r="A278" s="11"/>
      <c r="B278" s="1"/>
      <c r="C278" s="1"/>
      <c r="D278" s="1"/>
      <c r="E278" s="1"/>
      <c r="F278" s="1"/>
      <c r="G278" s="1"/>
      <c r="H278" s="1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15.75">
      <c r="A279" s="11"/>
      <c r="B279" s="1"/>
      <c r="C279" s="1"/>
      <c r="D279" s="1"/>
      <c r="E279" s="1"/>
      <c r="F279" s="1"/>
      <c r="G279" s="1"/>
      <c r="H279" s="1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15.75">
      <c r="A280" s="11"/>
      <c r="B280" s="1"/>
      <c r="C280" s="1"/>
      <c r="D280" s="1"/>
      <c r="E280" s="1"/>
      <c r="F280" s="1"/>
      <c r="G280" s="1"/>
      <c r="H280" s="1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15.75">
      <c r="A281" s="11"/>
      <c r="B281" s="1"/>
      <c r="C281" s="1"/>
      <c r="D281" s="1"/>
      <c r="E281" s="1"/>
      <c r="F281" s="1"/>
      <c r="G281" s="1"/>
      <c r="H281" s="1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15.75">
      <c r="A282" s="11"/>
      <c r="B282" s="1"/>
      <c r="C282" s="1"/>
      <c r="D282" s="1"/>
      <c r="E282" s="1"/>
      <c r="F282" s="1"/>
      <c r="G282" s="1"/>
      <c r="H282" s="1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15.75">
      <c r="A283" s="11"/>
      <c r="B283" s="1"/>
      <c r="C283" s="1"/>
      <c r="D283" s="1"/>
      <c r="E283" s="1"/>
      <c r="F283" s="1"/>
      <c r="G283" s="1"/>
      <c r="H283" s="1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15.75">
      <c r="A284" s="11"/>
      <c r="B284" s="1"/>
      <c r="C284" s="1"/>
      <c r="D284" s="1"/>
      <c r="E284" s="1"/>
      <c r="F284" s="1"/>
      <c r="G284" s="1"/>
      <c r="H284" s="1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15.75">
      <c r="A285" s="11"/>
      <c r="B285" s="1"/>
      <c r="C285" s="1"/>
      <c r="D285" s="1"/>
      <c r="E285" s="1"/>
      <c r="F285" s="1"/>
      <c r="G285" s="1"/>
      <c r="H285" s="1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15.75">
      <c r="A286" s="11"/>
      <c r="B286" s="1"/>
      <c r="C286" s="1"/>
      <c r="D286" s="1"/>
      <c r="E286" s="1"/>
      <c r="F286" s="1"/>
      <c r="G286" s="1"/>
      <c r="H286" s="1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15.75">
      <c r="A287" s="11"/>
      <c r="B287" s="1"/>
      <c r="C287" s="1"/>
      <c r="D287" s="1"/>
      <c r="E287" s="1"/>
      <c r="F287" s="1"/>
      <c r="G287" s="1"/>
      <c r="H287" s="1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15.75">
      <c r="A288" s="11"/>
      <c r="B288" s="1"/>
      <c r="C288" s="1"/>
      <c r="D288" s="1"/>
      <c r="E288" s="1"/>
      <c r="F288" s="1"/>
      <c r="G288" s="1"/>
      <c r="H288" s="1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15.75">
      <c r="A289" s="11"/>
      <c r="B289" s="1"/>
      <c r="C289" s="1"/>
      <c r="D289" s="1"/>
      <c r="E289" s="1"/>
      <c r="F289" s="1"/>
      <c r="G289" s="1"/>
      <c r="H289" s="1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15.75">
      <c r="A290" s="11"/>
      <c r="B290" s="1"/>
      <c r="C290" s="1"/>
      <c r="D290" s="1"/>
      <c r="E290" s="1"/>
      <c r="F290" s="1"/>
      <c r="G290" s="1"/>
      <c r="H290" s="1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15.75">
      <c r="A291" s="11"/>
      <c r="B291" s="1"/>
      <c r="C291" s="1"/>
      <c r="D291" s="1"/>
      <c r="E291" s="1"/>
      <c r="F291" s="1"/>
      <c r="G291" s="1"/>
      <c r="H291" s="1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15.75">
      <c r="A292" s="11"/>
      <c r="B292" s="1"/>
      <c r="C292" s="1"/>
      <c r="D292" s="1"/>
      <c r="E292" s="1"/>
      <c r="F292" s="1"/>
      <c r="G292" s="1"/>
      <c r="H292" s="1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15.75">
      <c r="A293" s="11"/>
      <c r="B293" s="1"/>
      <c r="C293" s="1"/>
      <c r="D293" s="1"/>
      <c r="E293" s="1"/>
      <c r="F293" s="1"/>
      <c r="G293" s="1"/>
      <c r="H293" s="1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15.75">
      <c r="A294" s="11"/>
      <c r="B294" s="1"/>
      <c r="C294" s="1"/>
      <c r="D294" s="1"/>
      <c r="E294" s="1"/>
      <c r="F294" s="1"/>
      <c r="G294" s="1"/>
      <c r="H294" s="1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15.75">
      <c r="A295" s="11"/>
      <c r="B295" s="1"/>
      <c r="C295" s="1"/>
      <c r="D295" s="1"/>
      <c r="E295" s="1"/>
      <c r="F295" s="1"/>
      <c r="G295" s="1"/>
      <c r="H295" s="1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15.75">
      <c r="A296" s="11"/>
      <c r="B296" s="1"/>
      <c r="C296" s="1"/>
      <c r="D296" s="1"/>
      <c r="E296" s="1"/>
      <c r="F296" s="1"/>
      <c r="G296" s="1"/>
      <c r="H296" s="1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15.75">
      <c r="A297" s="11"/>
      <c r="B297" s="1"/>
      <c r="C297" s="1"/>
      <c r="D297" s="1"/>
      <c r="E297" s="1"/>
      <c r="F297" s="1"/>
      <c r="G297" s="1"/>
      <c r="H297" s="1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15.75">
      <c r="A298" s="11"/>
      <c r="B298" s="1"/>
      <c r="C298" s="1"/>
      <c r="D298" s="1"/>
      <c r="E298" s="1"/>
      <c r="F298" s="1"/>
      <c r="G298" s="1"/>
      <c r="H298" s="1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15.75">
      <c r="A299" s="11"/>
      <c r="B299" s="1"/>
      <c r="C299" s="1"/>
      <c r="D299" s="1"/>
      <c r="E299" s="1"/>
      <c r="F299" s="1"/>
      <c r="G299" s="1"/>
      <c r="H299" s="1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15.75">
      <c r="A300" s="11"/>
      <c r="B300" s="1"/>
      <c r="C300" s="1"/>
      <c r="D300" s="1"/>
      <c r="E300" s="1"/>
      <c r="F300" s="1"/>
      <c r="G300" s="1"/>
      <c r="H300" s="1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15.75">
      <c r="A301" s="11"/>
      <c r="B301" s="1"/>
      <c r="C301" s="1"/>
      <c r="D301" s="1"/>
      <c r="E301" s="1"/>
      <c r="F301" s="1"/>
      <c r="G301" s="1"/>
      <c r="H301" s="1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15.75">
      <c r="A302" s="11"/>
      <c r="B302" s="1"/>
      <c r="C302" s="1"/>
      <c r="D302" s="1"/>
      <c r="E302" s="1"/>
      <c r="F302" s="1"/>
      <c r="G302" s="1"/>
      <c r="H302" s="1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15.75">
      <c r="A303" s="11"/>
      <c r="B303" s="1"/>
      <c r="C303" s="1"/>
      <c r="D303" s="1"/>
      <c r="E303" s="1"/>
      <c r="F303" s="1"/>
      <c r="G303" s="1"/>
      <c r="H303" s="1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15.75">
      <c r="A304" s="11"/>
      <c r="B304" s="1"/>
      <c r="C304" s="1"/>
      <c r="D304" s="1"/>
      <c r="E304" s="1"/>
      <c r="F304" s="1"/>
      <c r="G304" s="1"/>
      <c r="H304" s="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15.75">
      <c r="A305" s="11"/>
      <c r="B305" s="1"/>
      <c r="C305" s="1"/>
      <c r="D305" s="1"/>
      <c r="E305" s="1"/>
      <c r="F305" s="1"/>
      <c r="G305" s="1"/>
      <c r="H305" s="1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15.75">
      <c r="A306" s="11"/>
      <c r="B306" s="1"/>
      <c r="C306" s="1"/>
      <c r="D306" s="1"/>
      <c r="E306" s="1"/>
      <c r="F306" s="1"/>
      <c r="G306" s="1"/>
      <c r="H306" s="1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15.75">
      <c r="A307" s="11"/>
      <c r="B307" s="1"/>
      <c r="C307" s="1"/>
      <c r="D307" s="1"/>
      <c r="E307" s="1"/>
      <c r="F307" s="1"/>
      <c r="G307" s="1"/>
      <c r="H307" s="1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15.75">
      <c r="A308" s="11"/>
      <c r="B308" s="1"/>
      <c r="C308" s="1"/>
      <c r="D308" s="1"/>
      <c r="E308" s="1"/>
      <c r="F308" s="1"/>
      <c r="G308" s="1"/>
      <c r="H308" s="1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15.75">
      <c r="A309" s="11"/>
      <c r="B309" s="1"/>
      <c r="C309" s="1"/>
      <c r="D309" s="1"/>
      <c r="E309" s="1"/>
      <c r="F309" s="1"/>
      <c r="G309" s="1"/>
      <c r="H309" s="1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15.75">
      <c r="A310" s="11"/>
      <c r="B310" s="1"/>
      <c r="C310" s="1"/>
      <c r="D310" s="1"/>
      <c r="E310" s="1"/>
      <c r="F310" s="1"/>
      <c r="G310" s="1"/>
      <c r="H310" s="1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15.75">
      <c r="A311" s="11"/>
      <c r="B311" s="1"/>
      <c r="C311" s="1"/>
      <c r="D311" s="1"/>
      <c r="E311" s="1"/>
      <c r="F311" s="1"/>
      <c r="G311" s="1"/>
      <c r="H311" s="1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15.75">
      <c r="A312" s="11"/>
      <c r="B312" s="1"/>
      <c r="C312" s="1"/>
      <c r="D312" s="1"/>
      <c r="E312" s="1"/>
      <c r="F312" s="1"/>
      <c r="G312" s="1"/>
      <c r="H312" s="1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15.75">
      <c r="A313" s="11"/>
      <c r="B313" s="1"/>
      <c r="C313" s="1"/>
      <c r="D313" s="1"/>
      <c r="E313" s="1"/>
      <c r="F313" s="1"/>
      <c r="G313" s="1"/>
      <c r="H313" s="1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15.75">
      <c r="A314" s="11"/>
      <c r="B314" s="1"/>
      <c r="C314" s="1"/>
      <c r="D314" s="1"/>
      <c r="E314" s="1"/>
      <c r="F314" s="1"/>
      <c r="G314" s="1"/>
      <c r="H314" s="1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15.75">
      <c r="A315" s="11"/>
      <c r="B315" s="1"/>
      <c r="C315" s="1"/>
      <c r="D315" s="1"/>
      <c r="E315" s="1"/>
      <c r="F315" s="1"/>
      <c r="G315" s="1"/>
      <c r="H315" s="1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15.75">
      <c r="A316" s="11"/>
      <c r="B316" s="1"/>
      <c r="C316" s="1"/>
      <c r="D316" s="1"/>
      <c r="E316" s="1"/>
      <c r="F316" s="1"/>
      <c r="G316" s="1"/>
      <c r="H316" s="1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15.75">
      <c r="A317" s="11"/>
      <c r="B317" s="1"/>
      <c r="C317" s="1"/>
      <c r="D317" s="1"/>
      <c r="E317" s="1"/>
      <c r="F317" s="1"/>
      <c r="G317" s="1"/>
      <c r="H317" s="1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15.75">
      <c r="A318" s="11"/>
      <c r="B318" s="1"/>
      <c r="C318" s="1"/>
      <c r="D318" s="1"/>
      <c r="E318" s="1"/>
      <c r="F318" s="1"/>
      <c r="G318" s="1"/>
      <c r="H318" s="1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15.75">
      <c r="A319" s="11"/>
      <c r="B319" s="1"/>
      <c r="C319" s="1"/>
      <c r="D319" s="1"/>
      <c r="E319" s="1"/>
      <c r="F319" s="1"/>
      <c r="G319" s="1"/>
      <c r="H319" s="1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15.75">
      <c r="A320" s="11"/>
      <c r="B320" s="1"/>
      <c r="C320" s="1"/>
      <c r="D320" s="1"/>
      <c r="E320" s="1"/>
      <c r="F320" s="1"/>
      <c r="G320" s="1"/>
      <c r="H320" s="1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15.75">
      <c r="A321" s="11"/>
      <c r="B321" s="1"/>
      <c r="C321" s="1"/>
      <c r="D321" s="1"/>
      <c r="E321" s="1"/>
      <c r="F321" s="1"/>
      <c r="G321" s="1"/>
      <c r="H321" s="1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15.75">
      <c r="A322" s="11"/>
      <c r="B322" s="1"/>
      <c r="C322" s="1"/>
      <c r="D322" s="1"/>
      <c r="E322" s="1"/>
      <c r="F322" s="1"/>
      <c r="G322" s="1"/>
      <c r="H322" s="1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15.75">
      <c r="A323" s="11"/>
      <c r="B323" s="1"/>
      <c r="C323" s="1"/>
      <c r="D323" s="1"/>
      <c r="E323" s="1"/>
      <c r="F323" s="1"/>
      <c r="G323" s="1"/>
      <c r="H323" s="1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15.75">
      <c r="A324" s="11"/>
      <c r="B324" s="1"/>
      <c r="C324" s="1"/>
      <c r="D324" s="1"/>
      <c r="E324" s="1"/>
      <c r="F324" s="1"/>
      <c r="G324" s="1"/>
      <c r="H324" s="1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15.75">
      <c r="A325" s="11"/>
      <c r="B325" s="1"/>
      <c r="C325" s="1"/>
      <c r="D325" s="1"/>
      <c r="E325" s="1"/>
      <c r="F325" s="1"/>
      <c r="G325" s="1"/>
      <c r="H325" s="1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15.75">
      <c r="A326" s="11"/>
      <c r="B326" s="1"/>
      <c r="C326" s="1"/>
      <c r="D326" s="1"/>
      <c r="E326" s="1"/>
      <c r="F326" s="1"/>
      <c r="G326" s="1"/>
      <c r="H326" s="1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15">
      <c r="A327" s="1"/>
      <c r="B327" s="1"/>
      <c r="C327" s="1"/>
      <c r="D327" s="1"/>
      <c r="E327" s="1"/>
      <c r="F327" s="1"/>
      <c r="G327" s="1"/>
      <c r="H327" s="1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15">
      <c r="A328" s="1"/>
      <c r="B328" s="1"/>
      <c r="C328" s="1"/>
      <c r="D328" s="1"/>
      <c r="E328" s="1"/>
      <c r="F328" s="1"/>
      <c r="G328" s="1"/>
      <c r="H328" s="1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>
      <c r="A329" s="1"/>
      <c r="B329" s="1"/>
      <c r="C329" s="1"/>
      <c r="D329" s="1"/>
      <c r="E329" s="1"/>
      <c r="F329" s="1"/>
      <c r="G329" s="1"/>
      <c r="H329" s="1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15">
      <c r="A330" s="1"/>
      <c r="B330" s="1"/>
      <c r="C330" s="1"/>
      <c r="D330" s="1"/>
      <c r="E330" s="1"/>
      <c r="F330" s="1"/>
      <c r="G330" s="1"/>
      <c r="H330" s="1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1:19" ht="15">
      <c r="A331" s="1"/>
      <c r="B331" s="1"/>
      <c r="C331" s="1"/>
      <c r="D331" s="1"/>
      <c r="E331" s="1"/>
      <c r="F331" s="1"/>
      <c r="G331" s="1"/>
      <c r="H331" s="1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1:19" ht="15">
      <c r="A332" s="1"/>
      <c r="B332" s="1"/>
      <c r="C332" s="1"/>
      <c r="D332" s="1"/>
      <c r="E332" s="1"/>
      <c r="F332" s="1"/>
      <c r="G332" s="1"/>
      <c r="H332" s="1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1:19" ht="15">
      <c r="A333" s="1"/>
      <c r="B333" s="1"/>
      <c r="C333" s="1"/>
      <c r="D333" s="1"/>
      <c r="E333" s="1"/>
      <c r="F333" s="1"/>
      <c r="G333" s="1"/>
      <c r="H333" s="1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1:19" ht="15">
      <c r="A334" s="1"/>
      <c r="B334" s="1"/>
      <c r="C334" s="1"/>
      <c r="D334" s="1"/>
      <c r="E334" s="1"/>
      <c r="F334" s="1"/>
      <c r="G334" s="1"/>
      <c r="H334" s="1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1:19" ht="15">
      <c r="A335" s="1"/>
      <c r="B335" s="1"/>
      <c r="C335" s="1"/>
      <c r="D335" s="1"/>
      <c r="E335" s="1"/>
      <c r="F335" s="1"/>
      <c r="G335" s="1"/>
      <c r="H335" s="1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ht="15">
      <c r="A336" s="1"/>
      <c r="B336" s="1"/>
      <c r="C336" s="1"/>
      <c r="D336" s="1"/>
      <c r="E336" s="1"/>
      <c r="F336" s="1"/>
      <c r="G336" s="1"/>
      <c r="H336" s="1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1:19" ht="15">
      <c r="A337" s="1"/>
      <c r="B337" s="1"/>
      <c r="C337" s="1"/>
      <c r="D337" s="1"/>
      <c r="E337" s="1"/>
      <c r="F337" s="1"/>
      <c r="G337" s="1"/>
      <c r="H337" s="1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ht="15">
      <c r="A338" s="1"/>
      <c r="B338" s="1"/>
      <c r="C338" s="1"/>
      <c r="D338" s="1"/>
      <c r="E338" s="1"/>
      <c r="F338" s="1"/>
      <c r="G338" s="1"/>
      <c r="H338" s="1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1:19" ht="15">
      <c r="A339" s="1"/>
      <c r="B339" s="1"/>
      <c r="C339" s="1"/>
      <c r="D339" s="1"/>
      <c r="E339" s="1"/>
      <c r="F339" s="1"/>
      <c r="G339" s="1"/>
      <c r="H339" s="1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1:19" ht="15">
      <c r="A340" s="1"/>
      <c r="B340" s="1"/>
      <c r="C340" s="1"/>
      <c r="D340" s="1"/>
      <c r="E340" s="1"/>
      <c r="F340" s="1"/>
      <c r="G340" s="1"/>
      <c r="H340" s="1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1:19" ht="15">
      <c r="A341" s="1"/>
      <c r="B341" s="1"/>
      <c r="C341" s="1"/>
      <c r="D341" s="1"/>
      <c r="E341" s="1"/>
      <c r="F341" s="1"/>
      <c r="G341" s="1"/>
      <c r="H341" s="1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1:19" ht="15">
      <c r="A342" s="1"/>
      <c r="B342" s="1"/>
      <c r="C342" s="1"/>
      <c r="D342" s="1"/>
      <c r="E342" s="1"/>
      <c r="F342" s="1"/>
      <c r="G342" s="1"/>
      <c r="H342" s="1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15">
      <c r="A343" s="1"/>
      <c r="B343" s="1"/>
      <c r="C343" s="1"/>
      <c r="D343" s="1"/>
      <c r="E343" s="1"/>
      <c r="F343" s="1"/>
      <c r="G343" s="1"/>
      <c r="H343" s="1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1:19" ht="15">
      <c r="A344" s="1"/>
      <c r="B344" s="1"/>
      <c r="C344" s="1"/>
      <c r="D344" s="1"/>
      <c r="E344" s="1"/>
      <c r="F344" s="1"/>
      <c r="G344" s="1"/>
      <c r="H344" s="1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1:19" ht="15">
      <c r="A345" s="1"/>
      <c r="B345" s="1"/>
      <c r="C345" s="1"/>
      <c r="D345" s="1"/>
      <c r="E345" s="1"/>
      <c r="F345" s="1"/>
      <c r="G345" s="1"/>
      <c r="H345" s="1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ht="15">
      <c r="A346" s="1"/>
      <c r="B346" s="1"/>
      <c r="C346" s="1"/>
      <c r="D346" s="1"/>
      <c r="E346" s="1"/>
      <c r="F346" s="1"/>
      <c r="G346" s="1"/>
      <c r="H346" s="1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1:19" ht="15">
      <c r="A347" s="1"/>
      <c r="B347" s="1"/>
      <c r="C347" s="1"/>
      <c r="D347" s="1"/>
      <c r="E347" s="1"/>
      <c r="F347" s="1"/>
      <c r="G347" s="1"/>
      <c r="H347" s="1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1:19" ht="15">
      <c r="A348" s="1"/>
      <c r="B348" s="1"/>
      <c r="C348" s="1"/>
      <c r="D348" s="1"/>
      <c r="E348" s="1"/>
      <c r="F348" s="1"/>
      <c r="G348" s="1"/>
      <c r="H348" s="1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1:19" ht="15">
      <c r="A349" s="1"/>
      <c r="B349" s="1"/>
      <c r="C349" s="1"/>
      <c r="D349" s="1"/>
      <c r="E349" s="1"/>
      <c r="F349" s="1"/>
      <c r="G349" s="1"/>
      <c r="H349" s="1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1:19" ht="15">
      <c r="A350" s="1"/>
      <c r="B350" s="1"/>
      <c r="C350" s="1"/>
      <c r="D350" s="1"/>
      <c r="E350" s="1"/>
      <c r="F350" s="1"/>
      <c r="G350" s="1"/>
      <c r="H350" s="1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1:19" ht="15">
      <c r="A351" s="1"/>
      <c r="B351" s="1"/>
      <c r="C351" s="1"/>
      <c r="D351" s="1"/>
      <c r="E351" s="1"/>
      <c r="F351" s="1"/>
      <c r="G351" s="1"/>
      <c r="H351" s="1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ht="15">
      <c r="A352" s="1"/>
      <c r="B352" s="1"/>
      <c r="C352" s="1"/>
      <c r="D352" s="1"/>
      <c r="E352" s="1"/>
      <c r="F352" s="1"/>
      <c r="G352" s="1"/>
      <c r="H352" s="1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1:19" ht="15">
      <c r="A353" s="1"/>
      <c r="B353" s="1"/>
      <c r="C353" s="1"/>
      <c r="D353" s="1"/>
      <c r="E353" s="1"/>
      <c r="F353" s="1"/>
      <c r="G353" s="1"/>
      <c r="H353" s="1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ht="15">
      <c r="A354" s="1"/>
      <c r="B354" s="1"/>
      <c r="C354" s="1"/>
      <c r="D354" s="1"/>
      <c r="E354" s="1"/>
      <c r="F354" s="1"/>
      <c r="G354" s="1"/>
      <c r="H354" s="1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1:19" ht="15">
      <c r="A355" s="1"/>
      <c r="B355" s="1"/>
      <c r="C355" s="1"/>
      <c r="D355" s="1"/>
      <c r="E355" s="1"/>
      <c r="F355" s="1"/>
      <c r="G355" s="1"/>
      <c r="H355" s="1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1:19" ht="15">
      <c r="A356" s="1"/>
      <c r="B356" s="1"/>
      <c r="C356" s="1"/>
      <c r="D356" s="1"/>
      <c r="E356" s="1"/>
      <c r="F356" s="1"/>
      <c r="G356" s="1"/>
      <c r="H356" s="1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1:19" ht="15">
      <c r="A357" s="1"/>
      <c r="B357" s="1"/>
      <c r="C357" s="1"/>
      <c r="D357" s="1"/>
      <c r="E357" s="1"/>
      <c r="F357" s="1"/>
      <c r="G357" s="1"/>
      <c r="H357" s="1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1:19" ht="15">
      <c r="A358" s="1"/>
      <c r="B358" s="1"/>
      <c r="C358" s="1"/>
      <c r="D358" s="1"/>
      <c r="E358" s="1"/>
      <c r="F358" s="1"/>
      <c r="G358" s="1"/>
      <c r="H358" s="1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1:19" ht="15">
      <c r="A364" s="1"/>
      <c r="B364" s="1"/>
      <c r="C364" s="1"/>
      <c r="D364" s="1"/>
      <c r="E364" s="1"/>
      <c r="F364" s="1"/>
      <c r="G364" s="1"/>
      <c r="H364" s="1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1:19" ht="15">
      <c r="A365" s="1"/>
      <c r="B365" s="1"/>
      <c r="C365" s="1"/>
      <c r="D365" s="1"/>
      <c r="E365" s="1"/>
      <c r="F365" s="1"/>
      <c r="G365" s="1"/>
      <c r="H365" s="1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</row>
  </sheetData>
  <printOptions/>
  <pageMargins left="0.8" right="0.5" top="0.6" bottom="0.35" header="0.5" footer="0.5"/>
  <pageSetup horizontalDpi="300" verticalDpi="300" orientation="portrait" paperSize="9" scale="69" r:id="rId1"/>
  <headerFooter alignWithMargins="0">
    <oddFooter>&amp;CPage &amp;P</oddFooter>
  </headerFooter>
  <rowBreaks count="2" manualBreakCount="2">
    <brk id="243" max="255" man="1"/>
    <brk id="2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2000-08-28T02:04:10Z</cp:lastPrinted>
  <dcterms:created xsi:type="dcterms:W3CDTF">2000-02-18T07:34:21Z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