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'A'!$A$1:$N$340</definedName>
    <definedName name="_xlnm.Print_Area">'A'!$A$1:$P$339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<sst xmlns="http://schemas.openxmlformats.org/spreadsheetml/2006/main" count="298" uniqueCount="231">
  <si>
    <t>INTEGRATED LOGISTICS BERHAD (229690 K)</t>
  </si>
  <si>
    <t>Unaudited Second Quarterly Report Ended 30 June 2004</t>
  </si>
  <si>
    <t>Explanatory Notes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</si>
  <si>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</si>
  <si>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</si>
  <si>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</si>
  <si>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</si>
  <si>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</si>
  <si>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</si>
  <si>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</si>
  <si>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</si>
  <si>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</si>
  <si>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</si>
  <si>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</si>
  <si>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</si>
  <si>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</si>
  <si>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</si>
  <si>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</si>
  <si>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</si>
  <si>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</si>
  <si>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</si>
  <si>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</si>
  <si>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</si>
  <si>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</si>
  <si>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</si>
  <si>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</si>
  <si>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</si>
  <si>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</si>
  <si>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By Order of the Board</t>
  </si>
  <si>
    <t>Kee Thuan Kin</t>
  </si>
  <si>
    <t>Company Secretary</t>
  </si>
  <si>
    <t>Selangor</t>
  </si>
  <si>
    <t>19 August 2004</t>
  </si>
  <si>
    <t>Accounting Policies</t>
  </si>
  <si>
    <t xml:space="preserve">The interim financial report is unaudited and has been prepared in accordance with MASB 26, "Interim </t>
  </si>
  <si>
    <t>Financial Reporting" and Chapter 9 Part K of the Listing Requirements of Bursa Malaysia and should be read</t>
  </si>
  <si>
    <t xml:space="preserve">in conjunction with the Group's annual audited financial statements for the year ended 31 December 2003. </t>
  </si>
  <si>
    <t>The accounting policies and methods of computation adopted in the interim financial statements are consistent</t>
  </si>
  <si>
    <t>with those adopted in the annual financial statements for the year ended 31 December 2003.</t>
  </si>
  <si>
    <t>Qualification of Preceding Annual Financial Statements</t>
  </si>
  <si>
    <t xml:space="preserve">The audit report of the most recent annual financial statements for the year ended 31 December 2003 was </t>
  </si>
  <si>
    <t>not qualified.</t>
  </si>
  <si>
    <t>Seasonal or Cyclical Factors</t>
  </si>
  <si>
    <t>The business operations of the Group were not materially  affected by any seasonal or cyclical factors.</t>
  </si>
  <si>
    <t>Unusual Material Event</t>
  </si>
  <si>
    <t>There were no unusual material events affecting assets, liabilities, equity, net income or cash flows during</t>
  </si>
  <si>
    <t>the financial period under review.</t>
  </si>
  <si>
    <t>Material Changes in Estimates</t>
  </si>
  <si>
    <t>There were no material changes in estimates from either the interim period or prior financial years.</t>
  </si>
  <si>
    <t>Debts and Equity Securities</t>
  </si>
  <si>
    <t>Save as disclosed below, there were no issuances or repayment of debt and equity securities, share buy-back,</t>
  </si>
  <si>
    <t>share cancellations, shares held as treasury shares and resale of treasury shares during the financial period</t>
  </si>
  <si>
    <t>under review :-</t>
  </si>
  <si>
    <t>a.</t>
  </si>
  <si>
    <t>Dividend Paid</t>
  </si>
  <si>
    <t>There were no dividend paid during the financial period under review.</t>
  </si>
  <si>
    <t>Segmental Reporting</t>
  </si>
  <si>
    <t>b.</t>
  </si>
  <si>
    <t>Valuations of Property, Plant and Equipment</t>
  </si>
  <si>
    <t>The valuation of land and building has been brought forward without amendment from the previous audited</t>
  </si>
  <si>
    <t>Annual Financial Statements.</t>
  </si>
  <si>
    <t>Material Events Subsequent To The End of the Period</t>
  </si>
  <si>
    <t>There were no material events subsequent to the end of the financial period under review.</t>
  </si>
  <si>
    <t>Changes In The Composition of The Group</t>
  </si>
  <si>
    <t xml:space="preserve">Save as disclosed below, there were no changes in the composition of the Group during the financial period </t>
  </si>
  <si>
    <t>On 26 April 2004, the Company entered into a Sale &amp; Purchase Agreement with William Chew Soon Ming</t>
  </si>
  <si>
    <t xml:space="preserve">to acquire 1,200,000 ordinary shares of RM1/- each of Focusmax Services Sdn Bhd ("FMS"), representing </t>
  </si>
  <si>
    <t>was completed on 4 May 2004. Pursuant to the completion of the acquisition, FMS becomes a wholly owned</t>
  </si>
  <si>
    <t>subsidiary of the Company.</t>
  </si>
  <si>
    <t>On 28 May 2004, Integrated Logistics (HK) Ltd ("ILHK"), a wholly owned subsidiary of the Company, entered</t>
  </si>
  <si>
    <t xml:space="preserve">into a Sale of Shares Agreement with Shun Hing China Investment Limited for the acquisition of 9% of the </t>
  </si>
  <si>
    <t>existing issued and paid-up share capital of the following subsidiary companies of ILHK for a cash</t>
  </si>
  <si>
    <t>consideration of HK$29,125,000 :-</t>
  </si>
  <si>
    <t xml:space="preserve">Pursuant to the acquisitions, the equity holdings of the Company in the abovementioned subsidiary companies </t>
  </si>
  <si>
    <t>increased from 51% to 60%.</t>
  </si>
  <si>
    <t>Contingent Liabilities and Contingent Assets</t>
  </si>
  <si>
    <t xml:space="preserve">There were no changes in contingent liabilities or contingent assets since the last balance sheet as at </t>
  </si>
  <si>
    <t>31 December 2003.</t>
  </si>
  <si>
    <t>Review of Performance</t>
  </si>
  <si>
    <t xml:space="preserve">The Group recorded a 16.0%  increase in revenue to RM88.6 million (2003 : RM76.4 million) for the financial </t>
  </si>
  <si>
    <t>period under review. The increase is mainly from the Group's operations in The Peoples' Republic of China</t>
  </si>
  <si>
    <t>('China Operations') which saw an impressive jump in revenue of  94%. The contributing factor for the increase</t>
  </si>
  <si>
    <t>is the completion of Shenzhen Phase II  and Shanghai Phase I warehouse in 4th Quarter 2003.</t>
  </si>
  <si>
    <t>Comparison With Immediate Preceding Quarter's Results</t>
  </si>
  <si>
    <t xml:space="preserve">The Group recorded a marginal decrease in revenue for the quarter under review of RM44.0 million as compared  </t>
  </si>
  <si>
    <t>to RM 44.6 million in the preceding quarter.</t>
  </si>
  <si>
    <t>However, Profit Before Tax was higher at RM 6.0 million as against RM 4.7 million in the preceding quarter due</t>
  </si>
  <si>
    <t>mainly to improved gross margin and higher contribution from its Associated Companies.</t>
  </si>
  <si>
    <t>Current Year Prospects</t>
  </si>
  <si>
    <t>The current year's prospect will remain strong due to the continuing high occupancy rates enjoyed by the Group's</t>
  </si>
  <si>
    <t>Variance of Actual Profit from Forecast Profit.</t>
  </si>
  <si>
    <t>Not applicable as there was no profit forecast issued.</t>
  </si>
  <si>
    <t>Taxation</t>
  </si>
  <si>
    <t>Taxation comprises :-</t>
  </si>
  <si>
    <t>Current taxation</t>
  </si>
  <si>
    <t>Under provision in prior year</t>
  </si>
  <si>
    <t>Deferred taxation</t>
  </si>
  <si>
    <t>Share of associated companies taxation</t>
  </si>
  <si>
    <t>The effective tax rate is substantially lower than the statutory tax rate due to the exemption of tax enjoyed</t>
  </si>
  <si>
    <t>by the Group's China operations.</t>
  </si>
  <si>
    <t>Profit/(Loss) on Sale of Unquoted Investments and/or Properties</t>
  </si>
  <si>
    <t>There were no disposal of unquoted investments and/or properties during the financial period under review.</t>
  </si>
  <si>
    <t>Purchase or Disposal of Quoted Securities</t>
  </si>
  <si>
    <t>There were no purchase or disposal of quoted securities for the financial period under review.</t>
  </si>
  <si>
    <t>Status of Corporate Proposals</t>
  </si>
  <si>
    <t>Save as disclosed below, there were no corporate proposals announced but not completed as at the date</t>
  </si>
  <si>
    <t>of this report :-</t>
  </si>
  <si>
    <t>On 19 March 2004, the Company announced the proposal to implement a private placement of a maximum</t>
  </si>
  <si>
    <t>number of shares of 19,965,000 new ordinary shares of RM1/- each, representing 10% of the enlarged</t>
  </si>
  <si>
    <t>issued and paid-up share capital of the Company ("Proposed Private Placement") after considering the</t>
  </si>
  <si>
    <t>following assumptions :-</t>
  </si>
  <si>
    <t>The Proposed Private Placement was approved by the Securities Commission on 30 June 2004 and the</t>
  </si>
  <si>
    <t>Board of Directors had on 19 July 2004 fixed the issue price of the new ordinary shares to be issued</t>
  </si>
  <si>
    <t xml:space="preserve">pursuant to the Proposed Private Placement ar RM1.65 per share. The Proposed Private Placement is expected </t>
  </si>
  <si>
    <t>to complete by end August 2004.</t>
  </si>
  <si>
    <t>Group Borrowings and Debt Securities as at 30.6.04</t>
  </si>
  <si>
    <t>c.</t>
  </si>
  <si>
    <t>Off Balance Sheet Financial Instruments</t>
  </si>
  <si>
    <t>The Group does not have any financial instruments with off balance sheet risk as at the date of this report.</t>
  </si>
  <si>
    <t>Material Litigation</t>
  </si>
  <si>
    <t>There were no material litigation pending as at the date of this report.</t>
  </si>
  <si>
    <t>Dividends</t>
  </si>
  <si>
    <t>The directors do not recommend  any dividend for the financial period under review.</t>
  </si>
  <si>
    <t>Basic Earnings Per Share</t>
  </si>
  <si>
    <t>Net profit attributable to ordinary sharesholders</t>
  </si>
  <si>
    <t>Weighted average number of ordinary shares</t>
  </si>
  <si>
    <t>in issue</t>
  </si>
  <si>
    <t>Earnings per share (sen)</t>
  </si>
  <si>
    <t>Issue and allotment of ordinary shares of RM1/- each</t>
  </si>
  <si>
    <t>Purpose of issue</t>
  </si>
  <si>
    <t>Exercise of ESOS options</t>
  </si>
  <si>
    <t>Conversion of Warrants 2002/2007</t>
  </si>
  <si>
    <t>By Activity</t>
  </si>
  <si>
    <t>Revenue :-</t>
  </si>
  <si>
    <t>External</t>
  </si>
  <si>
    <t>revenue</t>
  </si>
  <si>
    <t>Inter-segment</t>
  </si>
  <si>
    <t>Total Revenue</t>
  </si>
  <si>
    <t>Results :-</t>
  </si>
  <si>
    <t>Segment</t>
  </si>
  <si>
    <t>results</t>
  </si>
  <si>
    <t>Unallocated</t>
  </si>
  <si>
    <t>corporate</t>
  </si>
  <si>
    <t>expenses</t>
  </si>
  <si>
    <t xml:space="preserve">Interest </t>
  </si>
  <si>
    <t>expense</t>
  </si>
  <si>
    <t>Interest</t>
  </si>
  <si>
    <t>Share of results</t>
  </si>
  <si>
    <t>of associated</t>
  </si>
  <si>
    <t>companies</t>
  </si>
  <si>
    <t>Minority</t>
  </si>
  <si>
    <t>interest</t>
  </si>
  <si>
    <t>Net profit</t>
  </si>
  <si>
    <t>By Geographical Location</t>
  </si>
  <si>
    <t>Total revenue from external customers</t>
  </si>
  <si>
    <t>Segment assets</t>
  </si>
  <si>
    <t>Capital expenditure</t>
  </si>
  <si>
    <t>Shares of subsidiary company</t>
  </si>
  <si>
    <t>acquired</t>
  </si>
  <si>
    <t>ISH Logistics (Shenzhen) Limited</t>
  </si>
  <si>
    <t>ISH Logistics (Shenzhen II) Limited</t>
  </si>
  <si>
    <t>ISH Logistics (Shanghai) Limited</t>
  </si>
  <si>
    <t xml:space="preserve">6,447,000  new ordinary shares that may be issued pursuant to the exercise of outstanding ESOS </t>
  </si>
  <si>
    <t>options as at 31 December 2003; and</t>
  </si>
  <si>
    <t xml:space="preserve">62,527,969 new ordinary shares that may be issued pursuant to the conversion of outstanding </t>
  </si>
  <si>
    <t>Warrants 1996/2006 and Warrants 2002/2007 as at 31 December 2003.</t>
  </si>
  <si>
    <t>Short term borrowings</t>
  </si>
  <si>
    <t>Secured :-</t>
  </si>
  <si>
    <t>Portion of term loans payable within 12 months</t>
  </si>
  <si>
    <t>Bank overdrafts</t>
  </si>
  <si>
    <t>Unsecured :-</t>
  </si>
  <si>
    <t>Revolving credits</t>
  </si>
  <si>
    <t>Long term borrowings</t>
  </si>
  <si>
    <t>Portion of term loans payable after 12 months</t>
  </si>
  <si>
    <t>Commercial papers (note)</t>
  </si>
  <si>
    <t>Long term loan</t>
  </si>
  <si>
    <t>Note : The Commercial Papers were issued under a 7 years underwritten Commercial Papers programme.</t>
  </si>
  <si>
    <t>All the above borrowings are denominated in Ringgit Malaysia except for the following which is</t>
  </si>
  <si>
    <t>denominated in Hong Kong dollars :-</t>
  </si>
  <si>
    <t>Forwarding,</t>
  </si>
  <si>
    <t>shipping,</t>
  </si>
  <si>
    <t>transport,</t>
  </si>
  <si>
    <t>haulage &amp;</t>
  </si>
  <si>
    <t>air freight</t>
  </si>
  <si>
    <t>services</t>
  </si>
  <si>
    <t>RM'000</t>
  </si>
  <si>
    <t>Warehouse</t>
  </si>
  <si>
    <t>rental and</t>
  </si>
  <si>
    <t>No. of shares</t>
  </si>
  <si>
    <t>issued</t>
  </si>
  <si>
    <t>Investment</t>
  </si>
  <si>
    <t>holdings &amp;</t>
  </si>
  <si>
    <t>management</t>
  </si>
  <si>
    <t xml:space="preserve">                -</t>
  </si>
  <si>
    <t>Malaysia</t>
  </si>
  <si>
    <t>--------Individual quarter-----</t>
  </si>
  <si>
    <t>Current</t>
  </si>
  <si>
    <t>year</t>
  </si>
  <si>
    <t>quarter</t>
  </si>
  <si>
    <t>30.6.04</t>
  </si>
  <si>
    <t>Option/Exercise</t>
  </si>
  <si>
    <t>Price</t>
  </si>
  <si>
    <t>RM 1.00</t>
  </si>
  <si>
    <t>RM 1.05</t>
  </si>
  <si>
    <t xml:space="preserve">Leasing </t>
  </si>
  <si>
    <t>and hire</t>
  </si>
  <si>
    <t>purchase</t>
  </si>
  <si>
    <t>Hong Kong</t>
  </si>
  <si>
    <t>Preceding</t>
  </si>
  <si>
    <t>corresponding</t>
  </si>
  <si>
    <t>30.6.03</t>
  </si>
  <si>
    <t xml:space="preserve">                 -</t>
  </si>
  <si>
    <t>Eliminations</t>
  </si>
  <si>
    <t xml:space="preserve">             -</t>
  </si>
  <si>
    <t>The</t>
  </si>
  <si>
    <t>People's</t>
  </si>
  <si>
    <t>Republic</t>
  </si>
  <si>
    <t>of China</t>
  </si>
  <si>
    <t>% of issued</t>
  </si>
  <si>
    <t>&amp; paid-up</t>
  </si>
  <si>
    <t>capital</t>
  </si>
  <si>
    <t>------Cumulative quarter-----</t>
  </si>
  <si>
    <t>todate</t>
  </si>
  <si>
    <t>Consolidated</t>
  </si>
  <si>
    <t>period</t>
  </si>
  <si>
    <t>warehouse. In addition to that, the Group also anticipates higher contribution from its cargo volume throughput of</t>
  </si>
  <si>
    <t>its major customers and increasing sales coming from its suppy chain solution products.</t>
  </si>
  <si>
    <t>Accordingly, the Profit Before Tax has improved by 122% to RM 10.7 million as compared to RM 4.8 million in</t>
  </si>
  <si>
    <t>the preceding year to date as a result of higher revenue and improved gross profit margin.</t>
  </si>
  <si>
    <t xml:space="preserve"> </t>
  </si>
  <si>
    <t>40% of the issued and paid-up share capital of FMS for a cash consideration of RM1.37 Million The acquisition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</si>
</sst>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5" fillId="0" borderId="0" xfId="0" applyNumberFormat="1" applyFont="1" applyAlignment="1">
      <alignment horizontal="right"/>
    </xf>
    <xf numFmtId="37" fontId="5" fillId="0" borderId="1" xfId="0" applyNumberFormat="1" applyFont="1" applyAlignment="1">
      <alignment/>
    </xf>
    <xf numFmtId="37" fontId="5" fillId="0" borderId="2" xfId="0" applyNumberFormat="1" applyFont="1" applyAlignment="1">
      <alignment/>
    </xf>
    <xf numFmtId="37" fontId="0" fillId="0" borderId="0" xfId="0" applyNumberFormat="1" applyFont="1" applyAlignment="1">
      <alignment horizontal="left"/>
    </xf>
    <xf numFmtId="39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showOutlineSymbols="0" zoomScale="87" zoomScaleNormal="87" workbookViewId="0" topLeftCell="A151">
      <selection activeCell="J172" sqref="J172"/>
    </sheetView>
  </sheetViews>
  <sheetFormatPr defaultColWidth="8.88671875" defaultRowHeight="15"/>
  <cols>
    <col min="1" max="1" width="3.5546875" style="5" customWidth="1"/>
    <col min="2" max="2" width="4.6640625" style="5" customWidth="1"/>
    <col min="3" max="3" width="11.6640625" style="5" customWidth="1"/>
    <col min="4" max="4" width="9.6640625" style="5" customWidth="1"/>
    <col min="5" max="5" width="1.66796875" style="5" customWidth="1"/>
    <col min="6" max="6" width="9.6640625" style="5" customWidth="1"/>
    <col min="7" max="7" width="1.66796875" style="5" customWidth="1"/>
    <col min="8" max="8" width="10.4453125" style="5" customWidth="1"/>
    <col min="9" max="9" width="1.66796875" style="5" customWidth="1"/>
    <col min="10" max="10" width="10.6640625" style="5" customWidth="1"/>
    <col min="11" max="11" width="1.66796875" style="5" customWidth="1"/>
    <col min="12" max="12" width="9.6640625" style="5" customWidth="1"/>
    <col min="13" max="13" width="1.66796875" style="5" customWidth="1"/>
    <col min="14" max="14" width="9.4453125" style="5" customWidth="1"/>
    <col min="15" max="16" width="1.66796875" style="5" customWidth="1"/>
    <col min="17" max="16384" width="9.6640625" style="1" customWidth="1"/>
  </cols>
  <sheetData>
    <row r="1" spans="1:16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5" ht="15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>
      <c r="A6" s="3" t="s">
        <v>3</v>
      </c>
      <c r="B6" s="3" t="s">
        <v>33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3"/>
      <c r="B8" s="6" t="s">
        <v>34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3"/>
      <c r="B9" s="6" t="s">
        <v>35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/>
    </row>
    <row r="10" spans="1:15" ht="15.75">
      <c r="A10" s="3"/>
      <c r="B10" s="6" t="s">
        <v>36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</row>
    <row r="11" spans="1:15" ht="15.75">
      <c r="A11" s="3"/>
      <c r="B11" s="6" t="s">
        <v>37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</row>
    <row r="12" spans="1:15" ht="15.75">
      <c r="A12" s="3"/>
      <c r="B12" s="6" t="s">
        <v>38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3" t="s">
        <v>4</v>
      </c>
      <c r="B16" s="3" t="s">
        <v>39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/>
      <c r="B18" s="6" t="s">
        <v>40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3"/>
      <c r="B19" s="6" t="s">
        <v>41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 t="s">
        <v>5</v>
      </c>
      <c r="B23" s="3" t="s">
        <v>42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3" t="s">
        <v>43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>
      <c r="A29" s="3" t="s">
        <v>6</v>
      </c>
      <c r="B29" s="3" t="s">
        <v>44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>
      <c r="A31" s="3"/>
      <c r="B31" s="6" t="s">
        <v>45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"/>
    </row>
    <row r="32" spans="1:15" ht="15.75">
      <c r="A32" s="3"/>
      <c r="B32" s="6" t="s">
        <v>46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>
      <c r="A36" s="3" t="s">
        <v>7</v>
      </c>
      <c r="B36" s="3" t="s">
        <v>47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>
      <c r="A38" s="3"/>
      <c r="B38" s="3" t="s">
        <v>48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3" t="s">
        <v>8</v>
      </c>
      <c r="B42" s="3" t="s">
        <v>49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>
      <c r="A44" s="3"/>
      <c r="B44" s="6" t="s">
        <v>50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"/>
    </row>
    <row r="45" spans="1:15" ht="15.75">
      <c r="A45" s="3"/>
      <c r="B45" s="6" t="s">
        <v>51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"/>
    </row>
    <row r="46" spans="1:15" ht="15.75">
      <c r="A46" s="3"/>
      <c r="B46" s="3" t="s">
        <v>52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>
      <c r="A48" s="3"/>
      <c r="B48" s="3" t="s">
        <v>53</v>
      </c>
      <c r="C48" s="3" t="s">
        <v>128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>
      <c r="A50" s="3"/>
      <c r="B50" s="3"/>
      <c r="C50" s="3"/>
      <c r="D50" s="3"/>
      <c r="E50" s="3"/>
      <c r="G50" s="3"/>
      <c r="H50" s="8" t="s">
        <v>188</v>
      </c>
      <c r="I50" s="3"/>
      <c r="J50" s="3" t="s">
        <v>200</v>
      </c>
      <c r="K50" s="3"/>
      <c r="L50" s="3"/>
      <c r="M50" s="3"/>
      <c r="N50" s="3"/>
      <c r="O50" s="3"/>
    </row>
    <row r="51" spans="1:15" ht="15.75">
      <c r="A51" s="3"/>
      <c r="B51" s="3"/>
      <c r="C51" s="3" t="s">
        <v>129</v>
      </c>
      <c r="D51" s="3"/>
      <c r="E51" s="3"/>
      <c r="G51" s="3"/>
      <c r="H51" s="8" t="s">
        <v>189</v>
      </c>
      <c r="I51" s="3"/>
      <c r="J51" s="3" t="s">
        <v>201</v>
      </c>
      <c r="L51" s="3"/>
      <c r="M51" s="3"/>
      <c r="N51" s="3"/>
      <c r="O51" s="3"/>
    </row>
    <row r="52" spans="1:15" ht="15.75">
      <c r="A52" s="3"/>
      <c r="B52" s="3"/>
      <c r="C52" s="3"/>
      <c r="D52" s="3"/>
      <c r="E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>
      <c r="A53" s="3"/>
      <c r="B53" s="3"/>
      <c r="C53" s="3" t="s">
        <v>130</v>
      </c>
      <c r="D53" s="3"/>
      <c r="E53" s="3"/>
      <c r="G53" s="3"/>
      <c r="H53" s="3">
        <v>4157000</v>
      </c>
      <c r="I53" s="3"/>
      <c r="J53" s="3" t="s">
        <v>202</v>
      </c>
      <c r="K53" s="3"/>
      <c r="L53" s="3"/>
      <c r="M53" s="3"/>
      <c r="N53" s="3"/>
      <c r="O53" s="3"/>
    </row>
    <row r="54" spans="1:15" ht="15.75">
      <c r="A54" s="3"/>
      <c r="B54" s="3"/>
      <c r="C54" s="3" t="s">
        <v>131</v>
      </c>
      <c r="D54" s="3"/>
      <c r="E54" s="3"/>
      <c r="G54" s="3"/>
      <c r="H54" s="3">
        <v>47000</v>
      </c>
      <c r="I54" s="3"/>
      <c r="J54" s="3" t="s">
        <v>203</v>
      </c>
      <c r="K54" s="3"/>
      <c r="L54" s="3"/>
      <c r="M54" s="3"/>
      <c r="N54" s="3"/>
      <c r="O54" s="3"/>
    </row>
    <row r="55" spans="1:15" ht="15.75">
      <c r="A55" s="3"/>
      <c r="B55" s="3"/>
      <c r="C55" s="3"/>
      <c r="D55" s="3"/>
      <c r="E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>
      <c r="A56" s="3"/>
      <c r="B56" s="3"/>
      <c r="C56" s="3"/>
      <c r="D56" s="3"/>
      <c r="E56" s="3"/>
      <c r="G56" s="3"/>
      <c r="H56" s="9">
        <f>SUM(H53:H55)</f>
        <v>4204000</v>
      </c>
      <c r="I56" s="3"/>
      <c r="J56" s="3"/>
      <c r="K56" s="3"/>
      <c r="L56" s="3"/>
      <c r="M56" s="3"/>
      <c r="N56" s="3"/>
      <c r="O56" s="3"/>
    </row>
    <row r="57" spans="1:15" ht="15.75">
      <c r="A57" s="3"/>
      <c r="B57" s="3"/>
      <c r="C57" s="3"/>
      <c r="D57" s="3"/>
      <c r="E57" s="3"/>
      <c r="F57" s="3"/>
      <c r="G57" s="3"/>
      <c r="H57" s="10"/>
      <c r="I57" s="3"/>
      <c r="J57" s="3"/>
      <c r="K57" s="3"/>
      <c r="L57" s="3"/>
      <c r="M57" s="3"/>
      <c r="N57" s="3"/>
      <c r="O57" s="3"/>
    </row>
    <row r="58" spans="1:15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>
      <c r="A59" s="3" t="s">
        <v>9</v>
      </c>
      <c r="B59" s="3" t="s">
        <v>54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>
      <c r="A61" s="3"/>
      <c r="B61" s="3" t="s">
        <v>55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/>
    </row>
    <row r="63" spans="1:15" ht="15.75">
      <c r="A63" s="3" t="s">
        <v>10</v>
      </c>
      <c r="B63" s="3" t="s">
        <v>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 t="s">
        <v>53</v>
      </c>
      <c r="C65" s="3" t="s">
        <v>132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>
      <c r="A67" s="3"/>
      <c r="B67" s="3"/>
      <c r="C67" s="3"/>
      <c r="D67" s="8" t="s">
        <v>179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>
      <c r="A68" s="3"/>
      <c r="B68" s="3"/>
      <c r="C68" s="3"/>
      <c r="D68" s="8" t="s">
        <v>180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>
      <c r="A69" s="3"/>
      <c r="B69" s="3"/>
      <c r="C69" s="3"/>
      <c r="D69" s="8" t="s">
        <v>181</v>
      </c>
      <c r="E69" s="3"/>
      <c r="F69" s="3"/>
      <c r="G69" s="3"/>
      <c r="H69" s="8" t="s">
        <v>190</v>
      </c>
      <c r="I69" s="3"/>
      <c r="J69" s="3"/>
      <c r="K69" s="3"/>
      <c r="L69" s="3"/>
      <c r="M69" s="3"/>
      <c r="N69" s="3"/>
      <c r="O69" s="3"/>
    </row>
    <row r="70" spans="1:15" ht="15.75">
      <c r="A70" s="3"/>
      <c r="B70" s="3"/>
      <c r="C70" s="3"/>
      <c r="D70" s="8" t="s">
        <v>182</v>
      </c>
      <c r="E70" s="3"/>
      <c r="F70" s="8" t="s">
        <v>186</v>
      </c>
      <c r="G70" s="3"/>
      <c r="H70" s="8" t="s">
        <v>191</v>
      </c>
      <c r="I70" s="3"/>
      <c r="J70" s="8" t="s">
        <v>204</v>
      </c>
      <c r="K70" s="3"/>
      <c r="L70" s="3"/>
      <c r="M70" s="3"/>
      <c r="N70" s="3"/>
      <c r="O70" s="3"/>
    </row>
    <row r="71" spans="1:15" ht="15.75">
      <c r="A71" s="3"/>
      <c r="B71" s="3"/>
      <c r="C71" s="3"/>
      <c r="D71" s="8" t="s">
        <v>183</v>
      </c>
      <c r="E71" s="3"/>
      <c r="F71" s="8" t="s">
        <v>187</v>
      </c>
      <c r="G71" s="3"/>
      <c r="H71" s="8" t="s">
        <v>192</v>
      </c>
      <c r="I71" s="3"/>
      <c r="J71" s="8" t="s">
        <v>205</v>
      </c>
      <c r="K71" s="3"/>
      <c r="L71" s="3"/>
      <c r="M71" s="3"/>
      <c r="N71" s="3"/>
      <c r="O71" s="3"/>
    </row>
    <row r="72" spans="1:15" ht="15.75">
      <c r="A72" s="3"/>
      <c r="B72" s="3"/>
      <c r="C72" s="3"/>
      <c r="D72" s="8" t="s">
        <v>184</v>
      </c>
      <c r="E72" s="3"/>
      <c r="F72" s="8" t="s">
        <v>184</v>
      </c>
      <c r="G72" s="3"/>
      <c r="H72" s="8" t="s">
        <v>184</v>
      </c>
      <c r="I72" s="3"/>
      <c r="J72" s="8" t="s">
        <v>206</v>
      </c>
      <c r="K72" s="3"/>
      <c r="L72" s="8" t="s">
        <v>212</v>
      </c>
      <c r="M72" s="3"/>
      <c r="N72" s="8" t="s">
        <v>223</v>
      </c>
      <c r="O72" s="8"/>
    </row>
    <row r="73" spans="1:15" ht="15.75">
      <c r="A73" s="3"/>
      <c r="B73" s="3"/>
      <c r="C73" s="3"/>
      <c r="D73" s="8" t="s">
        <v>185</v>
      </c>
      <c r="E73" s="3"/>
      <c r="F73" s="8" t="s">
        <v>185</v>
      </c>
      <c r="G73" s="3"/>
      <c r="H73" s="8" t="s">
        <v>185</v>
      </c>
      <c r="I73" s="3"/>
      <c r="J73" s="8" t="s">
        <v>185</v>
      </c>
      <c r="K73" s="3"/>
      <c r="L73" s="8" t="s">
        <v>185</v>
      </c>
      <c r="M73" s="3"/>
      <c r="N73" s="8" t="s">
        <v>185</v>
      </c>
      <c r="O73" s="8"/>
    </row>
    <row r="74" spans="1:15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>
      <c r="A75" s="3"/>
      <c r="B75" s="3"/>
      <c r="C75" s="3" t="s">
        <v>133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>
      <c r="A77" s="3"/>
      <c r="B77" s="3"/>
      <c r="C77" s="3" t="s">
        <v>134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>
      <c r="A78" s="3"/>
      <c r="B78" s="3"/>
      <c r="C78" s="3" t="s">
        <v>135</v>
      </c>
      <c r="D78" s="3">
        <v>45143</v>
      </c>
      <c r="E78" s="3"/>
      <c r="F78" s="3">
        <v>43226</v>
      </c>
      <c r="G78" s="3"/>
      <c r="H78" s="3" t="s">
        <v>193</v>
      </c>
      <c r="I78" s="3"/>
      <c r="J78" s="3">
        <v>226</v>
      </c>
      <c r="K78" s="3"/>
      <c r="L78" s="3" t="s">
        <v>213</v>
      </c>
      <c r="M78" s="3"/>
      <c r="N78" s="3">
        <f>SUM(D78:L78)</f>
        <v>88595</v>
      </c>
      <c r="O78" s="3"/>
    </row>
    <row r="79" spans="1:15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>
      <c r="A80" s="3"/>
      <c r="B80" s="3"/>
      <c r="C80" s="3" t="s">
        <v>136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>
      <c r="A81" s="3"/>
      <c r="B81" s="3"/>
      <c r="C81" s="3" t="s">
        <v>135</v>
      </c>
      <c r="D81" s="3">
        <v>5868</v>
      </c>
      <c r="E81" s="3"/>
      <c r="F81" s="3">
        <v>924</v>
      </c>
      <c r="G81" s="3"/>
      <c r="H81" s="3" t="s">
        <v>193</v>
      </c>
      <c r="I81" s="3"/>
      <c r="J81" s="3" t="s">
        <v>193</v>
      </c>
      <c r="K81" s="3"/>
      <c r="L81" s="3">
        <v>-6792</v>
      </c>
      <c r="M81" s="3"/>
      <c r="N81" s="3" t="s">
        <v>193</v>
      </c>
      <c r="O81" s="3"/>
    </row>
    <row r="82" spans="1:1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>
      <c r="A83" s="3"/>
      <c r="B83" s="3"/>
      <c r="C83" s="3" t="s">
        <v>137</v>
      </c>
      <c r="D83" s="9">
        <f>SUM(D78:D81)</f>
        <v>51011</v>
      </c>
      <c r="E83" s="9"/>
      <c r="F83" s="9">
        <f>SUM(F78:F81)</f>
        <v>44150</v>
      </c>
      <c r="G83" s="9"/>
      <c r="H83" s="9" t="s">
        <v>193</v>
      </c>
      <c r="I83" s="9"/>
      <c r="J83" s="9">
        <f>SUM(J78:J81)</f>
        <v>226</v>
      </c>
      <c r="K83" s="9"/>
      <c r="L83" s="9">
        <f>SUM(L78:L81)</f>
        <v>-6792</v>
      </c>
      <c r="M83" s="9"/>
      <c r="N83" s="9">
        <f>SUM(N78:N81)</f>
        <v>88595</v>
      </c>
      <c r="O83" s="9"/>
    </row>
    <row r="84" spans="1:15" ht="15.75">
      <c r="A84" s="3"/>
      <c r="B84" s="3"/>
      <c r="C84" s="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>
      <c r="A86" s="3"/>
      <c r="B86" s="3"/>
      <c r="C86" s="3" t="s">
        <v>138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>
      <c r="A88" s="3"/>
      <c r="B88" s="3"/>
      <c r="C88" s="3" t="s">
        <v>139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>
      <c r="A89" s="3"/>
      <c r="B89" s="3"/>
      <c r="C89" s="3" t="s">
        <v>140</v>
      </c>
      <c r="D89" s="3">
        <f>2162+2066</f>
        <v>4228</v>
      </c>
      <c r="E89" s="3"/>
      <c r="F89" s="3">
        <v>12466</v>
      </c>
      <c r="G89" s="3"/>
      <c r="H89" s="3">
        <v>-2066</v>
      </c>
      <c r="I89" s="3"/>
      <c r="J89" s="3">
        <v>28</v>
      </c>
      <c r="K89" s="3"/>
      <c r="L89" s="3" t="s">
        <v>213</v>
      </c>
      <c r="M89" s="3"/>
      <c r="N89" s="3">
        <f>SUM(D89:L89)</f>
        <v>14656</v>
      </c>
      <c r="O89" s="3"/>
    </row>
    <row r="90" spans="1:1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3"/>
      <c r="B91" s="3"/>
      <c r="C91" s="3" t="s">
        <v>141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>
      <c r="A92" s="3"/>
      <c r="B92" s="3"/>
      <c r="C92" s="3" t="s">
        <v>142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>
        <v>-99</v>
      </c>
      <c r="O92" s="3"/>
    </row>
    <row r="93" spans="1:15" ht="15.75">
      <c r="A93" s="3"/>
      <c r="B93" s="3"/>
      <c r="C93" s="3" t="s">
        <v>143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>
      <c r="A95" s="3"/>
      <c r="B95" s="3"/>
      <c r="C95" s="3" t="s">
        <v>144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>
      <c r="A96" s="3"/>
      <c r="B96" s="3"/>
      <c r="C96" s="3" t="s">
        <v>145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v>-4625</v>
      </c>
      <c r="O96" s="3"/>
    </row>
    <row r="97" spans="1:1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>
      <c r="A98" s="3"/>
      <c r="B98" s="3"/>
      <c r="C98" s="3" t="s">
        <v>146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>
      <c r="A99" s="3"/>
      <c r="B99" s="3"/>
      <c r="C99" s="3" t="s">
        <v>135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>
        <v>8</v>
      </c>
      <c r="O99" s="3"/>
    </row>
    <row r="100" spans="1:1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>
      <c r="A101" s="3"/>
      <c r="B101" s="3"/>
      <c r="C101" s="3" t="s">
        <v>147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>
      <c r="A102" s="3"/>
      <c r="B102" s="3"/>
      <c r="C102" s="3" t="s">
        <v>148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>
      <c r="A103" s="3"/>
      <c r="B103" s="3"/>
      <c r="C103" s="3" t="s">
        <v>149</v>
      </c>
      <c r="D103" s="3"/>
      <c r="E103" s="3"/>
      <c r="F103" s="3">
        <v>761</v>
      </c>
      <c r="G103" s="3"/>
      <c r="H103" s="3"/>
      <c r="I103" s="3"/>
      <c r="J103" s="3"/>
      <c r="K103" s="3"/>
      <c r="L103" s="3"/>
      <c r="M103" s="3"/>
      <c r="N103" s="3">
        <v>761</v>
      </c>
      <c r="O103" s="3"/>
    </row>
    <row r="104" spans="1:15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>
      <c r="A105" s="3"/>
      <c r="B105" s="3"/>
      <c r="C105" s="3" t="s">
        <v>92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>
        <v>-2249</v>
      </c>
      <c r="O105" s="3"/>
    </row>
    <row r="106" spans="1:15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>
      <c r="A107" s="3"/>
      <c r="B107" s="3"/>
      <c r="C107" s="3" t="s">
        <v>150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>
      <c r="A108" s="3"/>
      <c r="B108" s="3"/>
      <c r="C108" s="3" t="s">
        <v>151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>
        <v>-2647</v>
      </c>
      <c r="O108" s="3"/>
    </row>
    <row r="109" spans="1:1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>
      <c r="A110" s="3"/>
      <c r="B110" s="3"/>
      <c r="C110" s="3" t="s">
        <v>152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9">
        <f>SUM(N89:N108)</f>
        <v>5805</v>
      </c>
      <c r="O110" s="9"/>
    </row>
    <row r="111" spans="1:1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0"/>
      <c r="O111" s="10"/>
    </row>
    <row r="112" spans="1:16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1:15" ht="15.75">
      <c r="A113" s="3"/>
      <c r="B113" s="3" t="s">
        <v>57</v>
      </c>
      <c r="C113" s="3" t="s">
        <v>153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8" t="s">
        <v>214</v>
      </c>
      <c r="M115" s="3"/>
      <c r="N115" s="3"/>
      <c r="O115" s="3"/>
    </row>
    <row r="116" spans="1:15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8" t="s">
        <v>215</v>
      </c>
      <c r="M116" s="3"/>
      <c r="N116" s="3"/>
      <c r="O116" s="3"/>
    </row>
    <row r="117" spans="1:15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8" t="s">
        <v>216</v>
      </c>
      <c r="M117" s="3"/>
      <c r="N117" s="3"/>
      <c r="O117" s="3"/>
    </row>
    <row r="118" spans="1:15" ht="15.75">
      <c r="A118" s="3"/>
      <c r="B118" s="3"/>
      <c r="C118" s="3"/>
      <c r="D118" s="3"/>
      <c r="E118" s="3"/>
      <c r="F118" s="3"/>
      <c r="G118" s="3"/>
      <c r="H118" s="8" t="s">
        <v>194</v>
      </c>
      <c r="I118" s="3"/>
      <c r="J118" s="8" t="s">
        <v>207</v>
      </c>
      <c r="K118" s="3"/>
      <c r="L118" s="8" t="s">
        <v>217</v>
      </c>
      <c r="M118" s="3"/>
      <c r="N118" s="8" t="s">
        <v>223</v>
      </c>
      <c r="O118" s="8"/>
    </row>
    <row r="119" spans="1:15" ht="15.75">
      <c r="A119" s="3"/>
      <c r="B119" s="3"/>
      <c r="C119" s="3"/>
      <c r="D119" s="3"/>
      <c r="E119" s="3"/>
      <c r="F119" s="3"/>
      <c r="G119" s="3"/>
      <c r="H119" s="8" t="s">
        <v>185</v>
      </c>
      <c r="I119" s="3"/>
      <c r="J119" s="8" t="s">
        <v>185</v>
      </c>
      <c r="K119" s="3"/>
      <c r="L119" s="8" t="s">
        <v>185</v>
      </c>
      <c r="M119" s="3"/>
      <c r="N119" s="8" t="s">
        <v>185</v>
      </c>
      <c r="O119" s="8"/>
    </row>
    <row r="120" spans="1:15" ht="15.75">
      <c r="A120" s="3"/>
      <c r="B120" s="3"/>
      <c r="C120" s="3"/>
      <c r="D120" s="3"/>
      <c r="E120" s="3"/>
      <c r="F120" s="3"/>
      <c r="G120" s="3"/>
      <c r="H120" s="8"/>
      <c r="I120" s="3"/>
      <c r="J120" s="8"/>
      <c r="K120" s="3"/>
      <c r="L120" s="8"/>
      <c r="M120" s="3"/>
      <c r="N120" s="8"/>
      <c r="O120" s="8"/>
    </row>
    <row r="121" spans="1:15" ht="15.75">
      <c r="A121" s="3"/>
      <c r="B121" s="3"/>
      <c r="C121" s="3" t="s">
        <v>154</v>
      </c>
      <c r="D121" s="3"/>
      <c r="E121" s="3"/>
      <c r="F121" s="3"/>
      <c r="G121" s="3"/>
      <c r="H121" s="3">
        <v>64734</v>
      </c>
      <c r="I121" s="3"/>
      <c r="J121" s="3">
        <v>2157</v>
      </c>
      <c r="K121" s="3"/>
      <c r="L121" s="3">
        <v>21704</v>
      </c>
      <c r="M121" s="3"/>
      <c r="N121" s="3">
        <f>SUM(H121:L121)</f>
        <v>88595</v>
      </c>
      <c r="O121" s="3"/>
    </row>
    <row r="122" spans="1:15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>
      <c r="A123" s="3"/>
      <c r="B123" s="3"/>
      <c r="C123" s="3" t="s">
        <v>155</v>
      </c>
      <c r="D123" s="3"/>
      <c r="E123" s="3"/>
      <c r="F123" s="3"/>
      <c r="G123" s="3"/>
      <c r="H123" s="3">
        <v>379606</v>
      </c>
      <c r="I123" s="3"/>
      <c r="J123" s="3">
        <v>5963</v>
      </c>
      <c r="K123" s="3"/>
      <c r="L123" s="3">
        <v>165730</v>
      </c>
      <c r="M123" s="3"/>
      <c r="N123" s="3">
        <f>SUM(H123:L123)</f>
        <v>551299</v>
      </c>
      <c r="O123" s="3"/>
    </row>
    <row r="124" spans="1:15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>
      <c r="A125" s="3"/>
      <c r="B125" s="3"/>
      <c r="C125" s="3" t="s">
        <v>156</v>
      </c>
      <c r="D125" s="3"/>
      <c r="E125" s="3"/>
      <c r="F125" s="3"/>
      <c r="G125" s="3"/>
      <c r="H125" s="3">
        <v>788</v>
      </c>
      <c r="I125" s="3"/>
      <c r="J125" s="3">
        <v>87</v>
      </c>
      <c r="K125" s="3"/>
      <c r="L125" s="3">
        <v>28485</v>
      </c>
      <c r="M125" s="3"/>
      <c r="N125" s="3">
        <f>SUM(H125:L125)</f>
        <v>29360</v>
      </c>
      <c r="O125" s="3"/>
    </row>
    <row r="126" spans="1:15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>
      <c r="A129" s="3" t="s">
        <v>11</v>
      </c>
      <c r="B129" s="3" t="s">
        <v>58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>
      <c r="A131" s="3"/>
      <c r="B131" s="6" t="s">
        <v>59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3"/>
    </row>
    <row r="132" spans="1:15" ht="15.75">
      <c r="A132" s="3"/>
      <c r="B132" s="3" t="s">
        <v>60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>
      <c r="A136" s="3" t="s">
        <v>12</v>
      </c>
      <c r="B136" s="3" t="s">
        <v>61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>
      <c r="A138" s="3"/>
      <c r="B138" s="3" t="s">
        <v>62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>
      <c r="A142" s="3" t="s">
        <v>13</v>
      </c>
      <c r="B142" s="3" t="s">
        <v>63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>
      <c r="A144" s="3"/>
      <c r="B144" s="6" t="s">
        <v>64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3"/>
    </row>
    <row r="145" spans="1:15" ht="15.75">
      <c r="A145" s="3"/>
      <c r="B145" s="3" t="s">
        <v>52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>
      <c r="A147" s="3"/>
      <c r="B147" s="6" t="s">
        <v>65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3"/>
    </row>
    <row r="148" spans="1:15" ht="15.75">
      <c r="A148" s="3"/>
      <c r="B148" s="6" t="s">
        <v>66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3"/>
    </row>
    <row r="149" spans="1:15" ht="15.75">
      <c r="A149" s="3"/>
      <c r="B149" s="6" t="s">
        <v>230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3"/>
    </row>
    <row r="150" spans="1:15" ht="15.75">
      <c r="A150" s="3"/>
      <c r="B150" s="6" t="s">
        <v>67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>
      <c r="A151" s="3"/>
      <c r="B151" s="6" t="s">
        <v>68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>
      <c r="A153" s="3"/>
      <c r="B153" s="6" t="s">
        <v>69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3"/>
    </row>
    <row r="154" spans="1:15" ht="15.75">
      <c r="A154" s="3"/>
      <c r="B154" s="6" t="s">
        <v>70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3"/>
    </row>
    <row r="155" spans="1:15" ht="15.75">
      <c r="A155" s="3"/>
      <c r="B155" s="6" t="s">
        <v>71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>
      <c r="A156" s="3"/>
      <c r="B156" s="6" t="s">
        <v>72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>
      <c r="A158" s="3"/>
      <c r="B158" s="3"/>
      <c r="C158" s="3"/>
      <c r="D158" s="3"/>
      <c r="E158" s="3"/>
      <c r="F158" s="3"/>
      <c r="G158" s="3"/>
      <c r="H158" s="3"/>
      <c r="I158" s="3"/>
      <c r="J158" s="8"/>
      <c r="K158" s="3"/>
      <c r="L158" s="8" t="s">
        <v>218</v>
      </c>
      <c r="M158" s="3"/>
      <c r="N158" s="3"/>
      <c r="O158" s="3"/>
    </row>
    <row r="159" spans="1:15" ht="15.75">
      <c r="A159" s="3"/>
      <c r="B159" s="3"/>
      <c r="C159" s="3" t="s">
        <v>157</v>
      </c>
      <c r="D159" s="3"/>
      <c r="E159" s="3"/>
      <c r="F159" s="3"/>
      <c r="G159" s="3"/>
      <c r="H159" s="8" t="s">
        <v>188</v>
      </c>
      <c r="I159" s="3"/>
      <c r="J159" s="8"/>
      <c r="K159" s="3"/>
      <c r="L159" s="8" t="s">
        <v>219</v>
      </c>
      <c r="M159" s="3"/>
      <c r="N159" s="3"/>
      <c r="O159" s="3"/>
    </row>
    <row r="160" spans="1:15" ht="15.75">
      <c r="A160" s="3"/>
      <c r="B160" s="3"/>
      <c r="C160" s="3" t="s">
        <v>158</v>
      </c>
      <c r="D160" s="3"/>
      <c r="E160" s="3"/>
      <c r="F160" s="3"/>
      <c r="G160" s="3"/>
      <c r="H160" s="8" t="s">
        <v>158</v>
      </c>
      <c r="I160" s="3"/>
      <c r="J160" s="8"/>
      <c r="K160" s="3"/>
      <c r="L160" s="8" t="s">
        <v>220</v>
      </c>
      <c r="M160" s="3"/>
      <c r="N160" s="3"/>
      <c r="O160" s="3"/>
    </row>
    <row r="161" spans="1:15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>
      <c r="A162" s="3"/>
      <c r="B162" s="3"/>
      <c r="C162" s="3" t="s">
        <v>159</v>
      </c>
      <c r="D162" s="3"/>
      <c r="E162" s="3"/>
      <c r="F162" s="3"/>
      <c r="G162" s="3"/>
      <c r="H162" s="3">
        <v>3600000</v>
      </c>
      <c r="I162" s="3"/>
      <c r="J162" s="3"/>
      <c r="K162" s="3"/>
      <c r="L162" s="3">
        <v>9</v>
      </c>
      <c r="M162" s="3"/>
      <c r="N162" s="3"/>
      <c r="O162" s="3"/>
    </row>
    <row r="163" spans="1:15" ht="15.75">
      <c r="A163" s="3"/>
      <c r="B163" s="3"/>
      <c r="C163" s="3" t="s">
        <v>160</v>
      </c>
      <c r="D163" s="3"/>
      <c r="E163" s="3"/>
      <c r="F163" s="3"/>
      <c r="G163" s="3"/>
      <c r="H163" s="3">
        <v>3600000</v>
      </c>
      <c r="I163" s="3"/>
      <c r="J163" s="3"/>
      <c r="K163" s="3"/>
      <c r="L163" s="3">
        <v>9</v>
      </c>
      <c r="M163" s="3"/>
      <c r="N163" s="3"/>
      <c r="O163" s="3"/>
    </row>
    <row r="164" spans="1:15" ht="15.75">
      <c r="A164" s="3"/>
      <c r="B164" s="3"/>
      <c r="C164" s="3" t="s">
        <v>161</v>
      </c>
      <c r="D164" s="3"/>
      <c r="E164" s="3"/>
      <c r="F164" s="3"/>
      <c r="G164" s="3"/>
      <c r="H164" s="3">
        <v>3600000</v>
      </c>
      <c r="I164" s="3"/>
      <c r="J164" s="3"/>
      <c r="K164" s="3"/>
      <c r="L164" s="3">
        <v>9</v>
      </c>
      <c r="M164" s="3"/>
      <c r="N164" s="3"/>
      <c r="O164" s="3"/>
    </row>
    <row r="165" spans="1:15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>
      <c r="A166" s="3"/>
      <c r="B166" s="6" t="s">
        <v>73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3"/>
    </row>
    <row r="167" spans="1:15" ht="15.75">
      <c r="A167" s="3"/>
      <c r="B167" s="3" t="s">
        <v>74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6" ht="15.75">
      <c r="A170" s="3" t="s">
        <v>14</v>
      </c>
      <c r="B170" s="3" t="s">
        <v>75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</row>
    <row r="171" spans="1:15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>
      <c r="A172" s="3"/>
      <c r="B172" s="3" t="s">
        <v>76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>
      <c r="A173" s="3"/>
      <c r="B173" s="3" t="s">
        <v>77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>
      <c r="A177" s="3" t="s">
        <v>15</v>
      </c>
      <c r="B177" s="3" t="s">
        <v>78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.75">
      <c r="A179" s="3"/>
      <c r="B179" s="6" t="s">
        <v>79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3"/>
    </row>
    <row r="180" spans="1:15" ht="15.75">
      <c r="A180" s="3"/>
      <c r="B180" s="6" t="s">
        <v>80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3"/>
    </row>
    <row r="181" spans="1:15" ht="15.75">
      <c r="A181" s="3"/>
      <c r="B181" s="6" t="s">
        <v>81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>
      <c r="A182" s="3"/>
      <c r="B182" s="6" t="s">
        <v>82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2" ht="12" customHeight="1">
      <c r="A183" s="3"/>
      <c r="B183" s="11"/>
    </row>
    <row r="184" spans="1:15" ht="15.75">
      <c r="A184" s="3"/>
      <c r="B184" s="6" t="s">
        <v>227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3"/>
    </row>
    <row r="185" spans="1:15" ht="15.75">
      <c r="A185" s="3"/>
      <c r="B185" s="6" t="s">
        <v>228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3"/>
    </row>
    <row r="186" spans="1:15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.75">
      <c r="A189" s="3" t="s">
        <v>16</v>
      </c>
      <c r="B189" s="3" t="s">
        <v>83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.75">
      <c r="A191" s="3"/>
      <c r="B191" s="6" t="s">
        <v>84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3"/>
    </row>
    <row r="192" spans="1:15" ht="15.75">
      <c r="A192" s="3"/>
      <c r="B192" s="6" t="s">
        <v>85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3"/>
    </row>
    <row r="193" spans="1:15" ht="15.75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.75">
      <c r="A194" s="3"/>
      <c r="B194" s="6" t="s">
        <v>86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3"/>
    </row>
    <row r="195" spans="1:15" ht="15.75">
      <c r="A195" s="3"/>
      <c r="B195" s="6" t="s">
        <v>87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75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75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.75">
      <c r="A198" s="3" t="s">
        <v>17</v>
      </c>
      <c r="B198" s="6" t="s">
        <v>88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.75">
      <c r="A200" s="3"/>
      <c r="B200" s="6" t="s">
        <v>89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3"/>
    </row>
    <row r="201" spans="1:15" ht="15.75">
      <c r="A201" s="3"/>
      <c r="B201" s="6" t="s">
        <v>225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3"/>
    </row>
    <row r="202" spans="1:15" ht="15.75">
      <c r="A202" s="3"/>
      <c r="B202" s="6" t="s">
        <v>226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3"/>
    </row>
    <row r="203" spans="1:15" ht="15.75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.75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.75">
      <c r="A205" s="3" t="s">
        <v>18</v>
      </c>
      <c r="B205" s="6" t="s">
        <v>90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.75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.75">
      <c r="A207" s="3"/>
      <c r="B207" s="6" t="s">
        <v>91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.75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.75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.75">
      <c r="A210" s="3" t="s">
        <v>19</v>
      </c>
      <c r="B210" s="6" t="s">
        <v>92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.75">
      <c r="A211" s="3"/>
      <c r="B211" s="6"/>
      <c r="C211" s="3"/>
      <c r="D211" s="3"/>
      <c r="E211" s="3"/>
      <c r="F211" s="3"/>
      <c r="G211" s="3"/>
      <c r="H211" s="3" t="s">
        <v>195</v>
      </c>
      <c r="I211" s="3"/>
      <c r="J211" s="3"/>
      <c r="K211" s="3"/>
      <c r="L211" s="3" t="s">
        <v>221</v>
      </c>
      <c r="M211" s="3"/>
      <c r="N211" s="3"/>
      <c r="O211" s="3"/>
    </row>
    <row r="212" spans="1:15" ht="15.75">
      <c r="A212" s="3"/>
      <c r="B212" s="6"/>
      <c r="C212" s="3"/>
      <c r="D212" s="3"/>
      <c r="E212" s="3"/>
      <c r="F212" s="3"/>
      <c r="G212" s="3"/>
      <c r="H212" s="3"/>
      <c r="I212" s="3"/>
      <c r="J212" s="8" t="s">
        <v>208</v>
      </c>
      <c r="K212" s="3"/>
      <c r="L212" s="3"/>
      <c r="M212" s="3"/>
      <c r="N212" s="8" t="s">
        <v>208</v>
      </c>
      <c r="O212" s="8"/>
    </row>
    <row r="213" spans="1:15" ht="15.75">
      <c r="A213" s="3"/>
      <c r="B213" s="6"/>
      <c r="C213" s="3"/>
      <c r="D213" s="3"/>
      <c r="E213" s="3"/>
      <c r="F213" s="3"/>
      <c r="G213" s="3"/>
      <c r="H213" s="8" t="s">
        <v>196</v>
      </c>
      <c r="I213" s="3"/>
      <c r="J213" s="8" t="s">
        <v>197</v>
      </c>
      <c r="K213" s="3"/>
      <c r="L213" s="8" t="s">
        <v>196</v>
      </c>
      <c r="M213" s="3"/>
      <c r="N213" s="8" t="s">
        <v>197</v>
      </c>
      <c r="O213" s="8"/>
    </row>
    <row r="214" spans="1:15" ht="15.75">
      <c r="A214" s="3"/>
      <c r="B214" s="6"/>
      <c r="C214" s="3"/>
      <c r="D214" s="3"/>
      <c r="E214" s="3"/>
      <c r="F214" s="3"/>
      <c r="G214" s="3"/>
      <c r="H214" s="8" t="s">
        <v>197</v>
      </c>
      <c r="I214" s="3"/>
      <c r="J214" s="8" t="s">
        <v>209</v>
      </c>
      <c r="K214" s="3"/>
      <c r="L214" s="8" t="s">
        <v>197</v>
      </c>
      <c r="M214" s="3"/>
      <c r="N214" s="8" t="s">
        <v>209</v>
      </c>
      <c r="O214" s="8"/>
    </row>
    <row r="215" spans="1:15" ht="15.75">
      <c r="A215" s="3"/>
      <c r="B215" s="6"/>
      <c r="C215" s="3"/>
      <c r="D215" s="3"/>
      <c r="E215" s="3"/>
      <c r="F215" s="3"/>
      <c r="G215" s="3"/>
      <c r="H215" s="8" t="s">
        <v>198</v>
      </c>
      <c r="I215" s="3"/>
      <c r="J215" s="8" t="s">
        <v>198</v>
      </c>
      <c r="K215" s="3"/>
      <c r="L215" s="8" t="s">
        <v>222</v>
      </c>
      <c r="M215" s="3"/>
      <c r="N215" s="8" t="s">
        <v>224</v>
      </c>
      <c r="O215" s="8"/>
    </row>
    <row r="216" spans="1:15" ht="15.75">
      <c r="A216" s="3"/>
      <c r="B216" s="6"/>
      <c r="C216" s="3"/>
      <c r="D216" s="3"/>
      <c r="E216" s="3"/>
      <c r="F216" s="3"/>
      <c r="G216" s="3"/>
      <c r="H216" s="8" t="s">
        <v>199</v>
      </c>
      <c r="I216" s="3"/>
      <c r="J216" s="8" t="s">
        <v>210</v>
      </c>
      <c r="K216" s="3"/>
      <c r="L216" s="8" t="s">
        <v>199</v>
      </c>
      <c r="M216" s="3"/>
      <c r="N216" s="8" t="s">
        <v>210</v>
      </c>
      <c r="O216" s="8"/>
    </row>
    <row r="217" spans="1:15" ht="11.25" customHeight="1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5.75">
      <c r="A218" s="3"/>
      <c r="B218" s="6" t="s">
        <v>93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5.75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5.75">
      <c r="A220" s="3"/>
      <c r="B220" s="6" t="s">
        <v>94</v>
      </c>
      <c r="C220" s="3"/>
      <c r="D220" s="3"/>
      <c r="E220" s="3"/>
      <c r="F220" s="3"/>
      <c r="G220" s="3"/>
      <c r="H220" s="3">
        <f>448-513</f>
        <v>-65</v>
      </c>
      <c r="I220" s="3"/>
      <c r="J220" s="3">
        <v>223</v>
      </c>
      <c r="K220" s="3"/>
      <c r="L220" s="3">
        <v>448</v>
      </c>
      <c r="M220" s="3"/>
      <c r="N220" s="3">
        <v>501</v>
      </c>
      <c r="O220" s="3"/>
    </row>
    <row r="221" spans="1:15" ht="15.75">
      <c r="A221" s="3"/>
      <c r="B221" s="6" t="s">
        <v>95</v>
      </c>
      <c r="C221" s="3"/>
      <c r="D221" s="3"/>
      <c r="E221" s="3"/>
      <c r="F221" s="3"/>
      <c r="G221" s="3"/>
      <c r="H221" s="3" t="s">
        <v>193</v>
      </c>
      <c r="I221" s="3"/>
      <c r="J221" s="3">
        <v>191</v>
      </c>
      <c r="K221" s="3"/>
      <c r="L221" s="3" t="s">
        <v>193</v>
      </c>
      <c r="M221" s="3"/>
      <c r="N221" s="3">
        <v>191</v>
      </c>
      <c r="O221" s="3"/>
    </row>
    <row r="222" spans="1:15" ht="15.75">
      <c r="A222" s="3"/>
      <c r="B222" s="6" t="s">
        <v>96</v>
      </c>
      <c r="C222" s="3"/>
      <c r="D222" s="3"/>
      <c r="E222" s="3"/>
      <c r="F222" s="3"/>
      <c r="G222" s="3"/>
      <c r="H222" s="3">
        <f>1605-704</f>
        <v>901</v>
      </c>
      <c r="I222" s="3"/>
      <c r="J222" s="3">
        <v>693</v>
      </c>
      <c r="K222" s="3"/>
      <c r="L222" s="3">
        <v>1605</v>
      </c>
      <c r="M222" s="3"/>
      <c r="N222" s="3">
        <v>1378</v>
      </c>
      <c r="O222" s="3"/>
    </row>
    <row r="223" spans="1:15" ht="15.75">
      <c r="A223" s="3"/>
      <c r="B223" s="6" t="s">
        <v>97</v>
      </c>
      <c r="C223" s="3"/>
      <c r="D223" s="3"/>
      <c r="E223" s="3"/>
      <c r="F223" s="3"/>
      <c r="G223" s="3"/>
      <c r="H223" s="3">
        <f>196-32</f>
        <v>164</v>
      </c>
      <c r="I223" s="3"/>
      <c r="J223" s="3" t="s">
        <v>211</v>
      </c>
      <c r="K223" s="3"/>
      <c r="L223" s="3">
        <v>196</v>
      </c>
      <c r="M223" s="3"/>
      <c r="N223" s="3">
        <v>1</v>
      </c>
      <c r="O223" s="3"/>
    </row>
    <row r="224" spans="1:15" ht="15.75">
      <c r="A224" s="3"/>
      <c r="B224" s="6"/>
      <c r="C224" s="3"/>
      <c r="D224" s="3"/>
      <c r="E224" s="3"/>
      <c r="F224" s="3"/>
      <c r="G224" s="3"/>
      <c r="H224" s="9">
        <f>SUM(H220:H223)</f>
        <v>1000</v>
      </c>
      <c r="I224" s="9"/>
      <c r="J224" s="9">
        <f>SUM(J220:J223)</f>
        <v>1107</v>
      </c>
      <c r="K224" s="9"/>
      <c r="L224" s="9">
        <f>SUM(L220:L223)</f>
        <v>2249</v>
      </c>
      <c r="M224" s="9"/>
      <c r="N224" s="9">
        <f>SUM(N220:N223)</f>
        <v>2071</v>
      </c>
      <c r="O224" s="9"/>
    </row>
    <row r="225" spans="1:15" ht="16.5" thickTop="1">
      <c r="A225" s="3"/>
      <c r="B225" s="6"/>
      <c r="C225" s="3"/>
      <c r="D225" s="3"/>
      <c r="E225" s="3"/>
      <c r="F225" s="3"/>
      <c r="G225" s="3"/>
      <c r="H225" s="10"/>
      <c r="I225" s="10"/>
      <c r="J225" s="10"/>
      <c r="K225" s="10"/>
      <c r="L225" s="10"/>
      <c r="M225" s="10"/>
      <c r="N225" s="10"/>
      <c r="O225" s="10"/>
    </row>
    <row r="226" spans="1:15" ht="15.75">
      <c r="A226" s="3"/>
      <c r="B226" s="1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3"/>
    </row>
    <row r="227" spans="1:15" ht="15.75">
      <c r="A227" s="3"/>
      <c r="B227" s="6" t="s">
        <v>98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3"/>
    </row>
    <row r="228" spans="1:16" ht="15.75">
      <c r="A228" s="3"/>
      <c r="B228" s="6" t="s">
        <v>99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</row>
    <row r="229" spans="1:15" ht="15.75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5.75">
      <c r="A230" s="3" t="s">
        <v>20</v>
      </c>
      <c r="B230" s="6" t="s">
        <v>100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5.75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5.75">
      <c r="A232" s="3"/>
      <c r="B232" s="6" t="s">
        <v>101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5.75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5.75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5.75">
      <c r="A235" s="3" t="s">
        <v>21</v>
      </c>
      <c r="B235" s="6" t="s">
        <v>102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5.75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5.75">
      <c r="A237" s="3"/>
      <c r="B237" s="6" t="s">
        <v>103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5.75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5.75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5.75">
      <c r="A240" s="3" t="s">
        <v>22</v>
      </c>
      <c r="B240" s="6" t="s">
        <v>104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5.75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5.75">
      <c r="A242" s="3"/>
      <c r="B242" s="6" t="s">
        <v>105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5.75">
      <c r="A243" s="3"/>
      <c r="B243" s="6" t="s">
        <v>106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5.75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5.75">
      <c r="A245" s="3"/>
      <c r="B245" s="6" t="s">
        <v>107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3"/>
    </row>
    <row r="246" spans="1:15" ht="15.75">
      <c r="A246" s="3"/>
      <c r="B246" s="6" t="s">
        <v>108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3"/>
    </row>
    <row r="247" spans="1:15" ht="15.75">
      <c r="A247" s="3"/>
      <c r="B247" s="6" t="s">
        <v>109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3"/>
    </row>
    <row r="248" spans="1:15" ht="15.75">
      <c r="A248" s="3"/>
      <c r="B248" s="6" t="s">
        <v>110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5.75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5.75">
      <c r="A250" s="3"/>
      <c r="B250" s="6" t="s">
        <v>53</v>
      </c>
      <c r="C250" s="6" t="s">
        <v>162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3"/>
    </row>
    <row r="251" spans="1:15" ht="15.75">
      <c r="A251" s="3"/>
      <c r="B251" s="6"/>
      <c r="C251" s="6" t="s">
        <v>163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3.5" customHeight="1">
      <c r="A252" s="3"/>
      <c r="B252" s="6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5.75">
      <c r="A253" s="3"/>
      <c r="B253" s="6" t="s">
        <v>57</v>
      </c>
      <c r="C253" s="6" t="s">
        <v>164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3"/>
    </row>
    <row r="254" spans="1:15" ht="15.75">
      <c r="A254" s="3"/>
      <c r="B254" s="6"/>
      <c r="C254" s="6" t="s">
        <v>165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5.75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5.75">
      <c r="A256" s="3"/>
      <c r="B256" s="6" t="s">
        <v>111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3"/>
    </row>
    <row r="257" spans="1:15" ht="15.75">
      <c r="A257" s="3"/>
      <c r="B257" s="6" t="s">
        <v>112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3"/>
    </row>
    <row r="258" spans="1:15" ht="15.75">
      <c r="A258" s="3"/>
      <c r="B258" s="6" t="s">
        <v>113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5.75">
      <c r="A259" s="3"/>
      <c r="B259" s="6" t="s">
        <v>114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4.25" customHeight="1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3.5" customHeight="1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5.75">
      <c r="A262" s="3" t="s">
        <v>23</v>
      </c>
      <c r="B262" s="6" t="s">
        <v>115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" customHeight="1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8" t="s">
        <v>229</v>
      </c>
      <c r="M263" s="3"/>
      <c r="N263" s="3"/>
      <c r="O263" s="3"/>
    </row>
    <row r="264" spans="1:15" ht="15.75">
      <c r="A264" s="3"/>
      <c r="B264" s="6" t="s">
        <v>53</v>
      </c>
      <c r="C264" s="3" t="s">
        <v>166</v>
      </c>
      <c r="D264" s="3"/>
      <c r="E264" s="3"/>
      <c r="F264" s="3"/>
      <c r="G264" s="3"/>
      <c r="H264" s="3"/>
      <c r="I264" s="3"/>
      <c r="J264" s="3"/>
      <c r="K264" s="3"/>
      <c r="L264" s="8" t="s">
        <v>185</v>
      </c>
      <c r="M264" s="3"/>
      <c r="N264" s="3"/>
      <c r="O264" s="3"/>
    </row>
    <row r="265" spans="1:15" ht="9" customHeight="1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5.75">
      <c r="A266" s="3"/>
      <c r="B266" s="6"/>
      <c r="C266" s="3" t="s">
        <v>167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5.75">
      <c r="A267" s="3"/>
      <c r="B267" s="6"/>
      <c r="C267" s="3" t="s">
        <v>168</v>
      </c>
      <c r="D267" s="3"/>
      <c r="E267" s="3"/>
      <c r="F267" s="3"/>
      <c r="G267" s="3"/>
      <c r="H267" s="3"/>
      <c r="I267" s="3"/>
      <c r="J267" s="3"/>
      <c r="K267" s="3"/>
      <c r="L267" s="3">
        <v>12550</v>
      </c>
      <c r="M267" s="3"/>
      <c r="N267" s="3"/>
      <c r="O267" s="3"/>
    </row>
    <row r="268" spans="1:15" ht="15.75">
      <c r="A268" s="3"/>
      <c r="B268" s="6"/>
      <c r="C268" s="3" t="s">
        <v>169</v>
      </c>
      <c r="D268" s="3"/>
      <c r="E268" s="3"/>
      <c r="F268" s="3"/>
      <c r="G268" s="3"/>
      <c r="H268" s="3"/>
      <c r="I268" s="3"/>
      <c r="J268" s="3"/>
      <c r="K268" s="3"/>
      <c r="L268" s="3">
        <f>1466+889+3281</f>
        <v>5636</v>
      </c>
      <c r="M268" s="3"/>
      <c r="N268" s="3"/>
      <c r="O268" s="3"/>
    </row>
    <row r="269" spans="1:15" ht="15.75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9">
        <f>SUM(L267:L268)</f>
        <v>18186</v>
      </c>
      <c r="M269" s="3"/>
      <c r="N269" s="3"/>
      <c r="O269" s="3"/>
    </row>
    <row r="270" spans="1:15" ht="15.75">
      <c r="A270" s="3"/>
      <c r="B270" s="6"/>
      <c r="C270" s="3" t="s">
        <v>170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5.75">
      <c r="A271" s="3"/>
      <c r="B271" s="6"/>
      <c r="C271" s="3" t="s">
        <v>169</v>
      </c>
      <c r="D271" s="3"/>
      <c r="E271" s="3"/>
      <c r="F271" s="3"/>
      <c r="G271" s="3"/>
      <c r="H271" s="3"/>
      <c r="I271" s="3"/>
      <c r="J271" s="3"/>
      <c r="K271" s="3"/>
      <c r="L271" s="3">
        <f>9113-L268</f>
        <v>3477</v>
      </c>
      <c r="M271" s="3"/>
      <c r="N271" s="3"/>
      <c r="O271" s="3"/>
    </row>
    <row r="272" spans="1:15" ht="15.75">
      <c r="A272" s="3"/>
      <c r="B272" s="6"/>
      <c r="C272" s="3" t="s">
        <v>171</v>
      </c>
      <c r="D272" s="3"/>
      <c r="E272" s="3"/>
      <c r="F272" s="3"/>
      <c r="G272" s="3"/>
      <c r="H272" s="3"/>
      <c r="I272" s="3"/>
      <c r="J272" s="3"/>
      <c r="K272" s="3"/>
      <c r="L272" s="3">
        <v>18500</v>
      </c>
      <c r="M272" s="3"/>
      <c r="N272" s="3"/>
      <c r="O272" s="3"/>
    </row>
    <row r="273" spans="1:15" ht="15.75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9">
        <f>SUM(L269:L272)</f>
        <v>40163</v>
      </c>
      <c r="M273" s="3"/>
      <c r="N273" s="3"/>
      <c r="O273" s="3"/>
    </row>
    <row r="274" spans="1:15" ht="15.75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10"/>
      <c r="M274" s="3"/>
      <c r="N274" s="3"/>
      <c r="O274" s="3"/>
    </row>
    <row r="275" spans="1:15" ht="15.75">
      <c r="A275" s="3"/>
      <c r="B275" s="6" t="s">
        <v>57</v>
      </c>
      <c r="C275" s="3" t="s">
        <v>172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9" customHeight="1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5.75">
      <c r="A277" s="3"/>
      <c r="B277" s="6"/>
      <c r="C277" s="3" t="s">
        <v>167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5.75">
      <c r="A278" s="3"/>
      <c r="B278" s="6"/>
      <c r="C278" s="3" t="s">
        <v>173</v>
      </c>
      <c r="D278" s="3"/>
      <c r="E278" s="3"/>
      <c r="F278" s="3"/>
      <c r="G278" s="3"/>
      <c r="H278" s="3"/>
      <c r="I278" s="3"/>
      <c r="J278" s="3"/>
      <c r="K278" s="3"/>
      <c r="L278" s="3">
        <v>85847</v>
      </c>
      <c r="M278" s="3"/>
      <c r="N278" s="3"/>
      <c r="O278" s="3"/>
    </row>
    <row r="279" spans="1:15" ht="15.75">
      <c r="A279" s="3"/>
      <c r="B279" s="6"/>
      <c r="C279" s="3" t="s">
        <v>174</v>
      </c>
      <c r="D279" s="3"/>
      <c r="E279" s="3"/>
      <c r="F279" s="3"/>
      <c r="G279" s="3"/>
      <c r="H279" s="3"/>
      <c r="I279" s="3"/>
      <c r="J279" s="3"/>
      <c r="K279" s="3"/>
      <c r="L279" s="3">
        <v>60000</v>
      </c>
      <c r="M279" s="3"/>
      <c r="N279" s="3"/>
      <c r="O279" s="3"/>
    </row>
    <row r="280" spans="1:15" ht="15.75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9">
        <f>SUM(L278:L279)</f>
        <v>145847</v>
      </c>
      <c r="M280" s="3"/>
      <c r="N280" s="3"/>
      <c r="O280" s="3"/>
    </row>
    <row r="281" spans="1:15" ht="15.75">
      <c r="A281" s="3"/>
      <c r="B281" s="6"/>
      <c r="C281" s="3" t="s">
        <v>170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5.75">
      <c r="A282" s="3"/>
      <c r="B282" s="6"/>
      <c r="C282" s="3" t="s">
        <v>175</v>
      </c>
      <c r="D282" s="3"/>
      <c r="E282" s="3"/>
      <c r="F282" s="3"/>
      <c r="G282" s="3"/>
      <c r="H282" s="3"/>
      <c r="I282" s="3"/>
      <c r="J282" s="3"/>
      <c r="K282" s="3"/>
      <c r="L282" s="3">
        <v>25333</v>
      </c>
      <c r="M282" s="3"/>
      <c r="N282" s="3"/>
      <c r="O282" s="3"/>
    </row>
    <row r="283" spans="1:15" ht="15.75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9">
        <f>SUM(L280:L282)</f>
        <v>171180</v>
      </c>
      <c r="M283" s="3"/>
      <c r="N283" s="3"/>
      <c r="O283" s="3"/>
    </row>
    <row r="284" spans="1:15" ht="16.5" thickTop="1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10"/>
      <c r="M284" s="3"/>
      <c r="N284" s="3"/>
      <c r="O284" s="3"/>
    </row>
    <row r="285" spans="1:16" ht="15.75">
      <c r="A285" s="3"/>
      <c r="B285" s="6"/>
      <c r="C285" s="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</row>
    <row r="286" spans="1:15" ht="15.75">
      <c r="A286" s="3"/>
      <c r="B286" s="6"/>
      <c r="C286" s="3" t="s">
        <v>176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5.75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5.75">
      <c r="A288" s="3"/>
      <c r="B288" s="6" t="s">
        <v>116</v>
      </c>
      <c r="C288" s="6" t="s">
        <v>177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3"/>
    </row>
    <row r="289" spans="1:15" ht="15.75">
      <c r="A289" s="3"/>
      <c r="B289" s="6"/>
      <c r="C289" s="3" t="s">
        <v>178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5.75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5.75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8" t="s">
        <v>185</v>
      </c>
      <c r="M291" s="3"/>
      <c r="N291" s="3"/>
      <c r="O291" s="3"/>
    </row>
    <row r="292" spans="1:15" ht="15.75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5.75">
      <c r="A293" s="3"/>
      <c r="B293" s="6"/>
      <c r="C293" s="3" t="s">
        <v>168</v>
      </c>
      <c r="D293" s="3"/>
      <c r="E293" s="3"/>
      <c r="F293" s="3"/>
      <c r="G293" s="3"/>
      <c r="H293" s="3"/>
      <c r="I293" s="3"/>
      <c r="J293" s="3"/>
      <c r="K293" s="3"/>
      <c r="L293" s="3">
        <v>2764</v>
      </c>
      <c r="M293" s="3"/>
      <c r="N293" s="3"/>
      <c r="O293" s="3"/>
    </row>
    <row r="294" spans="1:15" ht="15.75">
      <c r="A294" s="3"/>
      <c r="B294" s="6"/>
      <c r="C294" s="3" t="s">
        <v>173</v>
      </c>
      <c r="D294" s="3"/>
      <c r="E294" s="3"/>
      <c r="F294" s="3"/>
      <c r="G294" s="3"/>
      <c r="H294" s="3"/>
      <c r="I294" s="3"/>
      <c r="J294" s="3"/>
      <c r="K294" s="3"/>
      <c r="L294" s="3">
        <v>45601</v>
      </c>
      <c r="M294" s="3"/>
      <c r="N294" s="3"/>
      <c r="O294" s="3"/>
    </row>
    <row r="295" spans="1:15" ht="15.75">
      <c r="A295" s="3"/>
      <c r="B295" s="6"/>
      <c r="C295" s="3" t="s">
        <v>175</v>
      </c>
      <c r="D295" s="3"/>
      <c r="E295" s="3"/>
      <c r="F295" s="3"/>
      <c r="G295" s="3"/>
      <c r="H295" s="3"/>
      <c r="I295" s="3"/>
      <c r="J295" s="3"/>
      <c r="K295" s="3"/>
      <c r="L295" s="3">
        <v>25333</v>
      </c>
      <c r="M295" s="3"/>
      <c r="N295" s="3"/>
      <c r="O295" s="3"/>
    </row>
    <row r="296" spans="1:15" ht="15.75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9">
        <f>SUM(L293:L295)</f>
        <v>73698</v>
      </c>
      <c r="M296" s="3"/>
      <c r="N296" s="3"/>
      <c r="O296" s="3"/>
    </row>
    <row r="297" spans="1:15" ht="16.5" thickTop="1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10"/>
      <c r="M297" s="3"/>
      <c r="N297" s="3"/>
      <c r="O297" s="3"/>
    </row>
    <row r="298" spans="1:15" ht="15.75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5.75">
      <c r="A299" s="3" t="s">
        <v>24</v>
      </c>
      <c r="B299" s="6" t="s">
        <v>117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5.75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5.75">
      <c r="A301" s="3"/>
      <c r="B301" s="6" t="s">
        <v>118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5.75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5.75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5.75">
      <c r="A304" s="3" t="s">
        <v>25</v>
      </c>
      <c r="B304" s="6" t="s">
        <v>119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5.75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5.75">
      <c r="A306" s="3"/>
      <c r="B306" s="6" t="s">
        <v>120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5.75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5.75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5.75">
      <c r="A309" s="3" t="s">
        <v>26</v>
      </c>
      <c r="B309" s="6" t="s">
        <v>121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5.75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5.75">
      <c r="A311" s="3"/>
      <c r="B311" s="6" t="s">
        <v>122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5.75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5.75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5.75">
      <c r="A314" s="3" t="s">
        <v>27</v>
      </c>
      <c r="B314" s="6" t="s">
        <v>123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5.75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5.75">
      <c r="A316" s="3"/>
      <c r="B316" s="6"/>
      <c r="C316" s="3"/>
      <c r="D316" s="3"/>
      <c r="E316" s="3"/>
      <c r="F316" s="3"/>
      <c r="G316" s="3"/>
      <c r="H316" s="3" t="s">
        <v>195</v>
      </c>
      <c r="I316" s="3"/>
      <c r="J316" s="3"/>
      <c r="K316" s="3"/>
      <c r="L316" s="3" t="s">
        <v>221</v>
      </c>
      <c r="M316" s="3"/>
      <c r="N316" s="3"/>
      <c r="O316" s="3"/>
    </row>
    <row r="317" spans="1:15" ht="15.75">
      <c r="A317" s="3"/>
      <c r="B317" s="6"/>
      <c r="C317" s="3"/>
      <c r="D317" s="3"/>
      <c r="E317" s="3"/>
      <c r="F317" s="3"/>
      <c r="G317" s="3"/>
      <c r="H317" s="3"/>
      <c r="I317" s="3"/>
      <c r="J317" s="8" t="s">
        <v>208</v>
      </c>
      <c r="K317" s="3"/>
      <c r="L317" s="3"/>
      <c r="M317" s="3"/>
      <c r="N317" s="8" t="s">
        <v>208</v>
      </c>
      <c r="O317" s="8"/>
    </row>
    <row r="318" spans="1:15" ht="15.75">
      <c r="A318" s="3"/>
      <c r="B318" s="6"/>
      <c r="C318" s="3"/>
      <c r="D318" s="3"/>
      <c r="E318" s="3"/>
      <c r="F318" s="3"/>
      <c r="G318" s="3"/>
      <c r="H318" s="8" t="s">
        <v>196</v>
      </c>
      <c r="I318" s="3"/>
      <c r="J318" s="8" t="s">
        <v>197</v>
      </c>
      <c r="K318" s="3"/>
      <c r="L318" s="8" t="s">
        <v>196</v>
      </c>
      <c r="M318" s="3"/>
      <c r="N318" s="8" t="s">
        <v>197</v>
      </c>
      <c r="O318" s="8"/>
    </row>
    <row r="319" spans="1:15" ht="15.75">
      <c r="A319" s="3"/>
      <c r="B319" s="6"/>
      <c r="C319" s="3"/>
      <c r="D319" s="3"/>
      <c r="E319" s="3"/>
      <c r="F319" s="3"/>
      <c r="G319" s="3"/>
      <c r="H319" s="8" t="s">
        <v>197</v>
      </c>
      <c r="I319" s="3"/>
      <c r="J319" s="8" t="s">
        <v>209</v>
      </c>
      <c r="K319" s="3"/>
      <c r="L319" s="8" t="s">
        <v>197</v>
      </c>
      <c r="M319" s="3"/>
      <c r="N319" s="8" t="s">
        <v>209</v>
      </c>
      <c r="O319" s="8"/>
    </row>
    <row r="320" spans="1:15" ht="15.75">
      <c r="A320" s="3"/>
      <c r="B320" s="6"/>
      <c r="C320" s="3"/>
      <c r="D320" s="3"/>
      <c r="E320" s="3"/>
      <c r="F320" s="3"/>
      <c r="G320" s="3"/>
      <c r="H320" s="8" t="s">
        <v>198</v>
      </c>
      <c r="I320" s="3"/>
      <c r="J320" s="8" t="s">
        <v>198</v>
      </c>
      <c r="K320" s="3"/>
      <c r="L320" s="8" t="s">
        <v>222</v>
      </c>
      <c r="M320" s="3"/>
      <c r="N320" s="8" t="s">
        <v>224</v>
      </c>
      <c r="O320" s="8"/>
    </row>
    <row r="321" spans="1:15" ht="15.75">
      <c r="A321" s="3"/>
      <c r="B321" s="6"/>
      <c r="C321" s="3"/>
      <c r="D321" s="3"/>
      <c r="E321" s="3"/>
      <c r="F321" s="3"/>
      <c r="G321" s="3"/>
      <c r="H321" s="8" t="s">
        <v>199</v>
      </c>
      <c r="I321" s="3"/>
      <c r="J321" s="8" t="s">
        <v>210</v>
      </c>
      <c r="K321" s="3"/>
      <c r="L321" s="8" t="s">
        <v>199</v>
      </c>
      <c r="M321" s="3"/>
      <c r="N321" s="8" t="s">
        <v>210</v>
      </c>
      <c r="O321" s="8"/>
    </row>
    <row r="322" spans="1:15" ht="15.75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5.75">
      <c r="A323" s="3"/>
      <c r="B323" s="6" t="s">
        <v>124</v>
      </c>
      <c r="C323" s="3"/>
      <c r="D323" s="3"/>
      <c r="E323" s="3"/>
      <c r="F323" s="3"/>
      <c r="G323" s="3"/>
      <c r="H323" s="3">
        <v>3643</v>
      </c>
      <c r="I323" s="3"/>
      <c r="J323" s="3">
        <v>654</v>
      </c>
      <c r="K323" s="3"/>
      <c r="L323" s="3">
        <v>5805</v>
      </c>
      <c r="M323" s="3"/>
      <c r="N323" s="3">
        <v>1739</v>
      </c>
      <c r="O323" s="3"/>
    </row>
    <row r="324" spans="1:15" ht="15.75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5.75">
      <c r="A325" s="3"/>
      <c r="B325" s="6" t="s">
        <v>125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5.75">
      <c r="A326" s="3"/>
      <c r="B326" s="6" t="s">
        <v>126</v>
      </c>
      <c r="C326" s="3"/>
      <c r="D326" s="3"/>
      <c r="E326" s="3"/>
      <c r="F326" s="3"/>
      <c r="G326" s="3"/>
      <c r="H326" s="3">
        <v>134035</v>
      </c>
      <c r="I326" s="3"/>
      <c r="J326" s="3">
        <v>130675</v>
      </c>
      <c r="K326" s="3"/>
      <c r="L326" s="3">
        <v>132413</v>
      </c>
      <c r="M326" s="3"/>
      <c r="N326" s="3">
        <v>130675</v>
      </c>
      <c r="O326" s="3"/>
    </row>
    <row r="327" spans="1:15" ht="15.75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5.75">
      <c r="A328" s="3"/>
      <c r="B328" s="6" t="s">
        <v>127</v>
      </c>
      <c r="C328" s="3"/>
      <c r="D328" s="3"/>
      <c r="E328" s="3"/>
      <c r="F328" s="3"/>
      <c r="G328" s="3"/>
      <c r="H328" s="12">
        <f>H323/H326*100</f>
        <v>2.7179468049390083</v>
      </c>
      <c r="I328" s="12"/>
      <c r="J328" s="12">
        <f>J323/J326*100</f>
        <v>0.5004782858236082</v>
      </c>
      <c r="K328" s="12"/>
      <c r="L328" s="12">
        <f>L323/L326*100</f>
        <v>4.384010633397023</v>
      </c>
      <c r="M328" s="12"/>
      <c r="N328" s="12">
        <f>N323/N326*100</f>
        <v>1.3307824756074231</v>
      </c>
      <c r="O328" s="3"/>
    </row>
    <row r="329" spans="1:15" ht="15.75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5.75">
      <c r="A332" s="3" t="s">
        <v>28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5.75">
      <c r="A335" s="3" t="s">
        <v>29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5.75">
      <c r="A336" s="3" t="s">
        <v>30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5.75">
      <c r="A338" s="3" t="s">
        <v>31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5.75">
      <c r="A339" s="3" t="s">
        <v>32</v>
      </c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6" ht="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</sheetData>
  <printOptions/>
  <pageMargins left="1" right="0.5" top="1" bottom="0.5" header="0" footer="0"/>
  <pageSetup horizontalDpi="600" verticalDpi="600" orientation="portrait" paperSize="9" scale="82" r:id="rId1"/>
  <rowBreaks count="4" manualBreakCount="4">
    <brk id="111" max="352" man="1"/>
    <brk id="111" max="13" man="1"/>
    <brk id="225" max="13" man="1"/>
    <brk id="34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