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March" sheetId="1" r:id="rId1"/>
    <sheet name="CashFlows" sheetId="2" r:id="rId2"/>
    <sheet name="chgs.equity" sheetId="3" r:id="rId3"/>
  </sheets>
  <definedNames>
    <definedName name="_xlnm.Print_Area" localSheetId="0">'March'!$A$1:$R$565</definedName>
    <definedName name="_xlnm.Print_Area">'March'!$A$1:$R$565</definedName>
  </definedNames>
  <calcPr fullCalcOnLoad="1"/>
</workbook>
</file>

<file path=xl/sharedStrings.xml><?xml version="1.0" encoding="utf-8"?>
<sst xmlns="http://schemas.openxmlformats.org/spreadsheetml/2006/main" count="654" uniqueCount="396">
  <si>
    <t>INTEGRATED LOGISTICS BERHAD (229690 K)</t>
  </si>
  <si>
    <t>The figures have not been audited.</t>
  </si>
  <si>
    <t>CONDENSED CONSOLIDATED INCOME STATEMENTS</t>
  </si>
  <si>
    <t>OPERATING REVENUE</t>
  </si>
  <si>
    <t>DIRECT OPERATING COSTS</t>
  </si>
  <si>
    <t>GROSS PROFIT</t>
  </si>
  <si>
    <t>OTHER OPERATING REVENUE</t>
  </si>
  <si>
    <t>ADMINISTRATIVE COSTS</t>
  </si>
  <si>
    <t>OTHER OPERATING COSTS</t>
  </si>
  <si>
    <t>PROFIT FROM OPERATIONS</t>
  </si>
  <si>
    <t>FINANCE COSTS</t>
  </si>
  <si>
    <t>SHARE OF RESULTS OF</t>
  </si>
  <si>
    <t xml:space="preserve">  ASSOCIATED COMPANY</t>
  </si>
  <si>
    <t>PROFIT BEFORE TAXATION</t>
  </si>
  <si>
    <t>TAXATION</t>
  </si>
  <si>
    <t>PROFIT AFTER TAXATION</t>
  </si>
  <si>
    <t>MINORITY INTEREST</t>
  </si>
  <si>
    <t>PROFIT ATTRIBUTABLE</t>
  </si>
  <si>
    <t xml:space="preserve">  TO SHAREHOLDERS</t>
  </si>
  <si>
    <t>EARNINGS PER</t>
  </si>
  <si>
    <t xml:space="preserve">  ORDINARY SHARE</t>
  </si>
  <si>
    <t>Fully diluted</t>
  </si>
  <si>
    <t>CONDENSED CONSOLIDATED BALANCE SHEET</t>
  </si>
  <si>
    <t>NON-CURRENT ASSETS</t>
  </si>
  <si>
    <t>Property, plant and equipment</t>
  </si>
  <si>
    <t>Capital work-in-progress</t>
  </si>
  <si>
    <t>Interest in associated companies</t>
  </si>
  <si>
    <t>Amounts owing by associated companies</t>
  </si>
  <si>
    <t>Other investments</t>
  </si>
  <si>
    <t>Lease and hire purchase receivables</t>
  </si>
  <si>
    <t>CURRENT ASSETS</t>
  </si>
  <si>
    <t>Trade receivables</t>
  </si>
  <si>
    <t>Other receivables, deposits and prepayments</t>
  </si>
  <si>
    <t>Tax recoverable</t>
  </si>
  <si>
    <t>Fixed deposits with licensed banks</t>
  </si>
  <si>
    <t>Cash and bank balances</t>
  </si>
  <si>
    <t>CURRENT LIABILITIES</t>
  </si>
  <si>
    <t>Block discounting payables</t>
  </si>
  <si>
    <t>Trade payables</t>
  </si>
  <si>
    <t>Other payables and accruals</t>
  </si>
  <si>
    <t>Finance lease and hire purchase payables</t>
  </si>
  <si>
    <t>Term loans</t>
  </si>
  <si>
    <t>Other bank borrowings - unsecured</t>
  </si>
  <si>
    <t>Bank overdrafts</t>
  </si>
  <si>
    <t>Taxation</t>
  </si>
  <si>
    <t>NET CURRENT ASSETS/(LIABILITIES)</t>
  </si>
  <si>
    <t>CAPITAL AND RESERVES</t>
  </si>
  <si>
    <t>Share capital</t>
  </si>
  <si>
    <t>Reserves</t>
  </si>
  <si>
    <t>SHAREHOLDERS' EQUITY</t>
  </si>
  <si>
    <t>MINORITY INTERESTS</t>
  </si>
  <si>
    <t>NON-CURRENT LIABILITIES</t>
  </si>
  <si>
    <t>Long-term loan</t>
  </si>
  <si>
    <t>Deferred taxation</t>
  </si>
  <si>
    <t>NET TANGIBLE ASSETS PER ORDINARY SHARE (sen)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</si>
  <si>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</si>
  <si>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</si>
  <si>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</si>
  <si>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</si>
  <si>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CASH AND CASH EQUIVALENTS AT BEGINNING OF THE YEAR</t>
  </si>
  <si>
    <t>CASH AND CASH EQUIVALENTS AT END OF THE YEAR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</si>
  <si>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</si>
  <si>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</si>
  <si>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</si>
  <si>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</si>
  <si>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</si>
  <si>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</si>
  <si>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</si>
  <si>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</si>
  <si>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</si>
  <si>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</si>
  <si>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</si>
  <si>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</si>
  <si>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</si>
  <si>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</si>
  <si>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</si>
  <si>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</si>
  <si>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</si>
  <si>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</si>
  <si>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</si>
  <si>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</si>
  <si>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</si>
  <si>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</si>
  <si>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</si>
  <si>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</si>
  <si>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By Order of the Board</t>
  </si>
  <si>
    <t>Kee Thuan Kin</t>
  </si>
  <si>
    <t>Company Secretary</t>
  </si>
  <si>
    <t>Selangor</t>
  </si>
  <si>
    <t xml:space="preserve"> </t>
  </si>
  <si>
    <t>Profit before taxation but after minority interests</t>
  </si>
  <si>
    <t>Adjustments for :-</t>
  </si>
  <si>
    <t>Amortisation and depreciation of property, plant and equipment</t>
  </si>
  <si>
    <t>Minority interest share of profits</t>
  </si>
  <si>
    <t>Share of profit of associated companies</t>
  </si>
  <si>
    <t>Interest revenue</t>
  </si>
  <si>
    <t>Interest expenses</t>
  </si>
  <si>
    <t>Operating Profit Before Working Capital Changes</t>
  </si>
  <si>
    <t>Increase in trade and other receivables</t>
  </si>
  <si>
    <t>Decrease in trade and other payables</t>
  </si>
  <si>
    <t>Cash Generated From Operations</t>
  </si>
  <si>
    <t>Interest paid</t>
  </si>
  <si>
    <t>Tax paid</t>
  </si>
  <si>
    <t>Net Cash Used In Operating Activities</t>
  </si>
  <si>
    <t>Capital work-in-progress incurred</t>
  </si>
  <si>
    <t>Purchase of property, plant and equipment</t>
  </si>
  <si>
    <t>Interest received</t>
  </si>
  <si>
    <t>Net Cash Generated From Investing Activities</t>
  </si>
  <si>
    <t>Payments to hire purchase payables</t>
  </si>
  <si>
    <t>Repayments of term loans</t>
  </si>
  <si>
    <t>Net Cash Used In Financing Activities</t>
  </si>
  <si>
    <t>Accounting Policies</t>
  </si>
  <si>
    <t>The interim financial report is unaudited and has been prepared in accordance with MASB 26, "Interim Financial</t>
  </si>
  <si>
    <t>Reporting" and Chapter 9 Part K of the Listing Requirements of Kuala Lumpur Stock Exchange and should be read in</t>
  </si>
  <si>
    <t>accounting policies and methods of computation adopted in the interim financial statements are consistent with those</t>
  </si>
  <si>
    <t>Qualification of Preceding Annual Financial Statements</t>
  </si>
  <si>
    <t>Seasonal or Cyclical Factors</t>
  </si>
  <si>
    <t>The business operations of the Group were not materially affected by any seasonal or cyclical factors.</t>
  </si>
  <si>
    <t>Unusual Material Event</t>
  </si>
  <si>
    <t>There were no unusual material events affecting assets, liabilities, equity, net income or cash flows during the period</t>
  </si>
  <si>
    <t>under review.</t>
  </si>
  <si>
    <t>Material Changes in Estimates</t>
  </si>
  <si>
    <t>There were no material changes in estimates from either the prior interim period or prior financial years.</t>
  </si>
  <si>
    <t>Debts and Equity Securities</t>
  </si>
  <si>
    <t>Save as disclosed below, there were no issuances or repayments of debt and equity securities, share buy-back, share</t>
  </si>
  <si>
    <t>cancellations, shares held as treasury shares and resale of treasury shares during the financial period under review :-</t>
  </si>
  <si>
    <t>Dividend Paid</t>
  </si>
  <si>
    <t>There were no dividend paid during  the financial period under review.</t>
  </si>
  <si>
    <t>Segmental Reporting</t>
  </si>
  <si>
    <t>a.</t>
  </si>
  <si>
    <t>b.</t>
  </si>
  <si>
    <t>Valuations of Property, Plant and Equipment</t>
  </si>
  <si>
    <t>The  valuation of land and buildings has been brought forward without amendment from the previous audited Annual</t>
  </si>
  <si>
    <t>Financial Statements.</t>
  </si>
  <si>
    <t>Material Events Subsequent To The End of The Period</t>
  </si>
  <si>
    <t>Save as disclosed below, there were no material events subsequent to the end of the period under review :-</t>
  </si>
  <si>
    <t>Changes In The Composition of The Group</t>
  </si>
  <si>
    <t>Save as disclosed below, there were no changes in the composition of the Group during the financial period under</t>
  </si>
  <si>
    <t>review :-</t>
  </si>
  <si>
    <t>i.</t>
  </si>
  <si>
    <t>ii.</t>
  </si>
  <si>
    <t>Contingent Liabilities and Contingent Assets</t>
  </si>
  <si>
    <t>There were no contingent liabilities or contingent assets as at the date of this report.</t>
  </si>
  <si>
    <t>Review of Performance</t>
  </si>
  <si>
    <t>review.  The improvement in turnover is mainly due to :-</t>
  </si>
  <si>
    <t>due to :-</t>
  </si>
  <si>
    <t>Comparison With Immediate Preceding Quarter's Results</t>
  </si>
  <si>
    <t>Current Year Prospects</t>
  </si>
  <si>
    <t>Variance of Actual Profit from Forecast Profit</t>
  </si>
  <si>
    <t>This note is not applicable as no profit forecast was published.</t>
  </si>
  <si>
    <t>Taxation comprises :-</t>
  </si>
  <si>
    <t>Current taxation</t>
  </si>
  <si>
    <t>Share of associated company's taxation</t>
  </si>
  <si>
    <t>The effective tax rate for the current quarter and financial period to date is higher than the statutory tax rate due to :-</t>
  </si>
  <si>
    <t>c.</t>
  </si>
  <si>
    <t>Profit/(Loss)  on Sale of Unquoted Investments and/or Properties</t>
  </si>
  <si>
    <t>Purchase or Disposal of Quoted Securities</t>
  </si>
  <si>
    <t>Status of Corporate Proposals</t>
  </si>
  <si>
    <t>Save as disclosed in Note 10, there were no corporate proposals announced but not completed as at the date of this</t>
  </si>
  <si>
    <t>report.</t>
  </si>
  <si>
    <t>Off Balance Sheet Financial Instruments</t>
  </si>
  <si>
    <t>The Group does not have any financial instruments with off balance sheet risk as at the date of this report.</t>
  </si>
  <si>
    <t>Material Litigation</t>
  </si>
  <si>
    <t>There were no material litigation pending as at the date of this report.</t>
  </si>
  <si>
    <t>Dividends</t>
  </si>
  <si>
    <t>The directors do not recommend any dividend for the financial period under review.</t>
  </si>
  <si>
    <t>Basic Earnings Per Share</t>
  </si>
  <si>
    <t>Net profit/(loss) attributable to</t>
  </si>
  <si>
    <t>ordinary shareholders</t>
  </si>
  <si>
    <t>Weighted average number</t>
  </si>
  <si>
    <t>of ordinary shares in issue</t>
  </si>
  <si>
    <t>Earnings per share (sen)</t>
  </si>
  <si>
    <t>By Activity</t>
  </si>
  <si>
    <t>Revenue :-</t>
  </si>
  <si>
    <t>External</t>
  </si>
  <si>
    <t>revenue</t>
  </si>
  <si>
    <t>Inter-</t>
  </si>
  <si>
    <t>segment</t>
  </si>
  <si>
    <t>Total</t>
  </si>
  <si>
    <t>Revenue</t>
  </si>
  <si>
    <t>Result :-</t>
  </si>
  <si>
    <t>Segment</t>
  </si>
  <si>
    <t>result</t>
  </si>
  <si>
    <t>Unallocated</t>
  </si>
  <si>
    <t>corporate</t>
  </si>
  <si>
    <t>expenses</t>
  </si>
  <si>
    <t>Interest</t>
  </si>
  <si>
    <t>expense</t>
  </si>
  <si>
    <t>Share of</t>
  </si>
  <si>
    <t>results of</t>
  </si>
  <si>
    <t>associated</t>
  </si>
  <si>
    <t>companies</t>
  </si>
  <si>
    <t>Minority</t>
  </si>
  <si>
    <t>interest</t>
  </si>
  <si>
    <t>Net profit</t>
  </si>
  <si>
    <t>Other information :-</t>
  </si>
  <si>
    <t>assets</t>
  </si>
  <si>
    <t>Other</t>
  </si>
  <si>
    <t>investments</t>
  </si>
  <si>
    <t>Investment</t>
  </si>
  <si>
    <t>in equity</t>
  </si>
  <si>
    <t>method</t>
  </si>
  <si>
    <t>Consolidated</t>
  </si>
  <si>
    <t>total assets</t>
  </si>
  <si>
    <t>liabilities</t>
  </si>
  <si>
    <t>Deferred</t>
  </si>
  <si>
    <t>taxation</t>
  </si>
  <si>
    <t>total</t>
  </si>
  <si>
    <t>Capital</t>
  </si>
  <si>
    <t>expenditure</t>
  </si>
  <si>
    <t>Amortisation</t>
  </si>
  <si>
    <t>and</t>
  </si>
  <si>
    <t>depreciation</t>
  </si>
  <si>
    <t>of property,</t>
  </si>
  <si>
    <t>plant and</t>
  </si>
  <si>
    <t>equipment</t>
  </si>
  <si>
    <t>Non-cash</t>
  </si>
  <si>
    <t>other than</t>
  </si>
  <si>
    <t>By Geographical Location</t>
  </si>
  <si>
    <t>Total revenue</t>
  </si>
  <si>
    <t>from external</t>
  </si>
  <si>
    <t>customers</t>
  </si>
  <si>
    <t>Segment assets</t>
  </si>
  <si>
    <t>higher turnover recorded by the Group's operations in The Peoples' Republic of China.</t>
  </si>
  <si>
    <t>higher contributions from the improved turnover ; and</t>
  </si>
  <si>
    <t>substantially lower finance costs.</t>
  </si>
  <si>
    <t>no group relief for losses suffered by certain subsidiary companies;</t>
  </si>
  <si>
    <t>certain expenses were disallowed for tax purposes; and</t>
  </si>
  <si>
    <t>There were no purchase or disposal of quoted securities for the financial period under review.</t>
  </si>
  <si>
    <t>Short term borrowings</t>
  </si>
  <si>
    <t>Secured :-</t>
  </si>
  <si>
    <t>Portion of term loans payable within 12 months</t>
  </si>
  <si>
    <t>Unsecured :-</t>
  </si>
  <si>
    <t>Revolving credits</t>
  </si>
  <si>
    <t>Long term borrowings</t>
  </si>
  <si>
    <t>Portion of term loans payable after 12 months</t>
  </si>
  <si>
    <t>Long term loan</t>
  </si>
  <si>
    <t>The long term loan represents a loan from the minority shareholder of the subsidiary companies to the said</t>
  </si>
  <si>
    <t>subsidiary companies and is unsecured, non-interest bearing and has no fixed term to repayment.</t>
  </si>
  <si>
    <t>All the above borrowings are denominated in Ringgit Malaysia except for the following which is denominated in</t>
  </si>
  <si>
    <t>Hong Kong dollars :-</t>
  </si>
  <si>
    <t>Forwarding,</t>
  </si>
  <si>
    <t>shipping,</t>
  </si>
  <si>
    <t>transport,</t>
  </si>
  <si>
    <t>haulage &amp;</t>
  </si>
  <si>
    <t>air freight</t>
  </si>
  <si>
    <t>services</t>
  </si>
  <si>
    <t>RM'000</t>
  </si>
  <si>
    <t>-</t>
  </si>
  <si>
    <t>Warehouse</t>
  </si>
  <si>
    <t>rental and</t>
  </si>
  <si>
    <t>-------Individual quarter-------</t>
  </si>
  <si>
    <t>Current</t>
  </si>
  <si>
    <t>year</t>
  </si>
  <si>
    <t>quarter</t>
  </si>
  <si>
    <t>31.03.03</t>
  </si>
  <si>
    <t>N/A</t>
  </si>
  <si>
    <t>holding,</t>
  </si>
  <si>
    <t>property</t>
  </si>
  <si>
    <t>rental,</t>
  </si>
  <si>
    <t>management</t>
  </si>
  <si>
    <t>services,</t>
  </si>
  <si>
    <t>commission</t>
  </si>
  <si>
    <t>&amp; others</t>
  </si>
  <si>
    <t>Malaysia</t>
  </si>
  <si>
    <t>------Individual  quarter----</t>
  </si>
  <si>
    <t>Preceding</t>
  </si>
  <si>
    <t>corresponding</t>
  </si>
  <si>
    <t>Leasing</t>
  </si>
  <si>
    <t>and hire</t>
  </si>
  <si>
    <t xml:space="preserve"> purchase</t>
  </si>
  <si>
    <t>Hong Kong</t>
  </si>
  <si>
    <t>------Cumulative quarter-------</t>
  </si>
  <si>
    <t>to date</t>
  </si>
  <si>
    <t>As at</t>
  </si>
  <si>
    <t>end of</t>
  </si>
  <si>
    <t>current</t>
  </si>
  <si>
    <t>Year</t>
  </si>
  <si>
    <t>ended</t>
  </si>
  <si>
    <t>Eliminations</t>
  </si>
  <si>
    <t>The</t>
  </si>
  <si>
    <t>People's</t>
  </si>
  <si>
    <t xml:space="preserve"> Republic</t>
  </si>
  <si>
    <t>of China</t>
  </si>
  <si>
    <t>------Cumulative quarter----</t>
  </si>
  <si>
    <t>period</t>
  </si>
  <si>
    <t>preceding</t>
  </si>
  <si>
    <t>financial</t>
  </si>
  <si>
    <t>year end</t>
  </si>
  <si>
    <t>31.03.04</t>
  </si>
  <si>
    <t>Quarterly report on consolidated results for the first quarter ended 31st March 2004.</t>
  </si>
  <si>
    <t>Deferred Tax Assets</t>
  </si>
  <si>
    <t>31.12.03</t>
  </si>
  <si>
    <t>Commercial Papers</t>
  </si>
  <si>
    <t>Notes to the interim financial report - 31st March 2004</t>
  </si>
  <si>
    <t>of the Group for the year ended 31st December 2003.</t>
  </si>
  <si>
    <t>conjunction with the Group's annual audited financial statements for the year ended 31st December 2003. The</t>
  </si>
  <si>
    <t>adopted in the annual financial statements for the year ended 31st December 2003.</t>
  </si>
  <si>
    <t>During the financial period, the Company issued and repaid the following Commercial Papers :-</t>
  </si>
  <si>
    <t>Date</t>
  </si>
  <si>
    <t>Amount Issued</t>
  </si>
  <si>
    <t>14.01.04</t>
  </si>
  <si>
    <t>24.02.04</t>
  </si>
  <si>
    <t>15.03.04</t>
  </si>
  <si>
    <t>26.03.04</t>
  </si>
  <si>
    <t>Amount repaid</t>
  </si>
  <si>
    <t>Group Borrowings and Debt Securities as at 31.03.04</t>
  </si>
  <si>
    <t>Commercial papers (note)</t>
  </si>
  <si>
    <t>Note  : The Commercial Papers were issued under a 7 years underwritten Commercial Papers programme.</t>
  </si>
  <si>
    <t>CONDENSED CONSOLIDATED STATEMENTS OF CHANGES IN EQUITY</t>
  </si>
  <si>
    <t>FOREIGN</t>
  </si>
  <si>
    <t>PROPERTY</t>
  </si>
  <si>
    <t>EXCHANGE</t>
  </si>
  <si>
    <t>TOTAL</t>
  </si>
  <si>
    <t>SHARE</t>
  </si>
  <si>
    <t>REVALUATION</t>
  </si>
  <si>
    <t>TRANSLATION</t>
  </si>
  <si>
    <t>RESERVE ON</t>
  </si>
  <si>
    <t>CAPITAL</t>
  </si>
  <si>
    <t>RETAINED</t>
  </si>
  <si>
    <t>PREMIUM</t>
  </si>
  <si>
    <t>RESERVE</t>
  </si>
  <si>
    <t>CONSOLIDATION</t>
  </si>
  <si>
    <t>PROFITS</t>
  </si>
  <si>
    <t>EQUITY</t>
  </si>
  <si>
    <t>As previously reported</t>
  </si>
  <si>
    <t>Prior year adjustment :-</t>
  </si>
  <si>
    <t>Change in accounting policy on deferred</t>
  </si>
  <si>
    <t>As restated</t>
  </si>
  <si>
    <t xml:space="preserve">Foreign exhange translation differences in respect </t>
  </si>
  <si>
    <t xml:space="preserve">  of foreign subsidiary and associated companies</t>
  </si>
  <si>
    <t>At 1.1.03</t>
  </si>
  <si>
    <t>Net profit for the period</t>
  </si>
  <si>
    <t>In respect of revaluation of land and buildings</t>
  </si>
  <si>
    <t>SHAREHOLDERS'</t>
  </si>
  <si>
    <t>taxation from the partial basis to the</t>
  </si>
  <si>
    <t>comprehensive basis  (Note 1)</t>
  </si>
  <si>
    <t>3 month ended 31st March 2003</t>
  </si>
  <si>
    <t>At 31.3.03</t>
  </si>
  <si>
    <t>At 1.1.04</t>
  </si>
  <si>
    <t>The Condensed Consolidated Statements of Changes in Equity should be read in conjunction with the Annual Audited Financial Statements of the Group for the year ended 31st December 2003.</t>
  </si>
  <si>
    <t>3 month ended 31st March 2004</t>
  </si>
  <si>
    <t>At 31.03.04</t>
  </si>
  <si>
    <t>(Gain)/Loss on disposal of property, plant &amp; equipment</t>
  </si>
  <si>
    <t>Proceeds from disposal of property, plant &amp; equipment</t>
  </si>
  <si>
    <t>Proceeds from Commercial Papers</t>
  </si>
  <si>
    <t>Repayment of Commercial Papers</t>
  </si>
  <si>
    <t>Repayment of Bank overdraft</t>
  </si>
  <si>
    <t>Proceeds from Term Loans</t>
  </si>
  <si>
    <t>Proceeds from other bank borrowings</t>
  </si>
  <si>
    <t>Proceeds from ESOS exercise</t>
  </si>
  <si>
    <t>(a)</t>
  </si>
  <si>
    <t>(b)</t>
  </si>
  <si>
    <t>The proposed private placement is subject to approvals from the relevant authorities.</t>
  </si>
  <si>
    <t>increased occupancy rates at our warehouse facilities.</t>
  </si>
  <si>
    <t>The Group's turnover increased marginally by 20% to RM 44.6 million (2003 : RM 36.9 million) for the period under</t>
  </si>
  <si>
    <t>The Group's profit before taxation increased to RM 4.7 million from RM 2.4 million in year 2002.  This is mainly</t>
  </si>
  <si>
    <t>15</t>
  </si>
  <si>
    <t>ESOS allotment</t>
  </si>
  <si>
    <t>There were no disposal of unquoted investments and/or properties during the financial period under review.</t>
  </si>
  <si>
    <t>(Note 25)</t>
  </si>
  <si>
    <t xml:space="preserve">Basic (based on ordinary shares) (sen) </t>
  </si>
  <si>
    <t>Statements of the Group for the year ended 31st December 2003.</t>
  </si>
  <si>
    <t>The Condensed Consolidated Income Statements should be read in conjunction with the Annual Audited Financial</t>
  </si>
  <si>
    <t>The Condensed Consolidated Balance Sheet should be read in conjunction with the Annual Audited Financial Statements</t>
  </si>
  <si>
    <t>Financial Statements of the Group for the year ended 31st December 2003.</t>
  </si>
  <si>
    <t xml:space="preserve">The Condensed Consolidated Cash Flow Statements should be read in conjunction with the Annual Audited </t>
  </si>
  <si>
    <t>qualified.</t>
  </si>
  <si>
    <t>The audit report of the most recent annual financial statements for the year ended 31st December 2003 was not</t>
  </si>
  <si>
    <t xml:space="preserve">On 19 March 2004, the Company announced the proposal to implement a private placement of a maximum </t>
  </si>
  <si>
    <t>share capital of the Company after considering the following assumptions:-</t>
  </si>
  <si>
    <t>number of shares of 19,965,000 new shares of RM1/- each representing 10% of the enlarged issue and paid-up</t>
  </si>
  <si>
    <t>as at 31 December 2003; and</t>
  </si>
  <si>
    <t>6,447,000 new ordianry shares that may be issued pursuant to the exercise of the outstanding ESOS options</t>
  </si>
  <si>
    <t>2002/2007 warrants as at 31 December 2003</t>
  </si>
  <si>
    <t>62,527,969 new ordinary shares that may be issued pursuant to the exercise of outstanding 1996/2006 and</t>
  </si>
  <si>
    <t>The issue price of the private placement shall be determined based on the weighted average market price of the</t>
  </si>
  <si>
    <t>is higher.</t>
  </si>
  <si>
    <t>shares for the five market days prior to the date of which placement of shares is fixed or at par value, whichever</t>
  </si>
  <si>
    <t xml:space="preserve">On 31 March 2004, the Company announced that the Company has increased its paid-up share capital to </t>
  </si>
  <si>
    <t xml:space="preserve">RM131,074,904 by the allotment of 241,600 ordinary shares of RM1/- each pursuant to ESOS, at an exercise </t>
  </si>
  <si>
    <t>listing by Malaysia Securities Exchange Berhad on 2 April 2004.</t>
  </si>
  <si>
    <t xml:space="preserve">price of RM1/- each. All shares rank pari passu with the existing ordinary shares of the Company and was granted </t>
  </si>
  <si>
    <t xml:space="preserve">On 19 March 2004, the Company announced that it has entered into a Sale and Purchase Agreement with Cekap Pintar </t>
  </si>
  <si>
    <t xml:space="preserve">Sdn Bhd to acquire 400,000 ordinary shares of RM1/- each at par representing 4.88% of issued and paid-up share </t>
  </si>
  <si>
    <t>company increased from 85.36% to 92%.</t>
  </si>
  <si>
    <t xml:space="preserve">capital of Integrated Haulage Sdn Bhd. As a result of the above transaction, the equity of the Group in this subsidiary </t>
  </si>
  <si>
    <t xml:space="preserve">quarter RM 4.69 million). </t>
  </si>
  <si>
    <t xml:space="preserve">The Group maintained its performance for this quarter by recording a profit before tax of RM 4.74 million (previous </t>
  </si>
  <si>
    <t xml:space="preserve">With the warehouse expansion underway in The People's Republic of China and the high occupancy rates enjoyed at </t>
  </si>
  <si>
    <t xml:space="preserve">the Group's warehouses, both in China and Malaysia, the Group should improve on its performance in the coming </t>
  </si>
  <si>
    <t>contribute to a stronger performance in the coming quarter.</t>
  </si>
  <si>
    <t xml:space="preserve">quarters. Also, with a number of large corporate accounts in the marketing pipeline, the Group is confident that this will </t>
  </si>
  <si>
    <t>Barring any unforseen circumstances, the Group is confident of posting even better results in the next quarter.</t>
  </si>
  <si>
    <t>27th May 2004</t>
  </si>
  <si>
    <t>NET INCREASE IN CASH AND CASH EQUIVALENTS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</si>
</sst>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,##0.0_);\(#,##0.0\)"/>
    <numFmt numFmtId="166" formatCode="#,##0.000_);\(#,##0.000\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sz val="8"/>
      <name val="Arial"/>
      <family val="0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indexed="8"/>
      <name val="Times New Roman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justify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2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4" xfId="0" applyNumberFormat="1" applyFont="1" applyAlignment="1">
      <alignment/>
    </xf>
    <xf numFmtId="37" fontId="4" fillId="0" borderId="1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/>
    </xf>
    <xf numFmtId="37" fontId="4" fillId="0" borderId="2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/>
    </xf>
    <xf numFmtId="37" fontId="4" fillId="0" borderId="6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center"/>
    </xf>
    <xf numFmtId="37" fontId="7" fillId="0" borderId="0" xfId="0" applyNumberFormat="1" applyFont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7" fontId="12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/>
    </xf>
    <xf numFmtId="37" fontId="4" fillId="0" borderId="4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7" fontId="4" fillId="0" borderId="13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quotePrefix="1">
      <alignment horizontal="right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7" fontId="4" fillId="0" borderId="19" xfId="0" applyNumberFormat="1" applyFont="1" applyBorder="1" applyAlignment="1" quotePrefix="1">
      <alignment horizontal="right"/>
    </xf>
    <xf numFmtId="37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6"/>
  <sheetViews>
    <sheetView tabSelected="1" showOutlineSymbols="0" zoomScale="87" zoomScaleNormal="87" workbookViewId="0" topLeftCell="A1">
      <selection activeCell="T51" sqref="T51"/>
    </sheetView>
  </sheetViews>
  <sheetFormatPr defaultColWidth="8.88671875" defaultRowHeight="15"/>
  <cols>
    <col min="1" max="1" width="2.99609375" style="1" customWidth="1"/>
    <col min="2" max="3" width="3.6640625" style="1" customWidth="1"/>
    <col min="4" max="4" width="6.6640625" style="1" customWidth="1"/>
    <col min="5" max="5" width="8.6640625" style="1" customWidth="1"/>
    <col min="6" max="6" width="2.6640625" style="1" customWidth="1"/>
    <col min="7" max="7" width="8.88671875" style="1" bestFit="1" customWidth="1"/>
    <col min="8" max="8" width="1.1171875" style="1" customWidth="1"/>
    <col min="9" max="9" width="8.6640625" style="1" customWidth="1"/>
    <col min="10" max="10" width="3.5546875" style="1" customWidth="1"/>
    <col min="11" max="11" width="1.66796875" style="1" customWidth="1"/>
    <col min="12" max="12" width="9.6640625" style="1" customWidth="1"/>
    <col min="13" max="13" width="3.4453125" style="1" customWidth="1"/>
    <col min="14" max="14" width="1.4375" style="1" customWidth="1"/>
    <col min="15" max="15" width="8.6640625" style="1" customWidth="1"/>
    <col min="16" max="16" width="3.5546875" style="1" customWidth="1"/>
    <col min="17" max="17" width="1.2265625" style="1" customWidth="1"/>
    <col min="18" max="18" width="9.77734375" style="1" customWidth="1"/>
    <col min="19" max="19" width="1.77734375" style="1" customWidth="1"/>
    <col min="20" max="16384" width="9.6640625" style="1" customWidth="1"/>
  </cols>
  <sheetData>
    <row r="1" spans="1:19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2"/>
      <c r="S2" s="2"/>
    </row>
    <row r="3" spans="1:19" ht="15.75">
      <c r="A3" s="3" t="s">
        <v>290</v>
      </c>
      <c r="S3" s="2"/>
    </row>
    <row r="4" spans="1:19" ht="15.75">
      <c r="A4" s="2" t="s">
        <v>1</v>
      </c>
      <c r="S4" s="2"/>
    </row>
    <row r="5" spans="1:19" ht="15.75">
      <c r="A5" s="2"/>
      <c r="S5" s="2"/>
    </row>
    <row r="6" spans="1:19" ht="15.75">
      <c r="A6" s="4" t="s">
        <v>2</v>
      </c>
      <c r="S6" s="2"/>
    </row>
    <row r="7" spans="1:19" ht="15.75">
      <c r="A7" s="2"/>
      <c r="S7" s="2"/>
    </row>
    <row r="8" spans="1:19" ht="15.75">
      <c r="A8" s="2"/>
      <c r="I8" s="5" t="s">
        <v>251</v>
      </c>
      <c r="J8" s="5"/>
      <c r="K8" s="5"/>
      <c r="L8" s="5"/>
      <c r="O8" s="5" t="s">
        <v>272</v>
      </c>
      <c r="P8" s="5"/>
      <c r="Q8" s="5"/>
      <c r="R8" s="5"/>
      <c r="S8" s="2"/>
    </row>
    <row r="9" spans="1:19" ht="15.75">
      <c r="A9" s="2"/>
      <c r="I9" s="6"/>
      <c r="L9" s="6" t="s">
        <v>266</v>
      </c>
      <c r="M9" s="6"/>
      <c r="N9" s="6"/>
      <c r="O9" s="6"/>
      <c r="P9" s="11"/>
      <c r="Q9" s="106" t="s">
        <v>266</v>
      </c>
      <c r="R9" s="107"/>
      <c r="S9" s="2"/>
    </row>
    <row r="10" spans="1:19" ht="15.75">
      <c r="A10" s="2"/>
      <c r="I10" s="6" t="s">
        <v>252</v>
      </c>
      <c r="L10" s="6" t="s">
        <v>253</v>
      </c>
      <c r="O10" s="6" t="s">
        <v>252</v>
      </c>
      <c r="P10" s="11"/>
      <c r="Q10" s="103" t="s">
        <v>253</v>
      </c>
      <c r="R10" s="103"/>
      <c r="S10" s="2"/>
    </row>
    <row r="11" spans="1:19" ht="15.75">
      <c r="A11" s="2"/>
      <c r="I11" s="6" t="s">
        <v>253</v>
      </c>
      <c r="L11" s="3" t="s">
        <v>267</v>
      </c>
      <c r="O11" s="6" t="s">
        <v>253</v>
      </c>
      <c r="P11" s="11"/>
      <c r="Q11" s="103" t="s">
        <v>267</v>
      </c>
      <c r="R11" s="103"/>
      <c r="S11" s="2"/>
    </row>
    <row r="12" spans="1:19" ht="15.75">
      <c r="A12" s="2"/>
      <c r="I12" s="6" t="s">
        <v>254</v>
      </c>
      <c r="L12" s="6" t="s">
        <v>254</v>
      </c>
      <c r="O12" s="6" t="s">
        <v>273</v>
      </c>
      <c r="P12" s="11"/>
      <c r="Q12" s="103" t="s">
        <v>285</v>
      </c>
      <c r="R12" s="103"/>
      <c r="S12" s="2"/>
    </row>
    <row r="13" spans="1:19" ht="15.75">
      <c r="A13" s="2"/>
      <c r="I13" s="6" t="s">
        <v>289</v>
      </c>
      <c r="J13" s="6"/>
      <c r="K13" s="6"/>
      <c r="L13" s="6" t="s">
        <v>255</v>
      </c>
      <c r="O13" s="6" t="s">
        <v>289</v>
      </c>
      <c r="P13" s="54"/>
      <c r="Q13" s="103" t="s">
        <v>255</v>
      </c>
      <c r="R13" s="103"/>
      <c r="S13" s="2"/>
    </row>
    <row r="14" spans="1:19" ht="15.75">
      <c r="A14" s="2"/>
      <c r="I14" s="6" t="s">
        <v>247</v>
      </c>
      <c r="J14" s="62"/>
      <c r="L14" s="6" t="s">
        <v>247</v>
      </c>
      <c r="M14" s="62"/>
      <c r="O14" s="6" t="s">
        <v>247</v>
      </c>
      <c r="P14" s="11"/>
      <c r="Q14" s="103" t="s">
        <v>247</v>
      </c>
      <c r="R14" s="103"/>
      <c r="S14" s="2"/>
    </row>
    <row r="15" spans="1:19" ht="15.75">
      <c r="A15" s="2"/>
      <c r="J15" s="63"/>
      <c r="M15" s="63"/>
      <c r="S15" s="2"/>
    </row>
    <row r="16" spans="1:19" ht="15.75">
      <c r="A16" s="3" t="s">
        <v>3</v>
      </c>
      <c r="I16" s="22">
        <v>44609</v>
      </c>
      <c r="J16" s="64"/>
      <c r="K16" s="22"/>
      <c r="L16" s="22">
        <v>36961</v>
      </c>
      <c r="M16" s="64"/>
      <c r="N16" s="22"/>
      <c r="O16" s="22">
        <f>I16</f>
        <v>44609</v>
      </c>
      <c r="P16" s="22"/>
      <c r="Q16" s="22"/>
      <c r="R16" s="22">
        <f>L16</f>
        <v>36961</v>
      </c>
      <c r="S16" s="2"/>
    </row>
    <row r="17" spans="1:19" ht="15.75">
      <c r="A17" s="2"/>
      <c r="I17" s="22"/>
      <c r="J17" s="64"/>
      <c r="K17" s="22"/>
      <c r="L17" s="22"/>
      <c r="M17" s="64"/>
      <c r="N17" s="22"/>
      <c r="O17" s="22"/>
      <c r="P17" s="22"/>
      <c r="Q17" s="22"/>
      <c r="R17" s="22"/>
      <c r="S17" s="2"/>
    </row>
    <row r="18" spans="1:19" ht="15.75">
      <c r="A18" s="2" t="s">
        <v>4</v>
      </c>
      <c r="I18" s="22">
        <v>-26357</v>
      </c>
      <c r="J18" s="65"/>
      <c r="K18" s="24"/>
      <c r="L18" s="22">
        <v>-21126</v>
      </c>
      <c r="M18" s="65"/>
      <c r="N18" s="24"/>
      <c r="O18" s="23">
        <f>I18</f>
        <v>-26357</v>
      </c>
      <c r="P18" s="23"/>
      <c r="Q18" s="23"/>
      <c r="R18" s="23">
        <f>L18</f>
        <v>-21126</v>
      </c>
      <c r="S18" s="2"/>
    </row>
    <row r="19" spans="1:19" ht="15.75">
      <c r="A19" s="2"/>
      <c r="I19" s="25"/>
      <c r="J19" s="64"/>
      <c r="K19" s="22"/>
      <c r="L19" s="25"/>
      <c r="M19" s="64"/>
      <c r="N19" s="22"/>
      <c r="O19" s="25"/>
      <c r="P19" s="22"/>
      <c r="Q19" s="22"/>
      <c r="R19" s="25"/>
      <c r="S19" s="2"/>
    </row>
    <row r="20" spans="1:19" ht="15.75">
      <c r="A20" s="3" t="s">
        <v>5</v>
      </c>
      <c r="H20" s="1" t="s">
        <v>89</v>
      </c>
      <c r="I20" s="22">
        <f>I16+I18</f>
        <v>18252</v>
      </c>
      <c r="J20" s="65"/>
      <c r="K20" s="22"/>
      <c r="L20" s="22">
        <f>L16+L18</f>
        <v>15835</v>
      </c>
      <c r="M20" s="65"/>
      <c r="N20" s="22"/>
      <c r="O20" s="22">
        <f>O16+O18</f>
        <v>18252</v>
      </c>
      <c r="P20" s="23"/>
      <c r="Q20" s="23"/>
      <c r="R20" s="22">
        <f>R16+R18</f>
        <v>15835</v>
      </c>
      <c r="S20" s="2"/>
    </row>
    <row r="21" spans="1:19" ht="15.75">
      <c r="A21" s="2"/>
      <c r="I21" s="22"/>
      <c r="J21" s="64"/>
      <c r="K21" s="22"/>
      <c r="L21" s="22"/>
      <c r="M21" s="64"/>
      <c r="N21" s="22"/>
      <c r="O21" s="22"/>
      <c r="P21" s="22"/>
      <c r="Q21" s="22"/>
      <c r="R21" s="22"/>
      <c r="S21" s="2"/>
    </row>
    <row r="22" spans="1:19" ht="15.75">
      <c r="A22" s="3" t="s">
        <v>6</v>
      </c>
      <c r="I22" s="22">
        <v>515</v>
      </c>
      <c r="J22" s="65"/>
      <c r="K22" s="22"/>
      <c r="L22" s="22">
        <v>276</v>
      </c>
      <c r="M22" s="64"/>
      <c r="N22" s="22"/>
      <c r="O22" s="22">
        <f>I22</f>
        <v>515</v>
      </c>
      <c r="P22" s="23"/>
      <c r="Q22" s="23"/>
      <c r="R22" s="22">
        <f>L22</f>
        <v>276</v>
      </c>
      <c r="S22" s="2"/>
    </row>
    <row r="23" spans="1:19" ht="15.75">
      <c r="A23" s="2"/>
      <c r="I23" s="22"/>
      <c r="J23" s="64"/>
      <c r="K23" s="22"/>
      <c r="L23" s="22"/>
      <c r="M23" s="64"/>
      <c r="N23" s="22"/>
      <c r="O23" s="22"/>
      <c r="P23" s="22"/>
      <c r="Q23" s="22"/>
      <c r="R23" s="22"/>
      <c r="S23" s="2"/>
    </row>
    <row r="24" spans="1:19" ht="15.75">
      <c r="A24" s="3" t="s">
        <v>7</v>
      </c>
      <c r="G24" s="7" t="s">
        <v>89</v>
      </c>
      <c r="I24" s="41">
        <v>-11817</v>
      </c>
      <c r="J24" s="65"/>
      <c r="K24" s="24"/>
      <c r="L24" s="41">
        <v>-11144</v>
      </c>
      <c r="M24" s="65"/>
      <c r="N24" s="24"/>
      <c r="O24" s="26">
        <f>I24</f>
        <v>-11817</v>
      </c>
      <c r="P24" s="76"/>
      <c r="Q24" s="77"/>
      <c r="R24" s="41">
        <f>L24</f>
        <v>-11144</v>
      </c>
      <c r="S24" s="2"/>
    </row>
    <row r="25" spans="1:19" ht="15.75">
      <c r="A25" s="2"/>
      <c r="G25" s="7" t="s">
        <v>89</v>
      </c>
      <c r="I25" s="42"/>
      <c r="J25" s="66"/>
      <c r="K25" s="22"/>
      <c r="L25" s="42"/>
      <c r="M25" s="66"/>
      <c r="N25" s="22"/>
      <c r="O25" s="27"/>
      <c r="P25" s="78"/>
      <c r="Q25" s="79"/>
      <c r="R25" s="42"/>
      <c r="S25" s="2"/>
    </row>
    <row r="26" spans="1:19" ht="15.75">
      <c r="A26" s="2" t="s">
        <v>8</v>
      </c>
      <c r="G26" s="1" t="s">
        <v>89</v>
      </c>
      <c r="I26" s="67">
        <v>0</v>
      </c>
      <c r="J26" s="65"/>
      <c r="K26" s="24"/>
      <c r="L26" s="67">
        <v>-111</v>
      </c>
      <c r="M26" s="69"/>
      <c r="N26" s="24"/>
      <c r="O26" s="27">
        <f>I26</f>
        <v>0</v>
      </c>
      <c r="P26" s="76"/>
      <c r="Q26" s="77"/>
      <c r="R26" s="67">
        <f>L26</f>
        <v>-111</v>
      </c>
      <c r="S26" s="2"/>
    </row>
    <row r="27" spans="1:19" ht="15.75">
      <c r="A27" s="2"/>
      <c r="I27" s="39">
        <f>I24+I26</f>
        <v>-11817</v>
      </c>
      <c r="J27" s="65"/>
      <c r="K27" s="22"/>
      <c r="L27" s="39">
        <f>L24+L26</f>
        <v>-11255</v>
      </c>
      <c r="M27" s="65"/>
      <c r="N27" s="22"/>
      <c r="O27" s="25">
        <f>O24+O26</f>
        <v>-11817</v>
      </c>
      <c r="P27" s="23"/>
      <c r="Q27" s="23"/>
      <c r="R27" s="39">
        <f>R24+R26</f>
        <v>-11255</v>
      </c>
      <c r="S27" s="2"/>
    </row>
    <row r="28" spans="1:19" ht="15.75">
      <c r="A28" s="2"/>
      <c r="I28" s="25"/>
      <c r="J28" s="64"/>
      <c r="K28" s="22"/>
      <c r="L28" s="25"/>
      <c r="M28" s="64"/>
      <c r="N28" s="22"/>
      <c r="O28" s="25"/>
      <c r="P28" s="22"/>
      <c r="Q28" s="22"/>
      <c r="R28" s="25"/>
      <c r="S28" s="2"/>
    </row>
    <row r="29" spans="1:19" ht="15.75">
      <c r="A29" s="3" t="s">
        <v>9</v>
      </c>
      <c r="I29" s="23">
        <f>I20+I22+I27</f>
        <v>6950</v>
      </c>
      <c r="J29" s="65"/>
      <c r="K29" s="22"/>
      <c r="L29" s="23">
        <f>L20+L22+L27</f>
        <v>4856</v>
      </c>
      <c r="M29" s="65"/>
      <c r="N29" s="22"/>
      <c r="O29" s="23">
        <f>O20+O22+O27</f>
        <v>6950</v>
      </c>
      <c r="P29" s="23"/>
      <c r="Q29" s="23"/>
      <c r="R29" s="23">
        <f>R20+R22+R27</f>
        <v>4856</v>
      </c>
      <c r="S29" s="2"/>
    </row>
    <row r="30" spans="1:19" ht="15.75">
      <c r="A30" s="2"/>
      <c r="I30" s="22"/>
      <c r="J30" s="64"/>
      <c r="K30" s="22"/>
      <c r="L30" s="22" t="s">
        <v>89</v>
      </c>
      <c r="M30" s="64"/>
      <c r="N30" s="22"/>
      <c r="O30" s="22" t="s">
        <v>89</v>
      </c>
      <c r="P30" s="22"/>
      <c r="Q30" s="22"/>
      <c r="R30" s="22" t="s">
        <v>89</v>
      </c>
      <c r="S30" s="2"/>
    </row>
    <row r="31" spans="1:19" ht="15.75">
      <c r="A31" s="3" t="s">
        <v>10</v>
      </c>
      <c r="I31" s="22">
        <v>-2327</v>
      </c>
      <c r="J31" s="65"/>
      <c r="K31" s="22"/>
      <c r="L31" s="22">
        <v>-2406</v>
      </c>
      <c r="M31" s="65"/>
      <c r="N31" s="22"/>
      <c r="O31" s="22">
        <f>I31</f>
        <v>-2327</v>
      </c>
      <c r="P31" s="23"/>
      <c r="Q31" s="23"/>
      <c r="R31" s="22">
        <f>L31</f>
        <v>-2406</v>
      </c>
      <c r="S31" s="2"/>
    </row>
    <row r="32" spans="1:19" ht="15.75">
      <c r="A32" s="2"/>
      <c r="I32" s="22"/>
      <c r="J32" s="64"/>
      <c r="K32" s="22"/>
      <c r="L32" s="22" t="s">
        <v>89</v>
      </c>
      <c r="M32" s="64"/>
      <c r="N32" s="22"/>
      <c r="O32" s="22" t="s">
        <v>89</v>
      </c>
      <c r="P32" s="22"/>
      <c r="Q32" s="22"/>
      <c r="R32" s="22"/>
      <c r="S32" s="2"/>
    </row>
    <row r="33" spans="1:19" ht="15.75">
      <c r="A33" s="3" t="s">
        <v>11</v>
      </c>
      <c r="I33" s="22"/>
      <c r="J33" s="64"/>
      <c r="K33" s="22"/>
      <c r="L33" s="22"/>
      <c r="M33" s="64"/>
      <c r="N33" s="22"/>
      <c r="O33" s="22" t="s">
        <v>89</v>
      </c>
      <c r="P33" s="22"/>
      <c r="Q33" s="22"/>
      <c r="R33" s="22"/>
      <c r="S33" s="2"/>
    </row>
    <row r="34" spans="1:19" ht="15.75">
      <c r="A34" s="3" t="s">
        <v>12</v>
      </c>
      <c r="I34" s="22">
        <v>116</v>
      </c>
      <c r="J34" s="68"/>
      <c r="K34" s="22"/>
      <c r="L34" s="22">
        <v>11</v>
      </c>
      <c r="M34" s="68"/>
      <c r="N34" s="22"/>
      <c r="O34" s="22">
        <f>I34</f>
        <v>116</v>
      </c>
      <c r="P34" s="23"/>
      <c r="Q34" s="23"/>
      <c r="R34" s="22">
        <f>L34</f>
        <v>11</v>
      </c>
      <c r="S34" s="2"/>
    </row>
    <row r="35" spans="1:19" ht="15.75">
      <c r="A35" s="2"/>
      <c r="I35" s="25"/>
      <c r="J35" s="64"/>
      <c r="K35" s="22"/>
      <c r="L35" s="25"/>
      <c r="M35" s="64"/>
      <c r="N35" s="22"/>
      <c r="O35" s="25"/>
      <c r="P35" s="22"/>
      <c r="Q35" s="22"/>
      <c r="R35" s="25"/>
      <c r="S35" s="2"/>
    </row>
    <row r="36" spans="1:19" ht="15.75">
      <c r="A36" s="3" t="s">
        <v>13</v>
      </c>
      <c r="I36" s="22">
        <f>SUM(I29:I34)</f>
        <v>4739</v>
      </c>
      <c r="J36" s="65"/>
      <c r="K36" s="22"/>
      <c r="L36" s="22">
        <f>SUM(L29:L34)</f>
        <v>2461</v>
      </c>
      <c r="M36" s="65"/>
      <c r="N36" s="22"/>
      <c r="O36" s="22">
        <f>SUM(O29:O34)</f>
        <v>4739</v>
      </c>
      <c r="P36" s="23"/>
      <c r="Q36" s="23"/>
      <c r="R36" s="22">
        <f>SUM(R29:R34)</f>
        <v>2461</v>
      </c>
      <c r="S36" s="2"/>
    </row>
    <row r="37" spans="1:19" ht="15.75">
      <c r="A37" s="2"/>
      <c r="I37" s="22"/>
      <c r="J37" s="64"/>
      <c r="K37" s="22"/>
      <c r="L37" s="22"/>
      <c r="M37" s="64"/>
      <c r="N37" s="22"/>
      <c r="O37" s="22"/>
      <c r="P37" s="22"/>
      <c r="Q37" s="22"/>
      <c r="R37" s="22"/>
      <c r="S37" s="2"/>
    </row>
    <row r="38" spans="1:19" ht="15.75">
      <c r="A38" s="2" t="s">
        <v>14</v>
      </c>
      <c r="I38" s="50">
        <f>-I451</f>
        <v>-1249</v>
      </c>
      <c r="J38" s="65"/>
      <c r="K38" s="22"/>
      <c r="L38" s="22">
        <v>-964</v>
      </c>
      <c r="M38" s="65"/>
      <c r="N38" s="22"/>
      <c r="O38" s="22">
        <f>I38</f>
        <v>-1249</v>
      </c>
      <c r="P38" s="23"/>
      <c r="Q38" s="23"/>
      <c r="R38" s="22">
        <f>L38</f>
        <v>-964</v>
      </c>
      <c r="S38" s="2"/>
    </row>
    <row r="39" spans="1:19" ht="15.75">
      <c r="A39" s="2"/>
      <c r="I39" s="25"/>
      <c r="J39" s="64"/>
      <c r="K39" s="22"/>
      <c r="L39" s="25"/>
      <c r="M39" s="64"/>
      <c r="N39" s="22"/>
      <c r="O39" s="25"/>
      <c r="P39" s="22"/>
      <c r="Q39" s="22"/>
      <c r="R39" s="25"/>
      <c r="S39" s="2"/>
    </row>
    <row r="40" spans="1:19" ht="15.75">
      <c r="A40" s="3" t="s">
        <v>15</v>
      </c>
      <c r="C40" s="3"/>
      <c r="D40" s="3"/>
      <c r="E40" s="3"/>
      <c r="F40" s="3"/>
      <c r="I40" s="22">
        <f>I36+I38</f>
        <v>3490</v>
      </c>
      <c r="J40" s="65"/>
      <c r="K40" s="22"/>
      <c r="L40" s="22">
        <f>L36+L38</f>
        <v>1497</v>
      </c>
      <c r="M40" s="65"/>
      <c r="N40" s="22"/>
      <c r="O40" s="22">
        <f>O36+O38</f>
        <v>3490</v>
      </c>
      <c r="P40" s="23"/>
      <c r="Q40" s="23"/>
      <c r="R40" s="22">
        <f>R36+R38</f>
        <v>1497</v>
      </c>
      <c r="S40" s="2"/>
    </row>
    <row r="41" spans="1:19" ht="15.75">
      <c r="A41" s="2"/>
      <c r="C41" s="3"/>
      <c r="D41" s="3"/>
      <c r="E41" s="3"/>
      <c r="F41" s="3"/>
      <c r="I41" s="22"/>
      <c r="J41" s="64"/>
      <c r="K41" s="22"/>
      <c r="L41" s="22"/>
      <c r="M41" s="64"/>
      <c r="N41" s="22"/>
      <c r="O41" s="22"/>
      <c r="P41" s="22"/>
      <c r="Q41" s="22"/>
      <c r="R41" s="22"/>
      <c r="S41" s="2"/>
    </row>
    <row r="42" spans="1:19" ht="15.75">
      <c r="A42" s="3" t="s">
        <v>16</v>
      </c>
      <c r="C42" s="3"/>
      <c r="D42" s="3"/>
      <c r="E42" s="3"/>
      <c r="F42" s="3"/>
      <c r="I42" s="22">
        <v>-1328</v>
      </c>
      <c r="J42" s="65"/>
      <c r="K42" s="22"/>
      <c r="L42" s="22">
        <v>-412</v>
      </c>
      <c r="M42" s="65"/>
      <c r="N42" s="22"/>
      <c r="O42" s="22">
        <f>I42</f>
        <v>-1328</v>
      </c>
      <c r="P42" s="23"/>
      <c r="Q42" s="23"/>
      <c r="R42" s="22">
        <f>L42</f>
        <v>-412</v>
      </c>
      <c r="S42" s="2"/>
    </row>
    <row r="43" spans="1:19" ht="15.75">
      <c r="A43" s="2"/>
      <c r="I43" s="25"/>
      <c r="J43" s="64"/>
      <c r="K43" s="22"/>
      <c r="L43" s="25"/>
      <c r="M43" s="64"/>
      <c r="N43" s="22"/>
      <c r="O43" s="25"/>
      <c r="P43" s="22"/>
      <c r="Q43" s="22"/>
      <c r="R43" s="25"/>
      <c r="S43" s="2"/>
    </row>
    <row r="44" spans="1:19" ht="15.75">
      <c r="A44" s="3" t="s">
        <v>17</v>
      </c>
      <c r="I44" s="22"/>
      <c r="J44" s="64"/>
      <c r="K44" s="22"/>
      <c r="L44" s="22"/>
      <c r="M44" s="64"/>
      <c r="N44" s="22"/>
      <c r="O44" s="22"/>
      <c r="P44" s="22"/>
      <c r="Q44" s="22"/>
      <c r="R44" s="22"/>
      <c r="S44" s="2"/>
    </row>
    <row r="45" spans="1:19" ht="16.5" thickBot="1">
      <c r="A45" s="3" t="s">
        <v>18</v>
      </c>
      <c r="I45" s="22">
        <f>I40+I42</f>
        <v>2162</v>
      </c>
      <c r="J45" s="65"/>
      <c r="K45" s="22"/>
      <c r="L45" s="22">
        <f>L40+L42</f>
        <v>1085</v>
      </c>
      <c r="M45" s="65"/>
      <c r="N45" s="22"/>
      <c r="O45" s="22">
        <f>O40+O42</f>
        <v>2162</v>
      </c>
      <c r="P45" s="23"/>
      <c r="Q45" s="23"/>
      <c r="R45" s="22">
        <f>R40+R42</f>
        <v>1085</v>
      </c>
      <c r="S45" s="2"/>
    </row>
    <row r="46" spans="1:19" ht="16.5" thickTop="1">
      <c r="A46" s="2"/>
      <c r="I46" s="28"/>
      <c r="J46" s="22"/>
      <c r="K46" s="22"/>
      <c r="L46" s="28" t="s">
        <v>89</v>
      </c>
      <c r="M46" s="22"/>
      <c r="N46" s="22"/>
      <c r="O46" s="28"/>
      <c r="P46" s="22"/>
      <c r="Q46" s="22"/>
      <c r="R46" s="28"/>
      <c r="S46" s="2"/>
    </row>
    <row r="47" spans="1:19" ht="15.75">
      <c r="A47" s="3" t="s">
        <v>19</v>
      </c>
      <c r="L47" s="1" t="s">
        <v>89</v>
      </c>
      <c r="S47" s="2"/>
    </row>
    <row r="48" spans="1:19" ht="15.75">
      <c r="A48" s="3" t="s">
        <v>20</v>
      </c>
      <c r="S48" s="2"/>
    </row>
    <row r="49" spans="1:19" ht="15.75">
      <c r="A49" s="3"/>
      <c r="S49" s="2"/>
    </row>
    <row r="50" spans="1:19" ht="15.75">
      <c r="A50" s="3" t="s">
        <v>361</v>
      </c>
      <c r="S50" s="2"/>
    </row>
    <row r="51" spans="1:19" ht="16.5" thickBot="1">
      <c r="A51" s="75" t="s">
        <v>360</v>
      </c>
      <c r="I51" s="29">
        <f>I544/I547*100</f>
        <v>1.6494373450314705</v>
      </c>
      <c r="J51" s="30"/>
      <c r="K51" s="30"/>
      <c r="L51" s="29">
        <v>0.83</v>
      </c>
      <c r="M51" s="30"/>
      <c r="N51" s="30"/>
      <c r="O51" s="29">
        <f>O544/O547*100</f>
        <v>1.6494373450314705</v>
      </c>
      <c r="P51" s="30"/>
      <c r="Q51" s="30"/>
      <c r="R51" s="29">
        <v>0.83</v>
      </c>
      <c r="S51" s="2"/>
    </row>
    <row r="52" spans="1:19" ht="16.5" thickTop="1">
      <c r="A52" s="2"/>
      <c r="I52" s="8"/>
      <c r="L52" s="8"/>
      <c r="O52" s="8"/>
      <c r="R52" s="8"/>
      <c r="S52" s="2"/>
    </row>
    <row r="53" spans="1:19" ht="16.5" thickBot="1">
      <c r="A53" s="3" t="s">
        <v>21</v>
      </c>
      <c r="I53" s="6" t="s">
        <v>256</v>
      </c>
      <c r="L53" s="6" t="s">
        <v>256</v>
      </c>
      <c r="O53" s="6" t="s">
        <v>256</v>
      </c>
      <c r="R53" s="6" t="s">
        <v>256</v>
      </c>
      <c r="S53" s="2"/>
    </row>
    <row r="54" spans="1:19" ht="16.5" thickTop="1">
      <c r="A54" s="3"/>
      <c r="I54" s="10"/>
      <c r="L54" s="10"/>
      <c r="O54" s="10"/>
      <c r="R54" s="10"/>
      <c r="S54" s="2"/>
    </row>
    <row r="55" spans="1:19" ht="15.75">
      <c r="A55" s="11" t="s">
        <v>363</v>
      </c>
      <c r="S55" s="2"/>
    </row>
    <row r="56" spans="1:19" ht="15.75">
      <c r="A56" s="11" t="s">
        <v>362</v>
      </c>
      <c r="S56" s="2"/>
    </row>
    <row r="57" spans="1:19" ht="15.75">
      <c r="A57" s="11"/>
      <c r="S57" s="2"/>
    </row>
    <row r="58" spans="1:19" ht="15.75">
      <c r="A58" s="2" t="s">
        <v>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75">
      <c r="A59" s="2"/>
      <c r="S59" s="2"/>
    </row>
    <row r="60" spans="1:19" ht="15.75">
      <c r="A60" s="3" t="s">
        <v>290</v>
      </c>
      <c r="S60" s="2"/>
    </row>
    <row r="61" spans="1:19" ht="15.75">
      <c r="A61" s="2" t="s">
        <v>1</v>
      </c>
      <c r="S61" s="2"/>
    </row>
    <row r="62" spans="1:19" ht="15.75">
      <c r="A62" s="2"/>
      <c r="S62" s="2"/>
    </row>
    <row r="63" spans="1:19" ht="15.75">
      <c r="A63" s="4" t="s">
        <v>22</v>
      </c>
      <c r="S63" s="2"/>
    </row>
    <row r="64" spans="1:19" ht="15.75">
      <c r="A64" s="4"/>
      <c r="S64" s="2"/>
    </row>
    <row r="65" spans="1:19" ht="15.75">
      <c r="A65" s="4"/>
      <c r="S65" s="2"/>
    </row>
    <row r="66" spans="1:19" ht="15.75">
      <c r="A66" s="2"/>
      <c r="O66" s="6" t="s">
        <v>274</v>
      </c>
      <c r="P66" s="6"/>
      <c r="Q66" s="6"/>
      <c r="R66" s="6" t="s">
        <v>274</v>
      </c>
      <c r="S66" s="2"/>
    </row>
    <row r="67" spans="1:19" ht="15.75">
      <c r="A67" s="2"/>
      <c r="O67" s="6" t="s">
        <v>275</v>
      </c>
      <c r="P67" s="6"/>
      <c r="Q67" s="6"/>
      <c r="R67" s="6" t="s">
        <v>286</v>
      </c>
      <c r="S67" s="2"/>
    </row>
    <row r="68" spans="1:19" ht="15.75">
      <c r="A68" s="2"/>
      <c r="O68" s="6" t="s">
        <v>276</v>
      </c>
      <c r="P68" s="6"/>
      <c r="Q68" s="6"/>
      <c r="R68" s="6" t="s">
        <v>287</v>
      </c>
      <c r="S68" s="2"/>
    </row>
    <row r="69" spans="1:19" ht="15.75">
      <c r="A69" s="2"/>
      <c r="O69" s="6" t="s">
        <v>254</v>
      </c>
      <c r="P69" s="6"/>
      <c r="Q69" s="6"/>
      <c r="R69" s="6" t="s">
        <v>288</v>
      </c>
      <c r="S69" s="2"/>
    </row>
    <row r="70" spans="1:19" ht="15.75">
      <c r="A70" s="2"/>
      <c r="O70" s="6" t="s">
        <v>289</v>
      </c>
      <c r="P70" s="6"/>
      <c r="Q70" s="6"/>
      <c r="R70" s="6" t="s">
        <v>292</v>
      </c>
      <c r="S70" s="2"/>
    </row>
    <row r="71" spans="1:19" ht="15.75">
      <c r="A71" s="2"/>
      <c r="O71" s="6" t="s">
        <v>247</v>
      </c>
      <c r="P71" s="6"/>
      <c r="Q71" s="6"/>
      <c r="R71" s="6" t="s">
        <v>247</v>
      </c>
      <c r="S71" s="2"/>
    </row>
    <row r="72" spans="1:19" ht="15.75">
      <c r="A72" s="3" t="s">
        <v>23</v>
      </c>
      <c r="S72" s="2"/>
    </row>
    <row r="73" spans="1:19" ht="15.75">
      <c r="A73" s="2"/>
      <c r="S73" s="2"/>
    </row>
    <row r="74" spans="1:19" ht="15.75">
      <c r="A74" s="3" t="s">
        <v>24</v>
      </c>
      <c r="O74" s="22">
        <v>434033</v>
      </c>
      <c r="P74" s="22"/>
      <c r="Q74" s="22"/>
      <c r="R74" s="34">
        <v>439508</v>
      </c>
      <c r="S74" s="2"/>
    </row>
    <row r="75" spans="1:19" ht="15.75">
      <c r="A75" s="2" t="s">
        <v>25</v>
      </c>
      <c r="O75" s="22">
        <v>2256</v>
      </c>
      <c r="P75" s="22"/>
      <c r="Q75" s="22"/>
      <c r="R75" s="34">
        <v>2172</v>
      </c>
      <c r="S75" s="2"/>
    </row>
    <row r="76" spans="1:19" ht="15.75">
      <c r="A76" s="3" t="s">
        <v>26</v>
      </c>
      <c r="O76" s="22">
        <v>14945</v>
      </c>
      <c r="P76" s="22"/>
      <c r="Q76" s="22"/>
      <c r="R76" s="34">
        <v>13615</v>
      </c>
      <c r="S76" s="2"/>
    </row>
    <row r="77" spans="1:19" ht="15.75">
      <c r="A77" s="3" t="s">
        <v>27</v>
      </c>
      <c r="O77" s="22">
        <v>3120</v>
      </c>
      <c r="P77" s="22"/>
      <c r="Q77" s="22"/>
      <c r="R77" s="34">
        <v>3370</v>
      </c>
      <c r="S77" s="2"/>
    </row>
    <row r="78" spans="1:19" ht="15.75">
      <c r="A78" s="3" t="s">
        <v>28</v>
      </c>
      <c r="O78" s="22">
        <v>890</v>
      </c>
      <c r="P78" s="22"/>
      <c r="Q78" s="22"/>
      <c r="R78" s="34">
        <v>672</v>
      </c>
      <c r="S78" s="2"/>
    </row>
    <row r="79" spans="1:19" ht="15.75">
      <c r="A79" s="3" t="s">
        <v>29</v>
      </c>
      <c r="O79" s="22">
        <v>268</v>
      </c>
      <c r="P79" s="22"/>
      <c r="Q79" s="22"/>
      <c r="R79" s="34">
        <v>0</v>
      </c>
      <c r="S79" s="2"/>
    </row>
    <row r="80" spans="1:19" ht="15.75">
      <c r="A80" s="3" t="s">
        <v>291</v>
      </c>
      <c r="O80" s="50">
        <v>0</v>
      </c>
      <c r="P80" s="22"/>
      <c r="Q80" s="22"/>
      <c r="R80" s="34">
        <v>757</v>
      </c>
      <c r="S80" s="2"/>
    </row>
    <row r="81" spans="1:19" ht="15.75">
      <c r="A81" s="2"/>
      <c r="P81" s="22"/>
      <c r="Q81" s="22"/>
      <c r="R81" s="34"/>
      <c r="S81" s="2"/>
    </row>
    <row r="82" spans="1:19" ht="15.75">
      <c r="A82" s="2"/>
      <c r="N82" s="38"/>
      <c r="O82" s="87">
        <f>SUM(O74:O80)</f>
        <v>455512</v>
      </c>
      <c r="P82" s="22"/>
      <c r="Q82" s="22"/>
      <c r="R82" s="35">
        <f>SUM(R74:R80)</f>
        <v>460094</v>
      </c>
      <c r="S82" s="2"/>
    </row>
    <row r="83" spans="1:19" ht="15.75">
      <c r="A83" s="3" t="s">
        <v>30</v>
      </c>
      <c r="O83" s="22"/>
      <c r="P83" s="22"/>
      <c r="Q83" s="22"/>
      <c r="R83" s="34"/>
      <c r="S83" s="2"/>
    </row>
    <row r="84" spans="1:19" ht="15.75">
      <c r="A84" s="3"/>
      <c r="O84" s="22"/>
      <c r="P84" s="22"/>
      <c r="Q84" s="22"/>
      <c r="R84" s="34"/>
      <c r="S84" s="2"/>
    </row>
    <row r="85" spans="1:19" ht="15.75">
      <c r="A85" s="3" t="s">
        <v>31</v>
      </c>
      <c r="N85" s="80"/>
      <c r="O85" s="81">
        <v>37430</v>
      </c>
      <c r="P85" s="39"/>
      <c r="Q85" s="39"/>
      <c r="R85" s="41">
        <v>35682</v>
      </c>
      <c r="S85" s="2"/>
    </row>
    <row r="86" spans="1:19" ht="15.75">
      <c r="A86" s="3" t="s">
        <v>32</v>
      </c>
      <c r="N86" s="82"/>
      <c r="O86" s="79">
        <v>11536</v>
      </c>
      <c r="P86" s="39"/>
      <c r="Q86" s="39"/>
      <c r="R86" s="42">
        <v>8907</v>
      </c>
      <c r="S86" s="2"/>
    </row>
    <row r="87" spans="1:19" ht="15.75">
      <c r="A87" s="3" t="s">
        <v>33</v>
      </c>
      <c r="N87" s="82"/>
      <c r="O87" s="83">
        <v>0</v>
      </c>
      <c r="P87" s="39"/>
      <c r="Q87" s="39"/>
      <c r="R87" s="42">
        <v>2829</v>
      </c>
      <c r="S87" s="2"/>
    </row>
    <row r="88" spans="1:19" ht="15.75">
      <c r="A88" s="3" t="s">
        <v>29</v>
      </c>
      <c r="N88" s="82"/>
      <c r="O88" s="79">
        <v>268</v>
      </c>
      <c r="P88" s="39"/>
      <c r="Q88" s="39"/>
      <c r="R88" s="42">
        <v>33</v>
      </c>
      <c r="S88" s="2"/>
    </row>
    <row r="89" spans="1:19" ht="15.75">
      <c r="A89" s="3" t="s">
        <v>34</v>
      </c>
      <c r="N89" s="82"/>
      <c r="O89" s="79">
        <v>1158</v>
      </c>
      <c r="P89" s="39"/>
      <c r="Q89" s="39"/>
      <c r="R89" s="42">
        <v>1164</v>
      </c>
      <c r="S89" s="2"/>
    </row>
    <row r="90" spans="1:19" ht="15.75">
      <c r="A90" s="3" t="s">
        <v>35</v>
      </c>
      <c r="N90" s="82"/>
      <c r="O90" s="79">
        <v>25223</v>
      </c>
      <c r="P90" s="39"/>
      <c r="Q90" s="39"/>
      <c r="R90" s="42">
        <v>22317</v>
      </c>
      <c r="S90" s="2"/>
    </row>
    <row r="91" spans="1:19" ht="15.75">
      <c r="A91" s="3"/>
      <c r="N91" s="82"/>
      <c r="O91" s="79"/>
      <c r="P91" s="39"/>
      <c r="Q91" s="39"/>
      <c r="R91" s="42"/>
      <c r="S91" s="2"/>
    </row>
    <row r="92" spans="1:19" ht="15.75">
      <c r="A92" s="2"/>
      <c r="N92" s="84"/>
      <c r="O92" s="85">
        <f>SUM(O85:O90)</f>
        <v>75615</v>
      </c>
      <c r="P92" s="39"/>
      <c r="Q92" s="39"/>
      <c r="R92" s="37">
        <f>SUM(R85:R90)</f>
        <v>70932</v>
      </c>
      <c r="S92" s="2"/>
    </row>
    <row r="93" spans="1:19" ht="15.75">
      <c r="A93" s="2"/>
      <c r="O93" s="39"/>
      <c r="P93" s="22"/>
      <c r="Q93" s="22"/>
      <c r="R93" s="38"/>
      <c r="S93" s="2"/>
    </row>
    <row r="94" spans="1:19" ht="15.75">
      <c r="A94" s="3" t="s">
        <v>36</v>
      </c>
      <c r="O94" s="23" t="s">
        <v>89</v>
      </c>
      <c r="P94" s="22"/>
      <c r="Q94" s="22"/>
      <c r="R94" s="39"/>
      <c r="S94" s="2"/>
    </row>
    <row r="95" spans="1:19" ht="15.75">
      <c r="A95" s="3"/>
      <c r="O95" s="22"/>
      <c r="P95" s="22"/>
      <c r="Q95" s="22"/>
      <c r="R95" s="22" t="s">
        <v>89</v>
      </c>
      <c r="S95" s="2"/>
    </row>
    <row r="96" spans="1:19" ht="15.75">
      <c r="A96" s="3" t="s">
        <v>37</v>
      </c>
      <c r="N96" s="80"/>
      <c r="O96" s="81">
        <v>547</v>
      </c>
      <c r="P96" s="39"/>
      <c r="Q96" s="39"/>
      <c r="R96" s="41">
        <v>693</v>
      </c>
      <c r="S96" s="2"/>
    </row>
    <row r="97" spans="1:19" ht="15.75">
      <c r="A97" s="3" t="s">
        <v>38</v>
      </c>
      <c r="N97" s="82"/>
      <c r="O97" s="79">
        <v>7028</v>
      </c>
      <c r="P97" s="39"/>
      <c r="Q97" s="39"/>
      <c r="R97" s="42">
        <v>4765</v>
      </c>
      <c r="S97" s="2"/>
    </row>
    <row r="98" spans="1:19" ht="15.75">
      <c r="A98" s="3" t="s">
        <v>39</v>
      </c>
      <c r="N98" s="82"/>
      <c r="O98" s="79">
        <v>18015</v>
      </c>
      <c r="P98" s="39"/>
      <c r="Q98" s="39"/>
      <c r="R98" s="42">
        <v>26976</v>
      </c>
      <c r="S98" s="2"/>
    </row>
    <row r="99" spans="1:19" ht="15.75">
      <c r="A99" s="3" t="s">
        <v>40</v>
      </c>
      <c r="N99" s="82"/>
      <c r="O99" s="79">
        <v>637</v>
      </c>
      <c r="P99" s="39"/>
      <c r="Q99" s="39"/>
      <c r="R99" s="42">
        <v>565</v>
      </c>
      <c r="S99" s="2"/>
    </row>
    <row r="100" spans="1:19" ht="15.75">
      <c r="A100" s="3" t="s">
        <v>41</v>
      </c>
      <c r="N100" s="82"/>
      <c r="O100" s="79">
        <v>2758</v>
      </c>
      <c r="P100" s="39"/>
      <c r="Q100" s="39"/>
      <c r="R100" s="42">
        <v>16519</v>
      </c>
      <c r="S100" s="2"/>
    </row>
    <row r="101" spans="1:19" ht="15.75">
      <c r="A101" s="3" t="s">
        <v>42</v>
      </c>
      <c r="L101" s="1" t="s">
        <v>89</v>
      </c>
      <c r="N101" s="82"/>
      <c r="O101" s="79">
        <v>12500</v>
      </c>
      <c r="P101" s="39"/>
      <c r="Q101" s="39"/>
      <c r="R101" s="42">
        <v>4000</v>
      </c>
      <c r="S101" s="2"/>
    </row>
    <row r="102" spans="1:19" ht="15.75">
      <c r="A102" s="3" t="s">
        <v>43</v>
      </c>
      <c r="N102" s="82"/>
      <c r="O102" s="79">
        <v>1039</v>
      </c>
      <c r="P102" s="39"/>
      <c r="Q102" s="39"/>
      <c r="R102" s="42">
        <v>4026</v>
      </c>
      <c r="S102" s="2"/>
    </row>
    <row r="103" spans="1:19" ht="15.75">
      <c r="A103" s="3" t="s">
        <v>44</v>
      </c>
      <c r="N103" s="82"/>
      <c r="O103" s="83">
        <v>513</v>
      </c>
      <c r="P103" s="39"/>
      <c r="Q103" s="39"/>
      <c r="R103" s="42">
        <v>0</v>
      </c>
      <c r="S103" s="2"/>
    </row>
    <row r="104" spans="1:19" ht="15.75">
      <c r="A104" s="3"/>
      <c r="N104" s="82"/>
      <c r="O104" s="79"/>
      <c r="P104" s="39"/>
      <c r="Q104" s="39"/>
      <c r="R104" s="42"/>
      <c r="S104" s="2"/>
    </row>
    <row r="105" spans="1:19" ht="15.75">
      <c r="A105" s="2"/>
      <c r="N105" s="84"/>
      <c r="O105" s="85">
        <f>SUM(O96:O103)</f>
        <v>43037</v>
      </c>
      <c r="P105" s="39"/>
      <c r="Q105" s="39"/>
      <c r="R105" s="43">
        <f>SUM(R96:R103)</f>
        <v>57544</v>
      </c>
      <c r="S105" s="2"/>
    </row>
    <row r="106" spans="1:19" ht="15.75">
      <c r="A106" s="2"/>
      <c r="O106" s="39"/>
      <c r="P106" s="22"/>
      <c r="Q106" s="22"/>
      <c r="R106" s="39"/>
      <c r="S106" s="2"/>
    </row>
    <row r="107" spans="1:19" ht="15.75">
      <c r="A107" s="3" t="s">
        <v>45</v>
      </c>
      <c r="O107" s="34">
        <f>+O92-O105</f>
        <v>32578</v>
      </c>
      <c r="P107" s="22"/>
      <c r="Q107" s="22"/>
      <c r="R107" s="34">
        <f>+R92-R105</f>
        <v>13388</v>
      </c>
      <c r="S107" s="2"/>
    </row>
    <row r="108" spans="1:19" ht="15.75">
      <c r="A108" s="2"/>
      <c r="O108" s="22"/>
      <c r="P108" s="22"/>
      <c r="Q108" s="22"/>
      <c r="R108" s="34"/>
      <c r="S108" s="2"/>
    </row>
    <row r="109" spans="1:19" ht="16.5" thickBot="1">
      <c r="A109" s="2"/>
      <c r="N109" s="53"/>
      <c r="O109" s="86">
        <f>O82+O107</f>
        <v>488090</v>
      </c>
      <c r="P109" s="22"/>
      <c r="Q109" s="22"/>
      <c r="R109" s="40">
        <f>+R82+R107</f>
        <v>473482</v>
      </c>
      <c r="S109" s="2"/>
    </row>
    <row r="110" spans="1:19" ht="16.5" thickTop="1">
      <c r="A110" s="2"/>
      <c r="O110" s="36"/>
      <c r="S110" s="2"/>
    </row>
    <row r="111" spans="1:1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2"/>
    </row>
    <row r="112" spans="1:19" ht="15.75">
      <c r="A112" s="2"/>
      <c r="R112" s="3"/>
      <c r="S112" s="2"/>
    </row>
    <row r="113" spans="1:19" ht="15.75">
      <c r="A113" s="2"/>
      <c r="O113" s="6" t="s">
        <v>274</v>
      </c>
      <c r="P113" s="6"/>
      <c r="Q113" s="6"/>
      <c r="R113" s="6" t="s">
        <v>274</v>
      </c>
      <c r="S113" s="2"/>
    </row>
    <row r="114" spans="1:19" ht="15.75">
      <c r="A114" s="2"/>
      <c r="O114" s="6" t="s">
        <v>275</v>
      </c>
      <c r="P114" s="6"/>
      <c r="Q114" s="6"/>
      <c r="R114" s="6" t="s">
        <v>286</v>
      </c>
      <c r="S114" s="2"/>
    </row>
    <row r="115" spans="1:19" ht="15.75">
      <c r="A115" s="2"/>
      <c r="O115" s="6" t="s">
        <v>276</v>
      </c>
      <c r="P115" s="6"/>
      <c r="Q115" s="6"/>
      <c r="R115" s="6" t="s">
        <v>287</v>
      </c>
      <c r="S115" s="2"/>
    </row>
    <row r="116" spans="1:19" ht="15.75">
      <c r="A116" s="2"/>
      <c r="O116" s="6" t="s">
        <v>254</v>
      </c>
      <c r="P116" s="6"/>
      <c r="Q116" s="6"/>
      <c r="R116" s="6" t="s">
        <v>288</v>
      </c>
      <c r="S116" s="2"/>
    </row>
    <row r="117" spans="1:19" ht="15.75">
      <c r="A117" s="2"/>
      <c r="O117" s="6" t="s">
        <v>289</v>
      </c>
      <c r="P117" s="6"/>
      <c r="Q117" s="6"/>
      <c r="R117" s="6" t="s">
        <v>292</v>
      </c>
      <c r="S117" s="2"/>
    </row>
    <row r="118" spans="1:19" ht="15.75">
      <c r="A118" s="2"/>
      <c r="O118" s="6" t="s">
        <v>247</v>
      </c>
      <c r="P118" s="6"/>
      <c r="Q118" s="6"/>
      <c r="R118" s="6" t="s">
        <v>247</v>
      </c>
      <c r="S118" s="2"/>
    </row>
    <row r="119" spans="1:19" ht="15.75">
      <c r="A119" s="2"/>
      <c r="R119" s="3"/>
      <c r="S119" s="2"/>
    </row>
    <row r="120" spans="1:19" ht="15.75">
      <c r="A120" s="2" t="s">
        <v>46</v>
      </c>
      <c r="R120" s="3"/>
      <c r="S120" s="2"/>
    </row>
    <row r="121" spans="1:19" ht="15.75">
      <c r="A121" s="2"/>
      <c r="R121" s="3"/>
      <c r="S121" s="2"/>
    </row>
    <row r="122" spans="1:19" ht="15.75">
      <c r="A122" s="3" t="s">
        <v>47</v>
      </c>
      <c r="O122" s="22">
        <v>131075</v>
      </c>
      <c r="P122" s="22"/>
      <c r="Q122" s="22"/>
      <c r="R122" s="34">
        <v>130675.304</v>
      </c>
      <c r="S122" s="2"/>
    </row>
    <row r="123" spans="1:19" ht="15.75">
      <c r="A123" s="2" t="s">
        <v>48</v>
      </c>
      <c r="O123" s="22">
        <v>87785</v>
      </c>
      <c r="P123" s="22"/>
      <c r="Q123" s="22"/>
      <c r="R123" s="34">
        <v>85624</v>
      </c>
      <c r="S123" s="2"/>
    </row>
    <row r="124" spans="1:19" ht="15.75">
      <c r="A124" s="3"/>
      <c r="O124" s="22"/>
      <c r="P124" s="22"/>
      <c r="Q124" s="22"/>
      <c r="R124" s="34"/>
      <c r="S124" s="2"/>
    </row>
    <row r="125" spans="1:19" ht="15.75">
      <c r="A125" s="3" t="s">
        <v>49</v>
      </c>
      <c r="N125" s="38"/>
      <c r="O125" s="47">
        <f>SUM(O122:O123)</f>
        <v>218860</v>
      </c>
      <c r="P125" s="22"/>
      <c r="Q125" s="22"/>
      <c r="R125" s="25">
        <f>+R122+R123</f>
        <v>216299.304</v>
      </c>
      <c r="S125" s="2"/>
    </row>
    <row r="126" spans="1:19" ht="15.75">
      <c r="A126" s="2"/>
      <c r="O126" s="22"/>
      <c r="P126" s="22"/>
      <c r="Q126" s="22"/>
      <c r="R126" s="34"/>
      <c r="S126" s="2"/>
    </row>
    <row r="127" spans="1:19" ht="15.75">
      <c r="A127" s="3" t="s">
        <v>50</v>
      </c>
      <c r="O127" s="22">
        <v>49788</v>
      </c>
      <c r="P127" s="22"/>
      <c r="Q127" s="22"/>
      <c r="R127" s="34">
        <v>48016</v>
      </c>
      <c r="S127" s="2"/>
    </row>
    <row r="128" spans="1:19" ht="15.75">
      <c r="A128" s="2"/>
      <c r="O128" s="22" t="s">
        <v>89</v>
      </c>
      <c r="P128" s="22"/>
      <c r="Q128" s="22"/>
      <c r="R128" s="34" t="s">
        <v>89</v>
      </c>
      <c r="S128" s="2"/>
    </row>
    <row r="129" spans="1:19" ht="15.75">
      <c r="A129" s="3" t="s">
        <v>51</v>
      </c>
      <c r="O129" s="22" t="s">
        <v>89</v>
      </c>
      <c r="P129" s="22"/>
      <c r="Q129" s="22"/>
      <c r="R129" s="34" t="s">
        <v>89</v>
      </c>
      <c r="S129" s="2"/>
    </row>
    <row r="130" spans="1:19" ht="15.75">
      <c r="A130" s="3"/>
      <c r="O130" s="22"/>
      <c r="P130" s="22"/>
      <c r="Q130" s="22"/>
      <c r="R130" s="34"/>
      <c r="S130" s="2"/>
    </row>
    <row r="131" spans="1:19" ht="15.75">
      <c r="A131" s="3" t="s">
        <v>37</v>
      </c>
      <c r="N131" s="80"/>
      <c r="O131" s="81">
        <v>344</v>
      </c>
      <c r="P131" s="39"/>
      <c r="Q131" s="39"/>
      <c r="R131" s="41">
        <v>599</v>
      </c>
      <c r="S131" s="2"/>
    </row>
    <row r="132" spans="1:19" ht="15.75">
      <c r="A132" s="3" t="s">
        <v>40</v>
      </c>
      <c r="N132" s="82"/>
      <c r="O132" s="79">
        <v>0</v>
      </c>
      <c r="P132" s="39"/>
      <c r="Q132" s="39"/>
      <c r="R132" s="42">
        <v>232</v>
      </c>
      <c r="S132" s="2"/>
    </row>
    <row r="133" spans="1:19" ht="15.75">
      <c r="A133" s="3" t="s">
        <v>41</v>
      </c>
      <c r="N133" s="82"/>
      <c r="O133" s="79">
        <v>98589</v>
      </c>
      <c r="P133" s="39"/>
      <c r="Q133" s="39"/>
      <c r="R133" s="42">
        <v>85553</v>
      </c>
      <c r="S133" s="2"/>
    </row>
    <row r="134" spans="1:19" ht="15.75">
      <c r="A134" s="1" t="s">
        <v>293</v>
      </c>
      <c r="N134" s="82"/>
      <c r="O134" s="79">
        <v>60000</v>
      </c>
      <c r="P134" s="39"/>
      <c r="Q134" s="39"/>
      <c r="R134" s="42">
        <v>60000</v>
      </c>
      <c r="S134" s="2"/>
    </row>
    <row r="135" spans="1:19" ht="15.75">
      <c r="A135" s="3" t="s">
        <v>52</v>
      </c>
      <c r="L135" s="1" t="s">
        <v>89</v>
      </c>
      <c r="N135" s="82"/>
      <c r="O135" s="79">
        <v>23122</v>
      </c>
      <c r="P135" s="39"/>
      <c r="Q135" s="39"/>
      <c r="R135" s="42">
        <v>23122</v>
      </c>
      <c r="S135" s="2"/>
    </row>
    <row r="136" spans="1:19" ht="15.75">
      <c r="A136" s="3" t="s">
        <v>53</v>
      </c>
      <c r="N136" s="82"/>
      <c r="O136" s="83">
        <v>37387</v>
      </c>
      <c r="P136" s="39"/>
      <c r="Q136" s="39"/>
      <c r="R136" s="42">
        <v>39661</v>
      </c>
      <c r="S136" s="2"/>
    </row>
    <row r="137" spans="1:19" ht="15.75">
      <c r="A137" s="3"/>
      <c r="N137" s="82"/>
      <c r="O137" s="88"/>
      <c r="P137" s="39"/>
      <c r="Q137" s="39"/>
      <c r="R137" s="42"/>
      <c r="S137" s="2"/>
    </row>
    <row r="138" spans="1:19" ht="15.75">
      <c r="A138" s="3"/>
      <c r="N138" s="84"/>
      <c r="O138" s="85">
        <f>SUM(O130:O136)</f>
        <v>219442</v>
      </c>
      <c r="P138" s="22"/>
      <c r="Q138" s="22"/>
      <c r="R138" s="43">
        <f>SUM(R131:R136)</f>
        <v>209167</v>
      </c>
      <c r="S138" s="2"/>
    </row>
    <row r="139" spans="1:19" ht="15.75">
      <c r="A139" s="2"/>
      <c r="O139" s="39" t="s">
        <v>89</v>
      </c>
      <c r="P139" s="22"/>
      <c r="Q139" s="22"/>
      <c r="R139" s="39" t="s">
        <v>89</v>
      </c>
      <c r="S139" s="2"/>
    </row>
    <row r="140" spans="1:19" ht="15.75">
      <c r="A140" s="2"/>
      <c r="N140" s="38"/>
      <c r="O140" s="47">
        <f>O125+O127+O138</f>
        <v>488090</v>
      </c>
      <c r="R140" s="25">
        <f>+R125+R127+R138</f>
        <v>473482.304</v>
      </c>
      <c r="S140" s="2"/>
    </row>
    <row r="141" spans="1:19" ht="15.75">
      <c r="A141" s="2"/>
      <c r="O141" s="1" t="s">
        <v>89</v>
      </c>
      <c r="R141" s="3" t="s">
        <v>89</v>
      </c>
      <c r="S141" s="2"/>
    </row>
    <row r="142" spans="1:19" ht="15.75">
      <c r="A142" s="2"/>
      <c r="R142" s="3"/>
      <c r="S142" s="2"/>
    </row>
    <row r="143" spans="1:19" ht="16.5" thickBot="1">
      <c r="A143" s="3" t="s">
        <v>54</v>
      </c>
      <c r="N143" s="89"/>
      <c r="O143" s="90">
        <f>O125/O122*100</f>
        <v>166.97310699980926</v>
      </c>
      <c r="P143" s="22"/>
      <c r="Q143" s="22"/>
      <c r="R143" s="23">
        <f>R125/R122*100</f>
        <v>165.52424014257508</v>
      </c>
      <c r="S143" s="2"/>
    </row>
    <row r="144" spans="1:19" ht="16.5" thickTop="1">
      <c r="A144" s="2"/>
      <c r="O144" s="36"/>
      <c r="R144" s="10"/>
      <c r="S144" s="2"/>
    </row>
    <row r="145" spans="1:19" ht="15.75">
      <c r="A145" s="2"/>
      <c r="S145" s="2"/>
    </row>
    <row r="146" spans="1:19" ht="15.75">
      <c r="A146" s="2"/>
      <c r="S146" s="2"/>
    </row>
    <row r="147" spans="1:19" ht="15.75">
      <c r="A147" s="2"/>
      <c r="S147" s="2"/>
    </row>
    <row r="148" spans="1:19" ht="15.75">
      <c r="A148" s="2"/>
      <c r="S148" s="2"/>
    </row>
    <row r="149" spans="1:19" ht="15.75">
      <c r="A149" s="11" t="s">
        <v>364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2"/>
    </row>
    <row r="150" spans="1:19" ht="15.75">
      <c r="A150" s="11" t="s">
        <v>295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2"/>
    </row>
    <row r="151" spans="1:19" ht="15.75">
      <c r="A151" s="2"/>
      <c r="S151" s="2"/>
    </row>
    <row r="152" spans="1:19" ht="15.75">
      <c r="A152" s="2" t="s">
        <v>0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.75">
      <c r="A153" s="2"/>
      <c r="S153" s="2"/>
    </row>
    <row r="154" spans="1:19" ht="15.75">
      <c r="A154" s="3" t="s">
        <v>294</v>
      </c>
      <c r="S154" s="2"/>
    </row>
    <row r="155" spans="1:19" ht="15.75">
      <c r="A155" s="3"/>
      <c r="S155" s="2"/>
    </row>
    <row r="156" spans="1:19" ht="15.75">
      <c r="A156" s="3"/>
      <c r="S156" s="2"/>
    </row>
    <row r="157" spans="1:19" ht="15.75">
      <c r="A157" s="3" t="s">
        <v>61</v>
      </c>
      <c r="B157" s="1" t="s">
        <v>111</v>
      </c>
      <c r="S157" s="2"/>
    </row>
    <row r="158" spans="1:19" ht="15.75">
      <c r="A158" s="2"/>
      <c r="B158" s="3"/>
      <c r="S158" s="2"/>
    </row>
    <row r="159" spans="1:19" ht="15.75">
      <c r="A159" s="2"/>
      <c r="B159" s="11" t="s">
        <v>112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2"/>
    </row>
    <row r="160" spans="1:19" ht="15.75">
      <c r="A160" s="2"/>
      <c r="B160" s="11" t="s">
        <v>113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2"/>
    </row>
    <row r="161" spans="1:19" ht="15.75">
      <c r="A161" s="2"/>
      <c r="B161" s="11" t="s">
        <v>296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2"/>
    </row>
    <row r="162" spans="1:19" ht="15.75">
      <c r="A162" s="2"/>
      <c r="B162" s="11" t="s">
        <v>114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2"/>
    </row>
    <row r="163" spans="1:19" ht="15.75">
      <c r="A163" s="2"/>
      <c r="B163" s="11" t="s">
        <v>297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2"/>
    </row>
    <row r="164" spans="1:19" ht="15.75">
      <c r="A164" s="2"/>
      <c r="B164" s="3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"/>
    </row>
    <row r="165" spans="1:19" ht="15.75">
      <c r="A165" s="2"/>
      <c r="B165" s="3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"/>
    </row>
    <row r="166" spans="1:19" ht="15.75">
      <c r="A166" s="2"/>
      <c r="B166" s="3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"/>
    </row>
    <row r="167" spans="1:19" ht="15.75">
      <c r="A167" s="3" t="s">
        <v>62</v>
      </c>
      <c r="B167" s="1" t="s">
        <v>115</v>
      </c>
      <c r="S167" s="2"/>
    </row>
    <row r="168" spans="1:19" ht="15.75">
      <c r="A168" s="2"/>
      <c r="S168" s="2"/>
    </row>
    <row r="169" spans="1:19" ht="15.75">
      <c r="A169" s="2"/>
      <c r="B169" s="11" t="s">
        <v>368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2"/>
    </row>
    <row r="170" spans="1:19" ht="15.75">
      <c r="A170" s="2"/>
      <c r="B170" s="11" t="s">
        <v>367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"/>
    </row>
    <row r="171" spans="1:19" ht="15.75">
      <c r="A171" s="2"/>
      <c r="B171" s="5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"/>
    </row>
    <row r="172" spans="1:19" ht="15.75">
      <c r="A172" s="2"/>
      <c r="B172" s="5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"/>
    </row>
    <row r="173" spans="1:19" ht="15.75">
      <c r="A173" s="3" t="s">
        <v>63</v>
      </c>
      <c r="B173" s="3" t="s">
        <v>116</v>
      </c>
      <c r="S173" s="2"/>
    </row>
    <row r="174" spans="1:19" ht="15.75">
      <c r="A174" s="2"/>
      <c r="S174" s="2"/>
    </row>
    <row r="175" spans="1:19" ht="15.75">
      <c r="A175" s="2"/>
      <c r="B175" s="11" t="s">
        <v>117</v>
      </c>
      <c r="S175" s="2"/>
    </row>
    <row r="176" spans="1:19" ht="15.75">
      <c r="A176" s="2"/>
      <c r="B176" s="5"/>
      <c r="S176" s="2"/>
    </row>
    <row r="177" spans="1:19" ht="15.75">
      <c r="A177" s="2"/>
      <c r="B177" s="5"/>
      <c r="S177" s="2"/>
    </row>
    <row r="178" spans="1:19" ht="15.75">
      <c r="A178" s="2"/>
      <c r="B178" s="5"/>
      <c r="S178" s="2"/>
    </row>
    <row r="179" spans="1:19" ht="15.75">
      <c r="A179" s="3" t="s">
        <v>64</v>
      </c>
      <c r="B179" s="1" t="s">
        <v>118</v>
      </c>
      <c r="S179" s="2"/>
    </row>
    <row r="180" spans="1:19" ht="15.75">
      <c r="A180" s="2"/>
      <c r="S180" s="2"/>
    </row>
    <row r="181" spans="1:19" ht="15.75">
      <c r="A181" s="2"/>
      <c r="B181" s="11" t="s">
        <v>119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2"/>
    </row>
    <row r="182" spans="1:19" ht="15.75">
      <c r="A182" s="2"/>
      <c r="B182" s="11" t="s">
        <v>120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2"/>
    </row>
    <row r="183" spans="1:19" ht="15.75">
      <c r="A183" s="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"/>
    </row>
    <row r="184" spans="1:19" ht="15.75">
      <c r="A184" s="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"/>
    </row>
    <row r="185" spans="1:19" ht="15.75">
      <c r="A185" s="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"/>
    </row>
    <row r="186" spans="1:19" ht="15.75">
      <c r="A186" s="3" t="s">
        <v>65</v>
      </c>
      <c r="B186" s="3" t="s">
        <v>121</v>
      </c>
      <c r="S186" s="2"/>
    </row>
    <row r="187" spans="1:19" ht="15.75">
      <c r="A187" s="2"/>
      <c r="B187" s="3"/>
      <c r="S187" s="2"/>
    </row>
    <row r="188" spans="1:19" ht="15.75">
      <c r="A188" s="2"/>
      <c r="B188" s="11" t="s">
        <v>122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"/>
    </row>
    <row r="189" spans="1:19" ht="15.75">
      <c r="A189" s="2"/>
      <c r="B189" s="5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"/>
    </row>
    <row r="190" spans="1:19" ht="15.75">
      <c r="A190" s="2"/>
      <c r="B190" s="5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"/>
    </row>
    <row r="191" spans="1:19" ht="15.75">
      <c r="A191" s="2"/>
      <c r="B191" s="5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"/>
    </row>
    <row r="192" spans="1:19" ht="15.75">
      <c r="A192" s="3" t="s">
        <v>66</v>
      </c>
      <c r="B192" s="3" t="s">
        <v>123</v>
      </c>
      <c r="S192" s="2"/>
    </row>
    <row r="193" spans="1:19" ht="15.75">
      <c r="A193" s="3"/>
      <c r="S193" s="2"/>
    </row>
    <row r="194" spans="1:19" ht="15.75">
      <c r="A194" s="3"/>
      <c r="B194" s="11" t="s">
        <v>124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2"/>
    </row>
    <row r="195" spans="1:19" ht="15.75">
      <c r="A195" s="3"/>
      <c r="B195" s="11" t="s">
        <v>125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2"/>
    </row>
    <row r="196" spans="1:19" ht="15.75">
      <c r="A196" s="2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2"/>
    </row>
    <row r="197" spans="1:19" ht="15.75">
      <c r="A197" s="2"/>
      <c r="B197" s="11" t="s">
        <v>298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2"/>
    </row>
    <row r="198" spans="1:19" ht="15.75">
      <c r="A198" s="2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2"/>
    </row>
    <row r="199" spans="1:19" ht="15.75">
      <c r="A199" s="2"/>
      <c r="B199" s="44" t="s">
        <v>299</v>
      </c>
      <c r="C199" s="11"/>
      <c r="D199" s="11"/>
      <c r="E199" s="44" t="s">
        <v>300</v>
      </c>
      <c r="F199" s="11"/>
      <c r="G199" s="11"/>
      <c r="H199" s="52" t="s">
        <v>305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2"/>
    </row>
    <row r="200" spans="1:19" ht="15.75">
      <c r="A200" s="2"/>
      <c r="B200" s="11"/>
      <c r="C200" s="11"/>
      <c r="D200" s="11"/>
      <c r="E200" s="11"/>
      <c r="F200" s="11"/>
      <c r="G200" s="11"/>
      <c r="H200" s="11"/>
      <c r="I200" s="34"/>
      <c r="J200" s="11"/>
      <c r="K200" s="11"/>
      <c r="L200" s="11"/>
      <c r="M200" s="11"/>
      <c r="N200" s="11"/>
      <c r="O200" s="11"/>
      <c r="P200" s="11"/>
      <c r="Q200" s="11"/>
      <c r="R200" s="11"/>
      <c r="S200" s="2"/>
    </row>
    <row r="201" spans="1:19" ht="15.75">
      <c r="A201" s="2"/>
      <c r="B201" s="45" t="s">
        <v>301</v>
      </c>
      <c r="C201" s="11"/>
      <c r="D201" s="11"/>
      <c r="E201" s="102">
        <v>10000000</v>
      </c>
      <c r="F201" s="102"/>
      <c r="G201" s="11"/>
      <c r="H201" s="105">
        <v>10000000</v>
      </c>
      <c r="I201" s="105"/>
      <c r="J201" s="11"/>
      <c r="K201" s="11"/>
      <c r="L201" s="11"/>
      <c r="M201" s="11"/>
      <c r="N201" s="11"/>
      <c r="O201" s="11"/>
      <c r="P201" s="11"/>
      <c r="Q201" s="11"/>
      <c r="R201" s="11"/>
      <c r="S201" s="2"/>
    </row>
    <row r="202" spans="1:19" ht="15.75">
      <c r="A202" s="2"/>
      <c r="B202" s="45" t="s">
        <v>302</v>
      </c>
      <c r="C202" s="11"/>
      <c r="D202" s="11"/>
      <c r="E202" s="102">
        <v>30000000</v>
      </c>
      <c r="F202" s="102"/>
      <c r="G202" s="11"/>
      <c r="H202" s="105">
        <v>30000000</v>
      </c>
      <c r="I202" s="105"/>
      <c r="J202" s="11"/>
      <c r="K202" s="11"/>
      <c r="L202" s="11"/>
      <c r="M202" s="11"/>
      <c r="N202" s="11"/>
      <c r="O202" s="11"/>
      <c r="P202" s="11"/>
      <c r="Q202" s="11"/>
      <c r="R202" s="11"/>
      <c r="S202" s="2"/>
    </row>
    <row r="203" spans="1:19" ht="15.75">
      <c r="A203" s="2"/>
      <c r="B203" s="46" t="s">
        <v>303</v>
      </c>
      <c r="E203" s="109">
        <v>15000000</v>
      </c>
      <c r="F203" s="109"/>
      <c r="H203" s="105">
        <v>15000000</v>
      </c>
      <c r="I203" s="105"/>
      <c r="S203" s="2"/>
    </row>
    <row r="204" spans="1:19" ht="15.75">
      <c r="A204" s="2"/>
      <c r="B204" s="46" t="s">
        <v>304</v>
      </c>
      <c r="E204" s="109">
        <v>5000000</v>
      </c>
      <c r="F204" s="109"/>
      <c r="H204" s="105">
        <v>5000000</v>
      </c>
      <c r="I204" s="105"/>
      <c r="S204" s="2"/>
    </row>
    <row r="205" spans="1:19" ht="15.75">
      <c r="A205" s="2"/>
      <c r="B205" s="46"/>
      <c r="E205" s="108">
        <f>SUM(E201:F204)</f>
        <v>60000000</v>
      </c>
      <c r="F205" s="108"/>
      <c r="H205" s="104">
        <f>SUM(H201:H204)</f>
        <v>60000000</v>
      </c>
      <c r="I205" s="104"/>
      <c r="S205" s="2"/>
    </row>
    <row r="206" spans="1:19" ht="15.75">
      <c r="A206" s="2"/>
      <c r="B206" s="46"/>
      <c r="E206" s="97"/>
      <c r="F206" s="97"/>
      <c r="H206" s="98"/>
      <c r="I206" s="98"/>
      <c r="S206" s="2"/>
    </row>
    <row r="207" spans="1:19" ht="15.75">
      <c r="A207" s="2"/>
      <c r="S207" s="2"/>
    </row>
    <row r="208" spans="1:19" ht="15.75">
      <c r="A208" s="3" t="s">
        <v>67</v>
      </c>
      <c r="B208" s="3" t="s">
        <v>126</v>
      </c>
      <c r="S208" s="2"/>
    </row>
    <row r="209" spans="1:19" ht="15.75">
      <c r="A209" s="2"/>
      <c r="B209" s="3"/>
      <c r="S209" s="2"/>
    </row>
    <row r="210" spans="1:19" ht="15.75">
      <c r="A210" s="2"/>
      <c r="B210" s="3" t="s">
        <v>127</v>
      </c>
      <c r="S210" s="2"/>
    </row>
    <row r="211" spans="1:19" ht="15.75">
      <c r="A211" s="2"/>
      <c r="B211" s="3"/>
      <c r="S211" s="2"/>
    </row>
    <row r="212" spans="1:19" ht="15.75">
      <c r="A212" s="2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75">
      <c r="A213" s="3" t="s">
        <v>68</v>
      </c>
      <c r="B213" s="3" t="s">
        <v>128</v>
      </c>
      <c r="S213" s="2"/>
    </row>
    <row r="214" spans="1:19" ht="15.75">
      <c r="A214" s="3"/>
      <c r="S214" s="2"/>
    </row>
    <row r="215" spans="1:19" ht="15.75">
      <c r="A215" s="3"/>
      <c r="B215" s="1" t="s">
        <v>129</v>
      </c>
      <c r="C215" s="1" t="s">
        <v>172</v>
      </c>
      <c r="S215" s="2"/>
    </row>
    <row r="216" spans="1:19" ht="15.75">
      <c r="A216" s="3"/>
      <c r="S216" s="2"/>
    </row>
    <row r="217" spans="1:19" ht="15.75">
      <c r="A217" s="3"/>
      <c r="E217" s="7"/>
      <c r="F217" s="7"/>
      <c r="G217" s="7"/>
      <c r="H217" s="7"/>
      <c r="I217" s="102" t="s">
        <v>199</v>
      </c>
      <c r="J217" s="102"/>
      <c r="K217" s="7"/>
      <c r="L217" s="7"/>
      <c r="M217" s="7"/>
      <c r="N217" s="7"/>
      <c r="O217" s="7"/>
      <c r="P217" s="7"/>
      <c r="Q217" s="7"/>
      <c r="R217" s="7"/>
      <c r="S217" s="2"/>
    </row>
    <row r="218" spans="1:19" ht="15.75">
      <c r="A218" s="3"/>
      <c r="E218" s="7"/>
      <c r="F218" s="7"/>
      <c r="G218" s="7"/>
      <c r="H218" s="7"/>
      <c r="I218" s="102" t="s">
        <v>257</v>
      </c>
      <c r="J218" s="102"/>
      <c r="K218" s="7"/>
      <c r="L218" s="7"/>
      <c r="M218" s="7"/>
      <c r="N218" s="7"/>
      <c r="O218" s="7" t="s">
        <v>89</v>
      </c>
      <c r="P218" s="7"/>
      <c r="Q218" s="7"/>
      <c r="R218" s="7"/>
      <c r="S218" s="2"/>
    </row>
    <row r="219" spans="1:19" ht="15.75">
      <c r="A219" s="3"/>
      <c r="E219" s="7" t="s">
        <v>241</v>
      </c>
      <c r="F219" s="7"/>
      <c r="G219" s="7"/>
      <c r="H219" s="7"/>
      <c r="I219" s="102" t="s">
        <v>258</v>
      </c>
      <c r="J219" s="102"/>
      <c r="K219" s="7"/>
      <c r="L219" s="7"/>
      <c r="M219" s="7"/>
      <c r="N219" s="7"/>
      <c r="O219" s="7"/>
      <c r="P219" s="7"/>
      <c r="Q219" s="7"/>
      <c r="R219" s="7"/>
      <c r="S219" s="2"/>
    </row>
    <row r="220" spans="1:19" ht="15.75">
      <c r="A220" s="3"/>
      <c r="E220" s="7" t="s">
        <v>242</v>
      </c>
      <c r="F220" s="7"/>
      <c r="G220" s="7"/>
      <c r="H220" s="7"/>
      <c r="I220" s="102" t="s">
        <v>259</v>
      </c>
      <c r="J220" s="102"/>
      <c r="K220" s="7"/>
      <c r="L220" s="7"/>
      <c r="M220" s="7"/>
      <c r="N220" s="7"/>
      <c r="O220" s="7"/>
      <c r="P220" s="7"/>
      <c r="Q220" s="7"/>
      <c r="R220" s="7"/>
      <c r="S220" s="2"/>
    </row>
    <row r="221" spans="1:19" ht="15.75">
      <c r="A221" s="3"/>
      <c r="E221" s="7" t="s">
        <v>243</v>
      </c>
      <c r="F221" s="7"/>
      <c r="G221" s="7"/>
      <c r="H221" s="7"/>
      <c r="I221" s="102" t="s">
        <v>260</v>
      </c>
      <c r="J221" s="102"/>
      <c r="K221" s="7"/>
      <c r="L221" s="7"/>
      <c r="M221" s="7"/>
      <c r="N221" s="7"/>
      <c r="O221" s="7"/>
      <c r="P221" s="7"/>
      <c r="Q221" s="7"/>
      <c r="R221" s="7"/>
      <c r="S221" s="2"/>
    </row>
    <row r="222" spans="1:19" ht="15.75">
      <c r="A222" s="3"/>
      <c r="E222" s="7" t="s">
        <v>244</v>
      </c>
      <c r="F222" s="7"/>
      <c r="G222" s="7" t="s">
        <v>249</v>
      </c>
      <c r="H222" s="7"/>
      <c r="I222" s="102" t="s">
        <v>261</v>
      </c>
      <c r="J222" s="102"/>
      <c r="K222" s="7"/>
      <c r="L222" s="7" t="s">
        <v>268</v>
      </c>
      <c r="M222" s="7"/>
      <c r="N222" s="7"/>
      <c r="O222" s="7"/>
      <c r="P222" s="7"/>
      <c r="Q222" s="7"/>
      <c r="R222" s="7"/>
      <c r="S222" s="2"/>
    </row>
    <row r="223" spans="1:19" ht="15.75">
      <c r="A223" s="3"/>
      <c r="E223" s="7" t="s">
        <v>245</v>
      </c>
      <c r="F223" s="7"/>
      <c r="G223" s="7" t="s">
        <v>250</v>
      </c>
      <c r="H223" s="7"/>
      <c r="I223" s="102" t="s">
        <v>262</v>
      </c>
      <c r="J223" s="102"/>
      <c r="K223" s="7"/>
      <c r="L223" s="7" t="s">
        <v>269</v>
      </c>
      <c r="M223" s="7"/>
      <c r="N223" s="7"/>
      <c r="O223" s="7"/>
      <c r="P223" s="7"/>
      <c r="Q223" s="7"/>
      <c r="R223" s="7"/>
      <c r="S223" s="2"/>
    </row>
    <row r="224" spans="1:19" ht="15.75">
      <c r="A224" s="3"/>
      <c r="E224" s="7" t="s">
        <v>246</v>
      </c>
      <c r="F224" s="7"/>
      <c r="G224" s="7" t="s">
        <v>246</v>
      </c>
      <c r="H224" s="7"/>
      <c r="I224" s="102" t="s">
        <v>263</v>
      </c>
      <c r="J224" s="102"/>
      <c r="K224" s="7"/>
      <c r="L224" s="7" t="s">
        <v>270</v>
      </c>
      <c r="M224" s="7"/>
      <c r="N224" s="7"/>
      <c r="O224" s="7" t="s">
        <v>279</v>
      </c>
      <c r="P224" s="7"/>
      <c r="Q224" s="7"/>
      <c r="R224" s="7" t="s">
        <v>202</v>
      </c>
      <c r="S224" s="2"/>
    </row>
    <row r="225" spans="1:19" ht="15.75">
      <c r="A225" s="3"/>
      <c r="E225" s="7" t="s">
        <v>247</v>
      </c>
      <c r="G225" s="7" t="s">
        <v>247</v>
      </c>
      <c r="I225" s="102" t="s">
        <v>247</v>
      </c>
      <c r="J225" s="102"/>
      <c r="L225" s="7" t="s">
        <v>247</v>
      </c>
      <c r="O225" s="7" t="s">
        <v>247</v>
      </c>
      <c r="R225" s="7" t="s">
        <v>247</v>
      </c>
      <c r="S225" s="2"/>
    </row>
    <row r="226" spans="1:19" ht="15.75">
      <c r="A226" s="3"/>
      <c r="E226" s="7"/>
      <c r="G226" s="7"/>
      <c r="I226" s="7"/>
      <c r="L226" s="7"/>
      <c r="O226" s="7"/>
      <c r="R226" s="7"/>
      <c r="S226" s="2"/>
    </row>
    <row r="227" spans="1:19" ht="15.75">
      <c r="A227" s="3"/>
      <c r="C227" s="3" t="s">
        <v>173</v>
      </c>
      <c r="D227" s="3"/>
      <c r="E227" s="3"/>
      <c r="F227" s="3"/>
      <c r="S227" s="2"/>
    </row>
    <row r="228" spans="1:19" ht="15.75">
      <c r="A228" s="3"/>
      <c r="C228" s="3" t="s">
        <v>89</v>
      </c>
      <c r="D228" s="3"/>
      <c r="E228" s="3"/>
      <c r="F228" s="3"/>
      <c r="S228" s="2"/>
    </row>
    <row r="229" spans="1:19" ht="15.75">
      <c r="A229" s="3"/>
      <c r="C229" s="3"/>
      <c r="D229" s="3"/>
      <c r="E229" s="3"/>
      <c r="F229" s="3"/>
      <c r="S229" s="2"/>
    </row>
    <row r="230" spans="1:19" ht="15.75">
      <c r="A230" s="3"/>
      <c r="C230" s="3" t="s">
        <v>174</v>
      </c>
      <c r="D230" s="3"/>
      <c r="E230" s="3"/>
      <c r="F230" s="3"/>
      <c r="S230" s="2"/>
    </row>
    <row r="231" spans="1:19" ht="15.75">
      <c r="A231" s="3"/>
      <c r="C231" s="3" t="s">
        <v>175</v>
      </c>
      <c r="D231" s="3"/>
      <c r="E231" s="23">
        <v>21886</v>
      </c>
      <c r="F231" s="23"/>
      <c r="G231" s="22">
        <v>22622</v>
      </c>
      <c r="H231" s="22"/>
      <c r="I231" s="100" t="s">
        <v>248</v>
      </c>
      <c r="J231" s="100"/>
      <c r="K231" s="22"/>
      <c r="L231" s="49">
        <v>101</v>
      </c>
      <c r="M231" s="22"/>
      <c r="N231" s="22"/>
      <c r="O231" s="24" t="s">
        <v>248</v>
      </c>
      <c r="P231" s="22"/>
      <c r="Q231" s="22"/>
      <c r="R231" s="22">
        <f>SUM(E231:O231)</f>
        <v>44609</v>
      </c>
      <c r="S231" s="2"/>
    </row>
    <row r="232" spans="1:19" ht="15.75">
      <c r="A232" s="3"/>
      <c r="C232" s="3" t="s">
        <v>89</v>
      </c>
      <c r="D232" s="3"/>
      <c r="E232" s="23"/>
      <c r="F232" s="23"/>
      <c r="G232" s="22"/>
      <c r="H232" s="22"/>
      <c r="I232" s="57"/>
      <c r="J232" s="22"/>
      <c r="K232" s="22"/>
      <c r="L232" s="22"/>
      <c r="M232" s="22"/>
      <c r="N232" s="22"/>
      <c r="O232" s="22"/>
      <c r="P232" s="22"/>
      <c r="Q232" s="22"/>
      <c r="R232" s="22"/>
      <c r="S232" s="2"/>
    </row>
    <row r="233" spans="1:19" ht="15.75">
      <c r="A233" s="3"/>
      <c r="C233" s="3"/>
      <c r="D233" s="3"/>
      <c r="E233" s="23"/>
      <c r="F233" s="23"/>
      <c r="G233" s="22"/>
      <c r="H233" s="22"/>
      <c r="I233" s="57"/>
      <c r="J233" s="22"/>
      <c r="K233" s="22"/>
      <c r="L233" s="22"/>
      <c r="M233" s="22"/>
      <c r="N233" s="22"/>
      <c r="O233" s="22"/>
      <c r="P233" s="22"/>
      <c r="Q233" s="22"/>
      <c r="R233" s="22"/>
      <c r="S233" s="2"/>
    </row>
    <row r="234" spans="1:19" ht="15.75">
      <c r="A234" s="3"/>
      <c r="C234" s="3" t="s">
        <v>176</v>
      </c>
      <c r="D234" s="3"/>
      <c r="E234" s="23"/>
      <c r="F234" s="23"/>
      <c r="G234" s="22"/>
      <c r="H234" s="22"/>
      <c r="I234" s="57"/>
      <c r="J234" s="22"/>
      <c r="K234" s="22"/>
      <c r="L234" s="22"/>
      <c r="M234" s="22"/>
      <c r="N234" s="22"/>
      <c r="O234" s="22"/>
      <c r="P234" s="22"/>
      <c r="Q234" s="22"/>
      <c r="R234" s="22"/>
      <c r="S234" s="2"/>
    </row>
    <row r="235" spans="1:19" ht="15.75">
      <c r="A235" s="3"/>
      <c r="C235" s="3" t="s">
        <v>177</v>
      </c>
      <c r="D235" s="3"/>
      <c r="E235" s="23"/>
      <c r="F235" s="23"/>
      <c r="G235" s="22"/>
      <c r="H235" s="22"/>
      <c r="I235" s="57"/>
      <c r="J235" s="22"/>
      <c r="K235" s="22"/>
      <c r="L235" s="22"/>
      <c r="M235" s="22"/>
      <c r="N235" s="22"/>
      <c r="O235" s="22"/>
      <c r="P235" s="22"/>
      <c r="Q235" s="22"/>
      <c r="R235" s="22"/>
      <c r="S235" s="2"/>
    </row>
    <row r="236" spans="1:19" ht="15.75">
      <c r="A236" s="3"/>
      <c r="C236" s="3" t="s">
        <v>175</v>
      </c>
      <c r="D236" s="3"/>
      <c r="E236" s="23">
        <v>1590</v>
      </c>
      <c r="F236" s="23"/>
      <c r="G236" s="22">
        <v>118</v>
      </c>
      <c r="H236" s="22"/>
      <c r="I236" s="100" t="s">
        <v>248</v>
      </c>
      <c r="J236" s="100"/>
      <c r="K236" s="22"/>
      <c r="L236" s="22">
        <v>101</v>
      </c>
      <c r="M236" s="22"/>
      <c r="N236" s="22"/>
      <c r="O236" s="22">
        <f>-SUM(E236:L236)</f>
        <v>-1809</v>
      </c>
      <c r="P236" s="22"/>
      <c r="Q236" s="22"/>
      <c r="R236" s="24" t="s">
        <v>248</v>
      </c>
      <c r="S236" s="2"/>
    </row>
    <row r="237" spans="1:19" ht="15.75">
      <c r="A237" s="3"/>
      <c r="C237" s="3"/>
      <c r="D237" s="3"/>
      <c r="E237" s="23"/>
      <c r="F237" s="23"/>
      <c r="G237" s="22"/>
      <c r="H237" s="22"/>
      <c r="I237" s="24"/>
      <c r="J237" s="22"/>
      <c r="K237" s="22"/>
      <c r="L237" s="22"/>
      <c r="M237" s="22"/>
      <c r="N237" s="22"/>
      <c r="O237" s="22"/>
      <c r="P237" s="22"/>
      <c r="Q237" s="22"/>
      <c r="R237" s="24"/>
      <c r="S237" s="2"/>
    </row>
    <row r="238" spans="1:19" ht="15.75">
      <c r="A238" s="3"/>
      <c r="C238" s="3"/>
      <c r="D238" s="3"/>
      <c r="E238" s="23"/>
      <c r="F238" s="23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"/>
    </row>
    <row r="239" spans="1:19" ht="15.75">
      <c r="A239" s="3"/>
      <c r="C239" s="3" t="s">
        <v>178</v>
      </c>
      <c r="D239" s="3"/>
      <c r="E239" s="25"/>
      <c r="F239" s="23"/>
      <c r="G239" s="47"/>
      <c r="H239" s="22"/>
      <c r="I239" s="38"/>
      <c r="J239" s="47"/>
      <c r="K239" s="22"/>
      <c r="L239" s="25"/>
      <c r="M239" s="22"/>
      <c r="N239" s="22"/>
      <c r="O239" s="25"/>
      <c r="P239" s="22"/>
      <c r="Q239" s="22"/>
      <c r="R239" s="25"/>
      <c r="S239" s="2"/>
    </row>
    <row r="240" spans="1:19" ht="16.5" thickBot="1">
      <c r="A240" s="3"/>
      <c r="C240" s="3" t="s">
        <v>179</v>
      </c>
      <c r="E240" s="22">
        <f>SUM(E231:E238)</f>
        <v>23476</v>
      </c>
      <c r="F240" s="22"/>
      <c r="G240" s="48">
        <f>SUM(G231:G238)</f>
        <v>22740</v>
      </c>
      <c r="H240" s="22"/>
      <c r="I240" s="89"/>
      <c r="J240" s="48">
        <f>SUM(I231:I238)</f>
        <v>0</v>
      </c>
      <c r="K240" s="22"/>
      <c r="L240" s="22">
        <f>SUM(L231:L238)</f>
        <v>202</v>
      </c>
      <c r="M240" s="22"/>
      <c r="N240" s="22"/>
      <c r="O240" s="22">
        <f>SUM(O231:O238)</f>
        <v>-1809</v>
      </c>
      <c r="P240" s="22"/>
      <c r="Q240" s="22"/>
      <c r="R240" s="22">
        <f>SUM(R231:R238)</f>
        <v>44609</v>
      </c>
      <c r="S240" s="2"/>
    </row>
    <row r="241" spans="1:19" ht="16.5" thickTop="1">
      <c r="A241" s="3"/>
      <c r="E241" s="28"/>
      <c r="F241" s="22"/>
      <c r="G241" s="39"/>
      <c r="H241" s="22"/>
      <c r="I241" s="39"/>
      <c r="J241" s="22"/>
      <c r="K241" s="22"/>
      <c r="L241" s="28"/>
      <c r="M241" s="22"/>
      <c r="N241" s="22"/>
      <c r="O241" s="28"/>
      <c r="P241" s="22"/>
      <c r="Q241" s="22"/>
      <c r="R241" s="28"/>
      <c r="S241" s="2"/>
    </row>
    <row r="242" spans="1:19" ht="15.75">
      <c r="A242" s="3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"/>
    </row>
    <row r="243" spans="1:19" ht="15.75">
      <c r="A243" s="3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"/>
    </row>
    <row r="244" spans="1:19" ht="15.75">
      <c r="A244" s="3"/>
      <c r="C244" s="3" t="s">
        <v>180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"/>
    </row>
    <row r="245" spans="1:19" ht="15.75">
      <c r="A245" s="3"/>
      <c r="C245" s="3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"/>
    </row>
    <row r="246" spans="1:19" ht="15.75">
      <c r="A246" s="3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"/>
    </row>
    <row r="247" spans="1:19" ht="15.75">
      <c r="A247" s="3"/>
      <c r="C247" s="1" t="s">
        <v>181</v>
      </c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"/>
    </row>
    <row r="248" spans="1:19" ht="15.75">
      <c r="A248" s="3"/>
      <c r="C248" s="1" t="s">
        <v>182</v>
      </c>
      <c r="E248" s="50">
        <v>2124</v>
      </c>
      <c r="F248" s="50"/>
      <c r="G248" s="50">
        <v>6369</v>
      </c>
      <c r="H248" s="50"/>
      <c r="I248" s="101">
        <v>-889</v>
      </c>
      <c r="J248" s="101"/>
      <c r="K248" s="50"/>
      <c r="L248" s="50">
        <v>20</v>
      </c>
      <c r="M248" s="50"/>
      <c r="N248" s="50"/>
      <c r="O248" s="51" t="s">
        <v>248</v>
      </c>
      <c r="P248" s="50"/>
      <c r="Q248" s="50"/>
      <c r="R248" s="50">
        <f>SUM(E248:O248)</f>
        <v>7624</v>
      </c>
      <c r="S248" s="2"/>
    </row>
    <row r="249" spans="1:19" ht="15.75">
      <c r="A249" s="3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4"/>
      <c r="P249" s="22"/>
      <c r="Q249" s="22"/>
      <c r="R249" s="22"/>
      <c r="S249" s="2"/>
    </row>
    <row r="250" spans="1:19" ht="15.75">
      <c r="A250" s="3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"/>
    </row>
    <row r="251" spans="1:19" ht="15.75">
      <c r="A251" s="3"/>
      <c r="C251" s="1" t="s">
        <v>183</v>
      </c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"/>
    </row>
    <row r="252" spans="1:19" ht="15.75">
      <c r="A252" s="3"/>
      <c r="C252" s="1" t="s">
        <v>184</v>
      </c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"/>
    </row>
    <row r="253" spans="1:19" ht="15.75">
      <c r="A253" s="3"/>
      <c r="C253" s="1" t="s">
        <v>185</v>
      </c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>
        <v>-688</v>
      </c>
      <c r="S253" s="2"/>
    </row>
    <row r="254" spans="1:19" ht="15.75">
      <c r="A254" s="3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"/>
    </row>
    <row r="255" spans="1:19" ht="15.75">
      <c r="A255" s="3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"/>
    </row>
    <row r="256" spans="1:19" ht="15.75">
      <c r="A256" s="3"/>
      <c r="C256" s="1" t="s">
        <v>186</v>
      </c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"/>
    </row>
    <row r="257" spans="1:19" ht="15.75">
      <c r="A257" s="3"/>
      <c r="C257" s="3" t="s">
        <v>187</v>
      </c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>
        <v>-2327</v>
      </c>
      <c r="S257" s="2"/>
    </row>
    <row r="258" spans="1:19" ht="15.75">
      <c r="A258" s="3"/>
      <c r="C258" s="3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"/>
    </row>
    <row r="259" spans="1:19" ht="15.75">
      <c r="A259" s="3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"/>
    </row>
    <row r="260" spans="1:19" ht="15.75">
      <c r="A260" s="3"/>
      <c r="C260" s="1" t="s">
        <v>186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"/>
    </row>
    <row r="261" spans="1:19" ht="15.75">
      <c r="A261" s="3"/>
      <c r="C261" s="1" t="s">
        <v>175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>
        <v>14</v>
      </c>
      <c r="S261" s="2"/>
    </row>
    <row r="262" spans="1:19" ht="15.75">
      <c r="A262" s="3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"/>
    </row>
    <row r="263" spans="1:19" ht="15.75">
      <c r="A263" s="3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"/>
    </row>
    <row r="264" spans="1:19" ht="15.75">
      <c r="A264" s="3"/>
      <c r="C264" s="1" t="s">
        <v>188</v>
      </c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"/>
    </row>
    <row r="265" spans="1:19" ht="15.75">
      <c r="A265" s="3"/>
      <c r="C265" s="1" t="s">
        <v>189</v>
      </c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"/>
    </row>
    <row r="266" spans="1:19" ht="15.75">
      <c r="A266" s="3"/>
      <c r="C266" s="1" t="s">
        <v>190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"/>
    </row>
    <row r="267" spans="1:19" ht="15.75">
      <c r="A267" s="3"/>
      <c r="C267" s="1" t="s">
        <v>191</v>
      </c>
      <c r="E267" s="22"/>
      <c r="F267" s="22"/>
      <c r="G267" s="22">
        <v>116</v>
      </c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>
        <f>SUM(E267:O267)</f>
        <v>116</v>
      </c>
      <c r="S267" s="2"/>
    </row>
    <row r="268" spans="1:19" ht="15.75">
      <c r="A268" s="3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"/>
    </row>
    <row r="269" spans="1:19" ht="15.75">
      <c r="A269" s="3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"/>
    </row>
    <row r="270" spans="1:19" ht="15.75">
      <c r="A270" s="3"/>
      <c r="C270" s="1" t="s">
        <v>44</v>
      </c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50">
        <f>-I451</f>
        <v>-1249</v>
      </c>
      <c r="S270" s="2"/>
    </row>
    <row r="271" spans="1:19" ht="15.75">
      <c r="A271" s="3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"/>
    </row>
    <row r="272" spans="1:19" ht="15.75">
      <c r="A272" s="3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"/>
    </row>
    <row r="273" spans="1:19" ht="15.75">
      <c r="A273" s="3"/>
      <c r="C273" s="3" t="s">
        <v>192</v>
      </c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"/>
    </row>
    <row r="274" spans="1:19" ht="15.75">
      <c r="A274" s="3"/>
      <c r="C274" s="3" t="s">
        <v>193</v>
      </c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>
        <v>-1328</v>
      </c>
      <c r="S274" s="2"/>
    </row>
    <row r="275" spans="1:19" ht="15.75">
      <c r="A275" s="3"/>
      <c r="C275" s="3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"/>
    </row>
    <row r="276" spans="1:19" ht="15.75">
      <c r="A276" s="3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5"/>
      <c r="S276" s="2"/>
    </row>
    <row r="277" spans="1:19" ht="16.5" thickBot="1">
      <c r="A277" s="3"/>
      <c r="C277" s="1" t="s">
        <v>194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>
        <f>SUM(R248:R276)</f>
        <v>2162</v>
      </c>
      <c r="S277" s="2"/>
    </row>
    <row r="278" spans="1:19" ht="16.5" thickTop="1">
      <c r="A278" s="3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8"/>
      <c r="S278" s="2"/>
    </row>
    <row r="279" spans="1:19" ht="15.75">
      <c r="A279" s="3"/>
      <c r="C279" s="1" t="s">
        <v>195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"/>
    </row>
    <row r="280" spans="1:19" ht="15.75">
      <c r="A280" s="3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"/>
    </row>
    <row r="281" spans="1:19" ht="15.75">
      <c r="A281" s="3"/>
      <c r="C281" s="1" t="s">
        <v>181</v>
      </c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"/>
    </row>
    <row r="282" spans="1:19" ht="15.75">
      <c r="A282" s="3"/>
      <c r="C282" s="1" t="s">
        <v>196</v>
      </c>
      <c r="E282" s="22">
        <v>247581</v>
      </c>
      <c r="G282" s="22">
        <v>264792</v>
      </c>
      <c r="H282" s="22"/>
      <c r="I282" s="22">
        <v>2616</v>
      </c>
      <c r="J282" s="22"/>
      <c r="K282" s="22"/>
      <c r="L282" s="22">
        <v>303</v>
      </c>
      <c r="M282" s="22"/>
      <c r="N282" s="22"/>
      <c r="O282" s="24" t="s">
        <v>248</v>
      </c>
      <c r="P282" s="22"/>
      <c r="Q282" s="22"/>
      <c r="R282" s="22">
        <f>SUM(E282:O282)</f>
        <v>515292</v>
      </c>
      <c r="S282" s="2"/>
    </row>
    <row r="283" spans="1:19" ht="15.75">
      <c r="A283" s="3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"/>
    </row>
    <row r="284" spans="1:19" ht="15.75">
      <c r="A284" s="3"/>
      <c r="C284" s="3" t="s">
        <v>197</v>
      </c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"/>
    </row>
    <row r="285" spans="1:19" ht="15.75">
      <c r="A285" s="3"/>
      <c r="C285" s="3" t="s">
        <v>198</v>
      </c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>
        <v>890</v>
      </c>
      <c r="S285" s="2"/>
    </row>
    <row r="286" spans="1:19" ht="15.75">
      <c r="A286" s="3"/>
      <c r="C286" s="3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"/>
    </row>
    <row r="287" spans="1:19" ht="15.75">
      <c r="A287" s="3"/>
      <c r="C287" s="1" t="s">
        <v>199</v>
      </c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"/>
    </row>
    <row r="288" spans="1:19" ht="15.75">
      <c r="A288" s="3"/>
      <c r="C288" s="1" t="s">
        <v>200</v>
      </c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"/>
    </row>
    <row r="289" spans="1:19" ht="15.75">
      <c r="A289" s="3"/>
      <c r="C289" s="1" t="s">
        <v>201</v>
      </c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"/>
    </row>
    <row r="290" spans="1:19" ht="15.75">
      <c r="A290" s="3"/>
      <c r="C290" s="3" t="s">
        <v>190</v>
      </c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"/>
    </row>
    <row r="291" spans="1:19" ht="15.75">
      <c r="A291" s="3"/>
      <c r="C291" s="1" t="s">
        <v>191</v>
      </c>
      <c r="E291" s="22"/>
      <c r="F291" s="22"/>
      <c r="G291" s="22"/>
      <c r="H291" s="22"/>
      <c r="I291" s="22">
        <v>14945</v>
      </c>
      <c r="J291" s="22"/>
      <c r="K291" s="22"/>
      <c r="L291" s="22"/>
      <c r="M291" s="22"/>
      <c r="N291" s="22"/>
      <c r="O291" s="22"/>
      <c r="P291" s="22"/>
      <c r="Q291" s="22"/>
      <c r="R291" s="22">
        <f>SUM(E291:O291)</f>
        <v>14945</v>
      </c>
      <c r="S291" s="2"/>
    </row>
    <row r="292" spans="1:19" ht="15.75">
      <c r="A292" s="3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"/>
    </row>
    <row r="293" spans="1:19" ht="15.75">
      <c r="A293" s="3"/>
      <c r="C293" s="1" t="s">
        <v>202</v>
      </c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5"/>
      <c r="S293" s="2"/>
    </row>
    <row r="294" spans="1:19" ht="16.5" thickBot="1">
      <c r="A294" s="3"/>
      <c r="C294" s="1" t="s">
        <v>203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>
        <f>SUM(R282:R293)</f>
        <v>531127</v>
      </c>
      <c r="S294" s="2"/>
    </row>
    <row r="295" spans="1:19" ht="16.5" thickTop="1">
      <c r="A295" s="3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8"/>
      <c r="S295" s="2"/>
    </row>
    <row r="296" spans="1:19" ht="15.75">
      <c r="A296" s="3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"/>
    </row>
    <row r="297" spans="1:19" ht="15.75">
      <c r="A297" s="3"/>
      <c r="C297" s="1" t="s">
        <v>181</v>
      </c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"/>
    </row>
    <row r="298" spans="1:19" ht="15.75">
      <c r="A298" s="3"/>
      <c r="C298" s="1" t="s">
        <v>204</v>
      </c>
      <c r="E298" s="22">
        <v>41947</v>
      </c>
      <c r="F298" s="22"/>
      <c r="G298" s="22">
        <v>54785</v>
      </c>
      <c r="H298" s="22"/>
      <c r="I298" s="22">
        <v>415</v>
      </c>
      <c r="J298" s="22"/>
      <c r="K298" s="22"/>
      <c r="L298" s="22">
        <v>4654</v>
      </c>
      <c r="M298" s="22"/>
      <c r="N298" s="22"/>
      <c r="O298" s="24" t="s">
        <v>248</v>
      </c>
      <c r="P298" s="22"/>
      <c r="Q298" s="22"/>
      <c r="R298" s="22">
        <f>SUM(E298:O298)</f>
        <v>101801</v>
      </c>
      <c r="S298" s="2"/>
    </row>
    <row r="299" spans="1:19" ht="15.75">
      <c r="A299" s="3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4"/>
      <c r="P299" s="22"/>
      <c r="Q299" s="22"/>
      <c r="R299" s="22"/>
      <c r="S299" s="2"/>
    </row>
    <row r="300" spans="1:19" ht="15.75">
      <c r="A300" s="3"/>
      <c r="C300" s="1" t="s">
        <v>183</v>
      </c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"/>
    </row>
    <row r="301" spans="1:19" ht="15.75">
      <c r="A301" s="3"/>
      <c r="C301" s="1" t="s">
        <v>184</v>
      </c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"/>
    </row>
    <row r="302" spans="1:19" ht="15.75">
      <c r="A302" s="3"/>
      <c r="C302" s="1" t="s">
        <v>204</v>
      </c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>
        <v>122778</v>
      </c>
      <c r="S302" s="2"/>
    </row>
    <row r="303" spans="1:19" ht="15.75">
      <c r="A303" s="3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"/>
    </row>
    <row r="304" spans="1:19" ht="15.75">
      <c r="A304" s="3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"/>
    </row>
    <row r="305" spans="1:19" ht="15.75">
      <c r="A305" s="3"/>
      <c r="C305" s="1" t="s">
        <v>44</v>
      </c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>
        <v>513</v>
      </c>
      <c r="S305" s="2"/>
    </row>
    <row r="306" spans="1:19" ht="15.75">
      <c r="A306" s="3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"/>
    </row>
    <row r="307" spans="1:19" ht="15.75">
      <c r="A307" s="3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"/>
    </row>
    <row r="308" spans="1:19" ht="15.75">
      <c r="A308" s="3"/>
      <c r="C308" s="3" t="s">
        <v>205</v>
      </c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50">
        <v>37387</v>
      </c>
      <c r="S308" s="2"/>
    </row>
    <row r="309" spans="1:19" ht="15.75">
      <c r="A309" s="3"/>
      <c r="C309" s="3" t="s">
        <v>206</v>
      </c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"/>
    </row>
    <row r="310" spans="1:19" ht="15.75">
      <c r="A310" s="3"/>
      <c r="C310" s="3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"/>
    </row>
    <row r="311" spans="1:19" ht="15.75">
      <c r="A311" s="3"/>
      <c r="C311" s="1" t="s">
        <v>202</v>
      </c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5"/>
      <c r="S311" s="2"/>
    </row>
    <row r="312" spans="1:19" ht="15.75">
      <c r="A312" s="3"/>
      <c r="C312" s="3" t="s">
        <v>207</v>
      </c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"/>
    </row>
    <row r="313" spans="1:19" ht="16.5" thickBot="1">
      <c r="A313" s="3"/>
      <c r="C313" s="1" t="s">
        <v>204</v>
      </c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>
        <f>SUM(R298:R310)</f>
        <v>262479</v>
      </c>
      <c r="S313" s="2"/>
    </row>
    <row r="314" spans="1:19" ht="16.5" thickTop="1">
      <c r="A314" s="3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8"/>
      <c r="S314" s="2"/>
    </row>
    <row r="315" spans="1:19" ht="15.75">
      <c r="A315" s="3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"/>
    </row>
    <row r="316" spans="1:19" ht="15.75">
      <c r="A316" s="3"/>
      <c r="C316" s="3" t="s">
        <v>208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"/>
    </row>
    <row r="317" spans="1:19" ht="15.75">
      <c r="A317" s="3"/>
      <c r="C317" s="1" t="s">
        <v>209</v>
      </c>
      <c r="E317" s="50">
        <v>60</v>
      </c>
      <c r="F317" s="50"/>
      <c r="G317" s="50">
        <v>2366</v>
      </c>
      <c r="H317" s="50"/>
      <c r="I317" s="50">
        <v>4</v>
      </c>
      <c r="J317" s="50"/>
      <c r="K317" s="50"/>
      <c r="L317" s="51" t="s">
        <v>248</v>
      </c>
      <c r="M317" s="50"/>
      <c r="N317" s="50"/>
      <c r="O317" s="51" t="s">
        <v>248</v>
      </c>
      <c r="P317" s="50"/>
      <c r="Q317" s="50"/>
      <c r="R317" s="50">
        <f>SUM(E317:O317)</f>
        <v>2430</v>
      </c>
      <c r="S317" s="2"/>
    </row>
    <row r="318" spans="1:19" ht="15.75">
      <c r="A318" s="3"/>
      <c r="E318" s="22"/>
      <c r="F318" s="22"/>
      <c r="G318" s="22"/>
      <c r="H318" s="22"/>
      <c r="I318" s="22"/>
      <c r="J318" s="22"/>
      <c r="K318" s="22"/>
      <c r="L318" s="24"/>
      <c r="M318" s="22"/>
      <c r="N318" s="22"/>
      <c r="O318" s="24"/>
      <c r="P318" s="22"/>
      <c r="Q318" s="22"/>
      <c r="R318" s="22"/>
      <c r="S318" s="2"/>
    </row>
    <row r="319" spans="1:19" ht="15.75">
      <c r="A319" s="3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4"/>
      <c r="P319" s="22"/>
      <c r="Q319" s="22"/>
      <c r="R319" s="22"/>
      <c r="S319" s="2"/>
    </row>
    <row r="320" spans="1:19" ht="15.75">
      <c r="A320" s="3"/>
      <c r="C320" s="1" t="s">
        <v>210</v>
      </c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"/>
    </row>
    <row r="321" spans="1:19" ht="15.75">
      <c r="A321" s="3"/>
      <c r="C321" s="1" t="s">
        <v>211</v>
      </c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"/>
    </row>
    <row r="322" spans="1:19" ht="15.75">
      <c r="A322" s="3"/>
      <c r="C322" s="3" t="s">
        <v>212</v>
      </c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"/>
    </row>
    <row r="323" spans="1:19" ht="15.75">
      <c r="A323" s="3"/>
      <c r="C323" s="1" t="s">
        <v>213</v>
      </c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"/>
    </row>
    <row r="324" spans="1:19" ht="15.75">
      <c r="A324" s="3"/>
      <c r="C324" s="1" t="s">
        <v>214</v>
      </c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"/>
    </row>
    <row r="325" spans="1:19" ht="15.75">
      <c r="A325" s="3"/>
      <c r="C325" s="1" t="s">
        <v>215</v>
      </c>
      <c r="E325" s="50">
        <v>706</v>
      </c>
      <c r="F325" s="22"/>
      <c r="G325" s="50">
        <v>783</v>
      </c>
      <c r="H325" s="22"/>
      <c r="I325" s="50">
        <v>8</v>
      </c>
      <c r="J325" s="22"/>
      <c r="K325" s="22"/>
      <c r="L325" s="99" t="s">
        <v>248</v>
      </c>
      <c r="M325" s="22"/>
      <c r="N325" s="22"/>
      <c r="O325" s="51" t="s">
        <v>248</v>
      </c>
      <c r="P325" s="22"/>
      <c r="Q325" s="22"/>
      <c r="R325" s="50">
        <f>SUM(E325:O325)</f>
        <v>1497</v>
      </c>
      <c r="S325" s="2"/>
    </row>
    <row r="326" spans="1:19" ht="15.75">
      <c r="A326" s="3"/>
      <c r="O326" s="6"/>
      <c r="S326" s="2"/>
    </row>
    <row r="327" spans="1:19" ht="15.75">
      <c r="A327" s="3"/>
      <c r="S327" s="2"/>
    </row>
    <row r="328" spans="1:19" ht="15.75">
      <c r="A328" s="3"/>
      <c r="C328" s="1" t="s">
        <v>216</v>
      </c>
      <c r="S328" s="2"/>
    </row>
    <row r="329" spans="1:19" ht="15.75">
      <c r="A329" s="3"/>
      <c r="C329" s="1" t="s">
        <v>185</v>
      </c>
      <c r="S329" s="2"/>
    </row>
    <row r="330" spans="1:19" ht="15.75">
      <c r="A330" s="3"/>
      <c r="C330" s="1" t="s">
        <v>217</v>
      </c>
      <c r="S330" s="2"/>
    </row>
    <row r="331" spans="1:19" ht="15.75">
      <c r="A331" s="3"/>
      <c r="C331" s="3" t="s">
        <v>212</v>
      </c>
      <c r="E331" s="6" t="s">
        <v>248</v>
      </c>
      <c r="G331" s="6" t="s">
        <v>248</v>
      </c>
      <c r="I331" s="6" t="s">
        <v>248</v>
      </c>
      <c r="L331" s="6" t="s">
        <v>248</v>
      </c>
      <c r="O331" s="6" t="s">
        <v>248</v>
      </c>
      <c r="R331" s="6" t="s">
        <v>248</v>
      </c>
      <c r="S331" s="2"/>
    </row>
    <row r="332" spans="1:19" ht="15.75">
      <c r="A332" s="3"/>
      <c r="S332" s="2"/>
    </row>
    <row r="333" spans="1:19" ht="15.75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5.75">
      <c r="A334" s="3"/>
      <c r="B334" s="1" t="s">
        <v>130</v>
      </c>
      <c r="C334" s="1" t="s">
        <v>218</v>
      </c>
      <c r="S334" s="2"/>
    </row>
    <row r="335" spans="1:19" ht="15.75">
      <c r="A335" s="3"/>
      <c r="G335" s="7"/>
      <c r="H335" s="7"/>
      <c r="I335" s="7"/>
      <c r="J335" s="7"/>
      <c r="K335" s="7"/>
      <c r="L335" s="7"/>
      <c r="M335" s="7"/>
      <c r="N335" s="7"/>
      <c r="O335" s="7" t="s">
        <v>280</v>
      </c>
      <c r="P335" s="7"/>
      <c r="Q335" s="7"/>
      <c r="R335" s="7"/>
      <c r="S335" s="2"/>
    </row>
    <row r="336" spans="1:19" ht="15.75">
      <c r="A336" s="3"/>
      <c r="G336" s="7"/>
      <c r="H336" s="7"/>
      <c r="I336" s="7"/>
      <c r="J336" s="7"/>
      <c r="K336" s="7"/>
      <c r="L336" s="7"/>
      <c r="M336" s="7"/>
      <c r="N336" s="7"/>
      <c r="O336" s="7" t="s">
        <v>281</v>
      </c>
      <c r="P336" s="7"/>
      <c r="Q336" s="7"/>
      <c r="R336" s="7"/>
      <c r="S336" s="2"/>
    </row>
    <row r="337" spans="1:19" ht="15.75">
      <c r="A337" s="3"/>
      <c r="G337" s="7"/>
      <c r="H337" s="7"/>
      <c r="I337" s="7"/>
      <c r="J337" s="7"/>
      <c r="K337" s="7"/>
      <c r="L337" s="7"/>
      <c r="M337" s="7"/>
      <c r="N337" s="7"/>
      <c r="O337" s="7" t="s">
        <v>282</v>
      </c>
      <c r="P337" s="7"/>
      <c r="Q337" s="7"/>
      <c r="R337" s="7"/>
      <c r="S337" s="2"/>
    </row>
    <row r="338" spans="1:19" ht="15.75">
      <c r="A338" s="3"/>
      <c r="H338" s="7"/>
      <c r="I338" s="7" t="s">
        <v>264</v>
      </c>
      <c r="J338" s="7"/>
      <c r="K338" s="7"/>
      <c r="L338" s="7" t="s">
        <v>271</v>
      </c>
      <c r="M338" s="7"/>
      <c r="N338" s="7"/>
      <c r="O338" s="7" t="s">
        <v>283</v>
      </c>
      <c r="P338" s="7"/>
      <c r="Q338" s="7"/>
      <c r="R338" s="7" t="s">
        <v>202</v>
      </c>
      <c r="S338" s="2"/>
    </row>
    <row r="339" spans="1:19" ht="15.75">
      <c r="A339" s="3"/>
      <c r="I339" s="7" t="s">
        <v>247</v>
      </c>
      <c r="L339" s="7" t="s">
        <v>247</v>
      </c>
      <c r="O339" s="7" t="s">
        <v>247</v>
      </c>
      <c r="R339" s="7" t="s">
        <v>247</v>
      </c>
      <c r="S339" s="2"/>
    </row>
    <row r="340" spans="1:19" ht="15.75">
      <c r="A340" s="3"/>
      <c r="C340" s="3" t="s">
        <v>219</v>
      </c>
      <c r="G340" s="7"/>
      <c r="I340" s="7"/>
      <c r="L340" s="7"/>
      <c r="O340" s="7"/>
      <c r="R340" s="7"/>
      <c r="S340" s="2"/>
    </row>
    <row r="341" spans="1:19" ht="15.75">
      <c r="A341" s="3"/>
      <c r="C341" s="3" t="s">
        <v>220</v>
      </c>
      <c r="G341" s="7"/>
      <c r="I341" s="7"/>
      <c r="L341" s="7"/>
      <c r="O341" s="7"/>
      <c r="R341" s="7"/>
      <c r="S341" s="2"/>
    </row>
    <row r="342" spans="1:19" ht="15.75">
      <c r="A342" s="3"/>
      <c r="C342" s="1" t="s">
        <v>221</v>
      </c>
      <c r="G342" s="1" t="s">
        <v>89</v>
      </c>
      <c r="I342" s="22">
        <v>33245</v>
      </c>
      <c r="J342" s="22"/>
      <c r="K342" s="22"/>
      <c r="L342" s="23">
        <v>2270</v>
      </c>
      <c r="M342" s="22"/>
      <c r="N342" s="22"/>
      <c r="O342" s="22">
        <v>9094</v>
      </c>
      <c r="P342" s="22"/>
      <c r="Q342" s="22"/>
      <c r="R342" s="22">
        <f>SUM(E342:O342)</f>
        <v>44609</v>
      </c>
      <c r="S342" s="2"/>
    </row>
    <row r="343" spans="1:19" ht="15.75">
      <c r="A343" s="3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"/>
    </row>
    <row r="344" spans="1:19" ht="15.75">
      <c r="A344" s="3"/>
      <c r="C344" s="3" t="s">
        <v>222</v>
      </c>
      <c r="G344" s="1" t="s">
        <v>89</v>
      </c>
      <c r="I344" s="22">
        <v>316644</v>
      </c>
      <c r="J344" s="22"/>
      <c r="K344" s="22"/>
      <c r="L344" s="71">
        <v>16679</v>
      </c>
      <c r="M344" s="71"/>
      <c r="N344" s="71"/>
      <c r="O344" s="71">
        <v>197804</v>
      </c>
      <c r="P344" s="22"/>
      <c r="Q344" s="22"/>
      <c r="R344" s="22">
        <f>SUM(E344:O344)</f>
        <v>531127</v>
      </c>
      <c r="S344" s="2"/>
    </row>
    <row r="345" spans="1:19" ht="15.75">
      <c r="A345" s="3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"/>
    </row>
    <row r="346" spans="1:19" ht="15.75">
      <c r="A346" s="3"/>
      <c r="C346" s="3" t="s">
        <v>208</v>
      </c>
      <c r="D346" s="3"/>
      <c r="E346" s="3"/>
      <c r="F346" s="3"/>
      <c r="I346" s="22"/>
      <c r="J346" s="22"/>
      <c r="K346" s="22"/>
      <c r="L346" s="22" t="s">
        <v>89</v>
      </c>
      <c r="M346" s="22"/>
      <c r="N346" s="22"/>
      <c r="O346" s="22"/>
      <c r="P346" s="22"/>
      <c r="Q346" s="22"/>
      <c r="R346" s="22"/>
      <c r="S346" s="2"/>
    </row>
    <row r="347" spans="1:19" ht="15.75">
      <c r="A347" s="3"/>
      <c r="C347" s="1" t="s">
        <v>209</v>
      </c>
      <c r="D347" s="3"/>
      <c r="E347" s="3"/>
      <c r="F347" s="3"/>
      <c r="G347" s="1" t="s">
        <v>89</v>
      </c>
      <c r="I347" s="71">
        <v>178</v>
      </c>
      <c r="J347" s="71"/>
      <c r="K347" s="71"/>
      <c r="L347" s="71">
        <v>4</v>
      </c>
      <c r="M347" s="71"/>
      <c r="N347" s="71"/>
      <c r="O347" s="71">
        <v>2248</v>
      </c>
      <c r="P347" s="22"/>
      <c r="Q347" s="22"/>
      <c r="R347" s="50">
        <f>SUM(E347:O347)</f>
        <v>2430</v>
      </c>
      <c r="S347" s="2"/>
    </row>
    <row r="348" spans="1:19" ht="15.75">
      <c r="A348" s="3"/>
      <c r="D348" s="3"/>
      <c r="E348" s="3"/>
      <c r="F348" s="3"/>
      <c r="L348" s="6"/>
      <c r="S348" s="2"/>
    </row>
    <row r="349" spans="1:19" ht="15.75">
      <c r="A349" s="2"/>
      <c r="B349" s="3"/>
      <c r="S349" s="2"/>
    </row>
    <row r="350" spans="1:19" ht="15.75">
      <c r="A350" s="3" t="s">
        <v>69</v>
      </c>
      <c r="B350" s="3" t="s">
        <v>131</v>
      </c>
      <c r="S350" s="2"/>
    </row>
    <row r="351" spans="1:19" ht="15.75">
      <c r="A351" s="2"/>
      <c r="B351" s="3"/>
      <c r="S351" s="2"/>
    </row>
    <row r="352" spans="1:19" ht="15.75">
      <c r="A352" s="2"/>
      <c r="B352" s="11" t="s">
        <v>132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2"/>
    </row>
    <row r="353" spans="1:19" ht="15.75">
      <c r="A353" s="2"/>
      <c r="B353" s="11" t="s">
        <v>133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2"/>
    </row>
    <row r="354" spans="1:19" ht="15.75">
      <c r="A354" s="2"/>
      <c r="B354" s="3"/>
      <c r="S354" s="2"/>
    </row>
    <row r="355" spans="1:19" ht="15.75">
      <c r="A355" s="2"/>
      <c r="B355" s="3"/>
      <c r="S355" s="2"/>
    </row>
    <row r="356" spans="1:19" ht="15.75">
      <c r="A356" s="3" t="s">
        <v>70</v>
      </c>
      <c r="B356" s="3" t="s">
        <v>134</v>
      </c>
      <c r="S356" s="2"/>
    </row>
    <row r="357" spans="1:19" ht="15.75">
      <c r="A357" s="3"/>
      <c r="S357" s="2"/>
    </row>
    <row r="358" spans="1:19" ht="15.75">
      <c r="A358" s="3"/>
      <c r="B358" s="3" t="s">
        <v>135</v>
      </c>
      <c r="S358" s="2"/>
    </row>
    <row r="359" spans="1:19" ht="15.75">
      <c r="A359" s="3"/>
      <c r="S359" s="2"/>
    </row>
    <row r="360" spans="1:19" ht="15.75">
      <c r="A360" s="3"/>
      <c r="B360" s="1" t="s">
        <v>139</v>
      </c>
      <c r="C360" s="1" t="s">
        <v>369</v>
      </c>
      <c r="S360" s="2"/>
    </row>
    <row r="361" spans="1:19" ht="15.75">
      <c r="A361" s="3"/>
      <c r="C361" s="1" t="s">
        <v>371</v>
      </c>
      <c r="S361" s="2"/>
    </row>
    <row r="362" spans="1:19" ht="15.75">
      <c r="A362" s="3"/>
      <c r="C362" s="1" t="s">
        <v>370</v>
      </c>
      <c r="S362" s="2"/>
    </row>
    <row r="363" spans="1:19" ht="15.75">
      <c r="A363" s="3"/>
      <c r="S363" s="2"/>
    </row>
    <row r="364" spans="1:19" ht="15.75">
      <c r="A364" s="3"/>
      <c r="C364" s="1" t="s">
        <v>351</v>
      </c>
      <c r="D364" s="1" t="s">
        <v>373</v>
      </c>
      <c r="S364" s="2"/>
    </row>
    <row r="365" spans="1:19" ht="15.75">
      <c r="A365" s="3"/>
      <c r="D365" s="1" t="s">
        <v>372</v>
      </c>
      <c r="S365" s="2"/>
    </row>
    <row r="366" spans="1:19" ht="15.75">
      <c r="A366" s="3"/>
      <c r="S366" s="2"/>
    </row>
    <row r="367" spans="1:19" ht="15.75">
      <c r="A367" s="3"/>
      <c r="C367" s="1" t="s">
        <v>352</v>
      </c>
      <c r="D367" s="1" t="s">
        <v>375</v>
      </c>
      <c r="S367" s="2"/>
    </row>
    <row r="368" spans="1:19" ht="15.75">
      <c r="A368" s="3"/>
      <c r="D368" s="1" t="s">
        <v>374</v>
      </c>
      <c r="S368" s="2"/>
    </row>
    <row r="369" spans="1:19" ht="15.75">
      <c r="A369" s="3"/>
      <c r="S369" s="2"/>
    </row>
    <row r="370" spans="1:19" ht="15.75">
      <c r="A370" s="3"/>
      <c r="C370" s="1" t="s">
        <v>376</v>
      </c>
      <c r="S370" s="2"/>
    </row>
    <row r="371" spans="1:19" ht="15.75">
      <c r="A371" s="3"/>
      <c r="C371" s="1" t="s">
        <v>378</v>
      </c>
      <c r="S371" s="2"/>
    </row>
    <row r="372" spans="1:19" ht="15.75">
      <c r="A372" s="3"/>
      <c r="C372" s="1" t="s">
        <v>377</v>
      </c>
      <c r="S372" s="2"/>
    </row>
    <row r="373" spans="1:19" ht="15.75">
      <c r="A373" s="3"/>
      <c r="S373" s="2"/>
    </row>
    <row r="374" spans="1:19" ht="15.75">
      <c r="A374" s="3"/>
      <c r="C374" s="1" t="s">
        <v>353</v>
      </c>
      <c r="S374" s="2"/>
    </row>
    <row r="375" spans="1:19" ht="15.75">
      <c r="A375" s="3"/>
      <c r="S375" s="2"/>
    </row>
    <row r="376" spans="1:19" ht="15.75">
      <c r="A376" s="3"/>
      <c r="B376" s="1" t="s">
        <v>140</v>
      </c>
      <c r="C376" s="11" t="s">
        <v>379</v>
      </c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9"/>
      <c r="S376" s="2"/>
    </row>
    <row r="377" spans="1:19" ht="15.75">
      <c r="A377" s="3"/>
      <c r="B377" s="11"/>
      <c r="C377" s="3" t="s">
        <v>380</v>
      </c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2"/>
    </row>
    <row r="378" spans="1:19" ht="15.75">
      <c r="A378" s="3"/>
      <c r="B378" s="11"/>
      <c r="C378" s="11" t="s">
        <v>382</v>
      </c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2"/>
    </row>
    <row r="379" spans="1:19" ht="15.75">
      <c r="A379" s="3"/>
      <c r="C379" s="1" t="s">
        <v>381</v>
      </c>
      <c r="S379" s="2"/>
    </row>
    <row r="380" spans="1:19" ht="15.75">
      <c r="A380" s="3"/>
      <c r="S380" s="2"/>
    </row>
    <row r="381" spans="1:19" ht="15.75">
      <c r="A381" s="3"/>
      <c r="S381" s="2"/>
    </row>
    <row r="382" spans="1:19" ht="15.75">
      <c r="A382" s="3" t="s">
        <v>71</v>
      </c>
      <c r="B382" s="3" t="s">
        <v>136</v>
      </c>
      <c r="S382" s="2"/>
    </row>
    <row r="383" spans="1:19" ht="15.75">
      <c r="A383" s="3"/>
      <c r="S383" s="2"/>
    </row>
    <row r="384" spans="1:19" ht="15.75">
      <c r="A384" s="3"/>
      <c r="B384" s="11" t="s">
        <v>137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2"/>
    </row>
    <row r="385" spans="1:19" ht="15.75">
      <c r="A385" s="3"/>
      <c r="B385" s="11" t="s">
        <v>138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2"/>
    </row>
    <row r="386" spans="1:19" ht="15.75">
      <c r="A386" s="3"/>
      <c r="S386" s="2"/>
    </row>
    <row r="387" spans="1:19" ht="15.75">
      <c r="A387" s="3"/>
      <c r="B387" s="1" t="s">
        <v>383</v>
      </c>
      <c r="S387" s="2"/>
    </row>
    <row r="388" spans="1:19" ht="15.75">
      <c r="A388" s="3"/>
      <c r="B388" s="1" t="s">
        <v>384</v>
      </c>
      <c r="S388" s="2"/>
    </row>
    <row r="389" spans="1:19" ht="15.75">
      <c r="A389" s="3"/>
      <c r="B389" s="1" t="s">
        <v>386</v>
      </c>
      <c r="S389" s="2"/>
    </row>
    <row r="390" spans="1:19" ht="15.75">
      <c r="A390" s="3"/>
      <c r="B390" s="1" t="s">
        <v>385</v>
      </c>
      <c r="S390" s="2"/>
    </row>
    <row r="391" spans="1:19" ht="15.75">
      <c r="A391" s="3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2"/>
    </row>
    <row r="392" spans="1:19" ht="15.75">
      <c r="A392" s="3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2"/>
    </row>
    <row r="393" spans="1:19" ht="15.75">
      <c r="A393" s="3" t="s">
        <v>72</v>
      </c>
      <c r="B393" s="3" t="s">
        <v>141</v>
      </c>
      <c r="S393" s="2"/>
    </row>
    <row r="394" spans="1:19" ht="15.75">
      <c r="A394" s="3"/>
      <c r="S394" s="2"/>
    </row>
    <row r="395" spans="1:19" ht="15.75">
      <c r="A395" s="3"/>
      <c r="B395" s="3" t="s">
        <v>142</v>
      </c>
      <c r="S395" s="2"/>
    </row>
    <row r="396" spans="1:19" ht="15.75">
      <c r="A396" s="3"/>
      <c r="S396" s="2"/>
    </row>
    <row r="397" spans="1:19" ht="15.75">
      <c r="A397" s="3"/>
      <c r="S397" s="2"/>
    </row>
    <row r="398" spans="1:19" ht="15.75">
      <c r="A398" s="3" t="s">
        <v>73</v>
      </c>
      <c r="B398" s="3" t="s">
        <v>143</v>
      </c>
      <c r="S398" s="2"/>
    </row>
    <row r="399" spans="1:19" ht="15.75">
      <c r="A399" s="3"/>
      <c r="S399" s="2"/>
    </row>
    <row r="400" spans="1:19" ht="15.75">
      <c r="A400" s="3"/>
      <c r="B400" s="11" t="s">
        <v>355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2"/>
    </row>
    <row r="401" spans="1:19" ht="15.75">
      <c r="A401" s="3"/>
      <c r="B401" s="11" t="s">
        <v>144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2"/>
    </row>
    <row r="402" spans="1:19" ht="15.75">
      <c r="A402" s="3"/>
      <c r="S402" s="2"/>
    </row>
    <row r="403" spans="1:19" ht="15.75">
      <c r="A403" s="3"/>
      <c r="B403" s="3" t="s">
        <v>139</v>
      </c>
      <c r="C403" s="3" t="s">
        <v>223</v>
      </c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2"/>
    </row>
    <row r="404" spans="1:19" ht="15.75">
      <c r="A404" s="3"/>
      <c r="S404" s="2"/>
    </row>
    <row r="405" spans="1:19" ht="15.75">
      <c r="A405" s="3"/>
      <c r="B405" s="3" t="s">
        <v>140</v>
      </c>
      <c r="C405" s="11" t="s">
        <v>354</v>
      </c>
      <c r="D405" s="3"/>
      <c r="E405" s="3"/>
      <c r="F405" s="3"/>
      <c r="S405" s="2"/>
    </row>
    <row r="406" spans="1:19" ht="15.75">
      <c r="A406" s="3"/>
      <c r="C406" s="3"/>
      <c r="D406" s="3"/>
      <c r="E406" s="3"/>
      <c r="F406" s="3"/>
      <c r="S406" s="2"/>
    </row>
    <row r="407" spans="1:19" ht="15.75">
      <c r="A407" s="3"/>
      <c r="B407" s="11" t="s">
        <v>356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2"/>
    </row>
    <row r="408" spans="1:19" ht="15.75">
      <c r="A408" s="3"/>
      <c r="B408" s="11" t="s">
        <v>145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2"/>
    </row>
    <row r="409" spans="1:19" ht="15.75">
      <c r="A409" s="3"/>
      <c r="B409" s="21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2"/>
    </row>
    <row r="410" spans="1:19" ht="15.75">
      <c r="A410" s="3"/>
      <c r="B410" s="3" t="s">
        <v>139</v>
      </c>
      <c r="C410" s="11" t="s">
        <v>224</v>
      </c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2"/>
    </row>
    <row r="411" spans="1:19" ht="15.75">
      <c r="A411" s="2"/>
      <c r="S411" s="2"/>
    </row>
    <row r="412" spans="1:19" ht="15.75">
      <c r="A412" s="2"/>
      <c r="B412" s="3" t="s">
        <v>140</v>
      </c>
      <c r="C412" s="3" t="s">
        <v>225</v>
      </c>
      <c r="S412" s="2"/>
    </row>
    <row r="413" spans="1:19" ht="15.75">
      <c r="A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3" t="s">
        <v>74</v>
      </c>
      <c r="B415" s="3" t="s">
        <v>146</v>
      </c>
      <c r="S415" s="2"/>
    </row>
    <row r="416" spans="1:19" ht="15.75">
      <c r="A416" s="3"/>
      <c r="S416" s="2"/>
    </row>
    <row r="417" spans="1:19" ht="15.75">
      <c r="A417" s="3"/>
      <c r="B417" s="11" t="s">
        <v>388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2"/>
    </row>
    <row r="418" spans="1:19" ht="15.75">
      <c r="A418" s="3"/>
      <c r="B418" s="11" t="s">
        <v>387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2"/>
    </row>
    <row r="419" spans="1:19" ht="15.75">
      <c r="A419" s="3"/>
      <c r="B419" s="21"/>
      <c r="S419" s="2"/>
    </row>
    <row r="420" spans="1:19" ht="15.75">
      <c r="A420" s="2"/>
      <c r="S420" s="2"/>
    </row>
    <row r="421" spans="1:19" ht="15.75">
      <c r="A421" s="74" t="s">
        <v>357</v>
      </c>
      <c r="B421" s="3" t="s">
        <v>147</v>
      </c>
      <c r="S421" s="2"/>
    </row>
    <row r="422" spans="1:19" ht="15.75">
      <c r="A422" s="3"/>
      <c r="S422" s="2"/>
    </row>
    <row r="423" spans="1:19" ht="15.75">
      <c r="A423" s="3"/>
      <c r="B423" s="11" t="s">
        <v>389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2"/>
    </row>
    <row r="424" spans="1:19" ht="15.75">
      <c r="A424" s="3"/>
      <c r="B424" s="11" t="s">
        <v>390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2"/>
    </row>
    <row r="425" spans="1:19" ht="15.75">
      <c r="A425" s="3"/>
      <c r="B425" s="11" t="s">
        <v>392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2"/>
    </row>
    <row r="426" spans="1:19" ht="15.75">
      <c r="A426" s="3"/>
      <c r="B426" s="1" t="s">
        <v>391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2"/>
    </row>
    <row r="427" spans="1:19" ht="15.75">
      <c r="A427" s="3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2"/>
    </row>
    <row r="428" spans="1:19" ht="15.75">
      <c r="A428" s="3"/>
      <c r="B428" s="11" t="s">
        <v>393</v>
      </c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2"/>
    </row>
    <row r="429" spans="1:19" ht="15.75">
      <c r="A429" s="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2"/>
    </row>
    <row r="430" spans="1:19" ht="15.75">
      <c r="A430" s="3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2"/>
    </row>
    <row r="431" spans="1:19" ht="15.75">
      <c r="A431" s="3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2"/>
    </row>
    <row r="432" spans="1:19" ht="15.75">
      <c r="A432" s="3" t="s">
        <v>75</v>
      </c>
      <c r="B432" s="3" t="s">
        <v>148</v>
      </c>
      <c r="S432" s="2"/>
    </row>
    <row r="433" spans="1:19" ht="15.75">
      <c r="A433" s="3"/>
      <c r="S433" s="2"/>
    </row>
    <row r="434" spans="1:19" ht="15.75">
      <c r="A434" s="3"/>
      <c r="B434" s="3" t="s">
        <v>149</v>
      </c>
      <c r="S434" s="2"/>
    </row>
    <row r="435" spans="1:19" ht="15.75">
      <c r="A435" s="3"/>
      <c r="B435" s="3"/>
      <c r="S435" s="2"/>
    </row>
    <row r="436" spans="1:19" ht="15.75">
      <c r="A436" s="2"/>
      <c r="S436" s="2"/>
    </row>
    <row r="437" spans="1:19" ht="15.75">
      <c r="A437" s="2"/>
      <c r="S437" s="2"/>
    </row>
    <row r="438" spans="1:19" ht="15.75">
      <c r="A438" s="3" t="s">
        <v>76</v>
      </c>
      <c r="B438" s="1" t="s">
        <v>44</v>
      </c>
      <c r="S438" s="2"/>
    </row>
    <row r="439" spans="1:19" ht="15.75">
      <c r="A439" s="3"/>
      <c r="S439" s="2"/>
    </row>
    <row r="440" spans="1:19" ht="15.75">
      <c r="A440" s="2"/>
      <c r="I440" s="3" t="s">
        <v>265</v>
      </c>
      <c r="O440" s="3" t="s">
        <v>284</v>
      </c>
      <c r="S440" s="2"/>
    </row>
    <row r="441" spans="1:19" ht="15.75">
      <c r="A441" s="2"/>
      <c r="L441" s="7" t="s">
        <v>266</v>
      </c>
      <c r="R441" s="7" t="s">
        <v>266</v>
      </c>
      <c r="S441" s="2"/>
    </row>
    <row r="442" spans="1:19" ht="15.75">
      <c r="A442" s="2"/>
      <c r="I442" s="7" t="s">
        <v>252</v>
      </c>
      <c r="L442" s="7" t="s">
        <v>253</v>
      </c>
      <c r="O442" s="7" t="s">
        <v>252</v>
      </c>
      <c r="R442" s="7" t="s">
        <v>253</v>
      </c>
      <c r="S442" s="2"/>
    </row>
    <row r="443" spans="1:19" ht="15.75">
      <c r="A443" s="2"/>
      <c r="I443" s="7" t="s">
        <v>253</v>
      </c>
      <c r="L443" s="7" t="s">
        <v>267</v>
      </c>
      <c r="O443" s="7" t="s">
        <v>253</v>
      </c>
      <c r="R443" s="7" t="s">
        <v>267</v>
      </c>
      <c r="S443" s="2"/>
    </row>
    <row r="444" spans="1:19" ht="15.75">
      <c r="A444" s="2"/>
      <c r="I444" s="7" t="s">
        <v>254</v>
      </c>
      <c r="L444" s="7" t="s">
        <v>254</v>
      </c>
      <c r="O444" s="7" t="s">
        <v>273</v>
      </c>
      <c r="R444" s="7" t="s">
        <v>285</v>
      </c>
      <c r="S444" s="2"/>
    </row>
    <row r="445" spans="1:19" ht="15.75">
      <c r="A445" s="2"/>
      <c r="I445" s="7" t="s">
        <v>289</v>
      </c>
      <c r="L445" s="7" t="s">
        <v>255</v>
      </c>
      <c r="O445" s="7" t="s">
        <v>289</v>
      </c>
      <c r="R445" s="7" t="s">
        <v>255</v>
      </c>
      <c r="S445" s="2"/>
    </row>
    <row r="446" spans="1:19" ht="15.75">
      <c r="A446" s="2"/>
      <c r="B446" s="3" t="s">
        <v>150</v>
      </c>
      <c r="I446" s="7" t="s">
        <v>247</v>
      </c>
      <c r="L446" s="7" t="s">
        <v>247</v>
      </c>
      <c r="O446" s="7" t="s">
        <v>247</v>
      </c>
      <c r="R446" s="7" t="s">
        <v>247</v>
      </c>
      <c r="S446" s="2"/>
    </row>
    <row r="447" spans="1:19" ht="15.75">
      <c r="A447" s="2"/>
      <c r="S447" s="2"/>
    </row>
    <row r="448" spans="1:19" ht="15.75">
      <c r="A448" s="2"/>
      <c r="B448" s="1" t="s">
        <v>151</v>
      </c>
      <c r="I448" s="70">
        <v>513</v>
      </c>
      <c r="J448" s="22"/>
      <c r="K448" s="22"/>
      <c r="L448" s="22">
        <v>278</v>
      </c>
      <c r="M448" s="22"/>
      <c r="N448" s="22"/>
      <c r="O448" s="22">
        <f>I448</f>
        <v>513</v>
      </c>
      <c r="P448" s="22"/>
      <c r="Q448" s="22"/>
      <c r="R448" s="22">
        <f>L448</f>
        <v>278</v>
      </c>
      <c r="S448" s="2"/>
    </row>
    <row r="449" spans="1:19" ht="15.75">
      <c r="A449" s="2"/>
      <c r="B449" s="1" t="s">
        <v>53</v>
      </c>
      <c r="I449" s="70">
        <v>704</v>
      </c>
      <c r="J449" s="22"/>
      <c r="K449" s="22"/>
      <c r="L449" s="22">
        <v>685</v>
      </c>
      <c r="M449" s="22"/>
      <c r="N449" s="22"/>
      <c r="O449" s="22">
        <f>I449</f>
        <v>704</v>
      </c>
      <c r="P449" s="22"/>
      <c r="Q449" s="22"/>
      <c r="R449" s="22">
        <f>L449</f>
        <v>685</v>
      </c>
      <c r="S449" s="2"/>
    </row>
    <row r="450" spans="1:19" ht="15.75">
      <c r="A450" s="2"/>
      <c r="B450" s="1" t="s">
        <v>152</v>
      </c>
      <c r="I450" s="70">
        <v>32</v>
      </c>
      <c r="J450" s="22"/>
      <c r="K450" s="22"/>
      <c r="L450" s="22">
        <v>1</v>
      </c>
      <c r="M450" s="22"/>
      <c r="N450" s="22"/>
      <c r="O450" s="22">
        <f>I450</f>
        <v>32</v>
      </c>
      <c r="P450" s="22"/>
      <c r="Q450" s="22"/>
      <c r="R450" s="22">
        <f>L450</f>
        <v>1</v>
      </c>
      <c r="S450" s="2"/>
    </row>
    <row r="451" spans="1:19" ht="16.5" thickBot="1">
      <c r="A451" s="2"/>
      <c r="I451" s="53">
        <f>SUM(I448:I450)</f>
        <v>1249</v>
      </c>
      <c r="J451" s="22"/>
      <c r="K451" s="22"/>
      <c r="L451" s="25">
        <f>SUM(L448:L450)</f>
        <v>964</v>
      </c>
      <c r="M451" s="22"/>
      <c r="N451" s="22"/>
      <c r="O451" s="25">
        <f>SUM(O448:O450)</f>
        <v>1249</v>
      </c>
      <c r="P451" s="22"/>
      <c r="Q451" s="22"/>
      <c r="R451" s="25">
        <f>SUM(R448:R450)</f>
        <v>964</v>
      </c>
      <c r="S451" s="2"/>
    </row>
    <row r="452" spans="1:19" ht="16.5" thickTop="1">
      <c r="A452" s="2"/>
      <c r="I452" s="36"/>
      <c r="L452" s="8"/>
      <c r="O452" s="8"/>
      <c r="R452" s="8"/>
      <c r="S452" s="2"/>
    </row>
    <row r="453" spans="1:19" ht="15.75">
      <c r="A453" s="3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2"/>
    </row>
    <row r="454" spans="1:19" ht="15.75">
      <c r="A454" s="3"/>
      <c r="B454" s="11" t="s">
        <v>153</v>
      </c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2"/>
    </row>
    <row r="455" spans="1:19" ht="15.75">
      <c r="A455" s="2"/>
      <c r="S455" s="2"/>
    </row>
    <row r="456" spans="1:19" ht="15.75">
      <c r="A456" s="2"/>
      <c r="B456" s="1" t="s">
        <v>129</v>
      </c>
      <c r="C456" s="3" t="s">
        <v>226</v>
      </c>
      <c r="D456" s="3"/>
      <c r="E456" s="3"/>
      <c r="F456" s="3"/>
      <c r="S456" s="2"/>
    </row>
    <row r="457" spans="1:19" ht="15.75">
      <c r="A457" s="2"/>
      <c r="S457" s="2"/>
    </row>
    <row r="458" spans="1:19" ht="15.75">
      <c r="A458" s="2"/>
      <c r="B458" s="1" t="s">
        <v>130</v>
      </c>
      <c r="C458" s="3" t="s">
        <v>227</v>
      </c>
      <c r="S458" s="2"/>
    </row>
    <row r="459" spans="1:19" ht="15.75">
      <c r="A459" s="2"/>
      <c r="S459" s="2"/>
    </row>
    <row r="460" spans="1:19" ht="15.75">
      <c r="A460" s="2"/>
      <c r="S460" s="2"/>
    </row>
    <row r="461" spans="1:19" ht="15.75">
      <c r="A461" s="3" t="s">
        <v>77</v>
      </c>
      <c r="B461" s="3" t="s">
        <v>155</v>
      </c>
      <c r="S461" s="2"/>
    </row>
    <row r="462" spans="1:19" ht="15.75">
      <c r="A462" s="3"/>
      <c r="S462" s="2"/>
    </row>
    <row r="463" spans="1:19" ht="15.75">
      <c r="A463" s="3"/>
      <c r="B463" s="54" t="s">
        <v>359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2"/>
    </row>
    <row r="464" spans="1:19" ht="15.75">
      <c r="A464" s="3"/>
      <c r="B464" s="3"/>
      <c r="O464" s="7"/>
      <c r="R464" s="7"/>
      <c r="S464" s="2"/>
    </row>
    <row r="465" spans="1:19" ht="15.75">
      <c r="A465" s="3"/>
      <c r="B465" s="3"/>
      <c r="O465" s="7"/>
      <c r="R465" s="7"/>
      <c r="S465" s="2"/>
    </row>
    <row r="466" spans="1:19" ht="15.75">
      <c r="A466" s="3" t="s">
        <v>78</v>
      </c>
      <c r="B466" s="3" t="s">
        <v>156</v>
      </c>
      <c r="S466" s="2"/>
    </row>
    <row r="467" spans="1:19" ht="15.75">
      <c r="A467" s="3"/>
      <c r="S467" s="2"/>
    </row>
    <row r="468" spans="1:19" ht="15.75">
      <c r="A468" s="3"/>
      <c r="B468" s="3" t="s">
        <v>228</v>
      </c>
      <c r="D468" s="3"/>
      <c r="E468" s="3"/>
      <c r="F468" s="3"/>
      <c r="S468" s="2"/>
    </row>
    <row r="469" spans="1:19" ht="15.75">
      <c r="A469" s="3"/>
      <c r="S469" s="2"/>
    </row>
    <row r="470" spans="1:19" ht="15.75">
      <c r="A470" s="3"/>
      <c r="S470" s="2"/>
    </row>
    <row r="471" spans="1:19" ht="15.75">
      <c r="A471" s="3" t="s">
        <v>79</v>
      </c>
      <c r="B471" s="3" t="s">
        <v>157</v>
      </c>
      <c r="S471" s="2"/>
    </row>
    <row r="472" spans="1:19" ht="15.75">
      <c r="A472" s="3"/>
      <c r="S472" s="2"/>
    </row>
    <row r="473" spans="1:19" ht="15.75">
      <c r="A473" s="3"/>
      <c r="B473" s="11" t="s">
        <v>158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2"/>
    </row>
    <row r="474" spans="1:19" ht="15.75">
      <c r="A474" s="3"/>
      <c r="B474" s="11" t="s">
        <v>159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2"/>
    </row>
    <row r="475" spans="1:19" ht="15.75">
      <c r="A475" s="3"/>
      <c r="B475" s="21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2"/>
    </row>
    <row r="476" spans="1:19" ht="15.75">
      <c r="A476" s="3"/>
      <c r="B476" s="21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2"/>
    </row>
    <row r="477" spans="1:19" ht="15.75">
      <c r="A477" s="3" t="s">
        <v>80</v>
      </c>
      <c r="B477" s="3" t="s">
        <v>306</v>
      </c>
      <c r="S477" s="2"/>
    </row>
    <row r="478" spans="1:19" ht="15.75">
      <c r="A478" s="3"/>
      <c r="S478" s="2"/>
    </row>
    <row r="479" spans="1:19" ht="15.75">
      <c r="A479" s="3"/>
      <c r="B479" s="1" t="s">
        <v>129</v>
      </c>
      <c r="C479" s="1" t="s">
        <v>229</v>
      </c>
      <c r="O479" s="7" t="s">
        <v>247</v>
      </c>
      <c r="S479" s="2"/>
    </row>
    <row r="480" spans="1:19" ht="15.75">
      <c r="A480" s="3"/>
      <c r="S480" s="2"/>
    </row>
    <row r="481" spans="1:19" ht="15.75">
      <c r="A481" s="3"/>
      <c r="C481" s="1" t="s">
        <v>230</v>
      </c>
      <c r="S481" s="2"/>
    </row>
    <row r="482" spans="1:19" ht="15.75">
      <c r="A482" s="3"/>
      <c r="C482" s="1" t="s">
        <v>231</v>
      </c>
      <c r="L482" s="1" t="s">
        <v>89</v>
      </c>
      <c r="O482" s="22">
        <v>2758</v>
      </c>
      <c r="R482" s="1" t="s">
        <v>89</v>
      </c>
      <c r="S482" s="2"/>
    </row>
    <row r="483" spans="1:19" ht="15.75">
      <c r="A483" s="3"/>
      <c r="C483" s="1" t="s">
        <v>43</v>
      </c>
      <c r="O483" s="22">
        <v>1039</v>
      </c>
      <c r="R483" s="1" t="s">
        <v>89</v>
      </c>
      <c r="S483" s="2"/>
    </row>
    <row r="484" spans="1:19" ht="15.75">
      <c r="A484" s="3"/>
      <c r="O484" s="25">
        <f>SUM(O482:O483)</f>
        <v>3797</v>
      </c>
      <c r="S484" s="2"/>
    </row>
    <row r="485" spans="1:19" ht="15.75">
      <c r="A485" s="3"/>
      <c r="C485" s="1" t="s">
        <v>232</v>
      </c>
      <c r="O485" s="22"/>
      <c r="S485" s="2"/>
    </row>
    <row r="486" spans="1:19" ht="15.75">
      <c r="A486" s="3"/>
      <c r="C486" s="1" t="s">
        <v>233</v>
      </c>
      <c r="O486" s="22">
        <v>12500</v>
      </c>
      <c r="R486" s="1" t="s">
        <v>89</v>
      </c>
      <c r="S486" s="2"/>
    </row>
    <row r="487" spans="1:19" ht="16.5" thickBot="1">
      <c r="A487" s="3"/>
      <c r="O487" s="25">
        <f>SUM(O484:O486)</f>
        <v>16297</v>
      </c>
      <c r="R487" s="1" t="s">
        <v>89</v>
      </c>
      <c r="S487" s="2"/>
    </row>
    <row r="488" spans="1:19" ht="16.5" thickTop="1">
      <c r="A488" s="3"/>
      <c r="O488" s="8"/>
      <c r="S488" s="2"/>
    </row>
    <row r="489" spans="1:19" ht="15.75">
      <c r="A489" s="3"/>
      <c r="S489" s="2"/>
    </row>
    <row r="490" spans="1:19" ht="15.75">
      <c r="A490" s="3"/>
      <c r="B490" s="1" t="s">
        <v>130</v>
      </c>
      <c r="C490" s="1" t="s">
        <v>234</v>
      </c>
      <c r="O490" s="7" t="s">
        <v>247</v>
      </c>
      <c r="S490" s="2"/>
    </row>
    <row r="491" spans="1:19" ht="15.75">
      <c r="A491" s="3"/>
      <c r="S491" s="2"/>
    </row>
    <row r="492" spans="1:19" ht="15.75">
      <c r="A492" s="3"/>
      <c r="C492" s="1" t="s">
        <v>230</v>
      </c>
      <c r="S492" s="2"/>
    </row>
    <row r="493" spans="1:19" ht="15.75">
      <c r="A493" s="3"/>
      <c r="C493" s="3" t="s">
        <v>235</v>
      </c>
      <c r="D493" s="3"/>
      <c r="E493" s="3"/>
      <c r="F493" s="3"/>
      <c r="O493" s="22">
        <v>98589</v>
      </c>
      <c r="S493" s="2"/>
    </row>
    <row r="494" spans="1:19" ht="15.75">
      <c r="A494" s="3"/>
      <c r="C494" s="1" t="s">
        <v>307</v>
      </c>
      <c r="O494" s="22">
        <v>60000</v>
      </c>
      <c r="S494" s="2"/>
    </row>
    <row r="495" spans="1:19" ht="15.75">
      <c r="A495" s="3"/>
      <c r="O495" s="25">
        <f>SUM(O493:O494)</f>
        <v>158589</v>
      </c>
      <c r="S495" s="2"/>
    </row>
    <row r="496" spans="1:19" ht="15.75">
      <c r="A496" s="3"/>
      <c r="C496" s="1" t="s">
        <v>232</v>
      </c>
      <c r="O496" s="22"/>
      <c r="S496" s="2"/>
    </row>
    <row r="497" spans="1:19" ht="15.75">
      <c r="A497" s="3"/>
      <c r="C497" s="3" t="s">
        <v>236</v>
      </c>
      <c r="D497" s="3"/>
      <c r="E497" s="3"/>
      <c r="F497" s="3"/>
      <c r="O497" s="22">
        <v>23122</v>
      </c>
      <c r="S497" s="2"/>
    </row>
    <row r="498" spans="1:19" ht="16.5" thickBot="1">
      <c r="A498" s="3"/>
      <c r="O498" s="25">
        <f>SUM(O495:O497)</f>
        <v>181711</v>
      </c>
      <c r="R498" s="1" t="s">
        <v>89</v>
      </c>
      <c r="S498" s="2"/>
    </row>
    <row r="499" spans="1:19" ht="16.5" thickTop="1">
      <c r="A499" s="3"/>
      <c r="O499" s="55"/>
      <c r="S499" s="2"/>
    </row>
    <row r="500" spans="1:19" ht="15.75">
      <c r="A500" s="3"/>
      <c r="O500" s="36"/>
      <c r="S500" s="2"/>
    </row>
    <row r="501" spans="1:19" ht="15.75">
      <c r="A501" s="3"/>
      <c r="C501" s="2" t="s">
        <v>308</v>
      </c>
      <c r="S501" s="2"/>
    </row>
    <row r="502" spans="1:19" ht="15.75">
      <c r="A502" s="3"/>
      <c r="C502" s="2"/>
      <c r="S502" s="2"/>
    </row>
    <row r="503" spans="1:19" ht="15.75">
      <c r="A503" s="3"/>
      <c r="C503" s="11" t="s">
        <v>237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2"/>
    </row>
    <row r="504" spans="1:19" ht="15.75">
      <c r="A504" s="3"/>
      <c r="C504" s="11" t="s">
        <v>238</v>
      </c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2"/>
    </row>
    <row r="505" spans="1:19" ht="15.75">
      <c r="A505" s="3"/>
      <c r="S505" s="2"/>
    </row>
    <row r="506" spans="1:19" ht="15.75">
      <c r="A506" s="3"/>
      <c r="S506" s="2"/>
    </row>
    <row r="507" spans="1:19" ht="15.75">
      <c r="A507" s="3"/>
      <c r="B507" s="1" t="s">
        <v>154</v>
      </c>
      <c r="C507" s="11" t="s">
        <v>239</v>
      </c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2"/>
    </row>
    <row r="508" spans="1:19" ht="15.75">
      <c r="A508" s="3"/>
      <c r="C508" s="11" t="s">
        <v>240</v>
      </c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2"/>
    </row>
    <row r="509" spans="1:19" ht="15.75">
      <c r="A509" s="3"/>
      <c r="C509" s="3"/>
      <c r="S509" s="2"/>
    </row>
    <row r="510" spans="1:19" ht="15.75">
      <c r="A510" s="3"/>
      <c r="O510" s="7" t="s">
        <v>247</v>
      </c>
      <c r="S510" s="2"/>
    </row>
    <row r="511" spans="1:19" ht="15.75">
      <c r="A511" s="3"/>
      <c r="S511" s="2"/>
    </row>
    <row r="512" spans="1:19" ht="15.75">
      <c r="A512" s="3"/>
      <c r="C512" s="3" t="s">
        <v>231</v>
      </c>
      <c r="D512" s="3"/>
      <c r="E512" s="3"/>
      <c r="F512" s="3"/>
      <c r="O512" s="22">
        <v>2758</v>
      </c>
      <c r="R512" s="1" t="s">
        <v>89</v>
      </c>
      <c r="S512" s="2"/>
    </row>
    <row r="513" spans="1:19" ht="15.75">
      <c r="A513" s="3"/>
      <c r="C513" s="3" t="s">
        <v>235</v>
      </c>
      <c r="D513" s="3"/>
      <c r="E513" s="3"/>
      <c r="F513" s="3"/>
      <c r="L513" s="1" t="s">
        <v>89</v>
      </c>
      <c r="O513" s="22">
        <v>45508</v>
      </c>
      <c r="R513" s="1" t="s">
        <v>89</v>
      </c>
      <c r="S513" s="2"/>
    </row>
    <row r="514" spans="1:19" ht="15.75">
      <c r="A514" s="3"/>
      <c r="C514" s="1" t="s">
        <v>236</v>
      </c>
      <c r="O514" s="22">
        <v>23122</v>
      </c>
      <c r="S514" s="2"/>
    </row>
    <row r="515" spans="1:19" ht="16.5" thickBot="1">
      <c r="A515" s="3"/>
      <c r="O515" s="25">
        <f>SUM(O512:O514)</f>
        <v>71388</v>
      </c>
      <c r="S515" s="2"/>
    </row>
    <row r="516" spans="1:19" ht="16.5" thickTop="1">
      <c r="A516" s="3"/>
      <c r="O516" s="8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3" t="s">
        <v>81</v>
      </c>
      <c r="B518" s="3" t="s">
        <v>160</v>
      </c>
      <c r="S518" s="2"/>
    </row>
    <row r="519" spans="1:19" ht="15.75">
      <c r="A519" s="3"/>
      <c r="S519" s="2"/>
    </row>
    <row r="520" spans="1:19" ht="15.75">
      <c r="A520" s="3"/>
      <c r="B520" s="11" t="s">
        <v>161</v>
      </c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2"/>
    </row>
    <row r="521" spans="1:19" ht="15.75">
      <c r="A521" s="3"/>
      <c r="S521" s="2"/>
    </row>
    <row r="522" spans="1:19" ht="15.75">
      <c r="A522" s="3"/>
      <c r="S522" s="2"/>
    </row>
    <row r="523" spans="1:19" ht="15.75">
      <c r="A523" s="3" t="s">
        <v>82</v>
      </c>
      <c r="B523" s="3" t="s">
        <v>162</v>
      </c>
      <c r="S523" s="2"/>
    </row>
    <row r="524" spans="1:19" ht="15.75">
      <c r="A524" s="3"/>
      <c r="S524" s="2"/>
    </row>
    <row r="525" spans="1:19" ht="15.75">
      <c r="A525" s="3"/>
      <c r="B525" s="3" t="s">
        <v>163</v>
      </c>
      <c r="S525" s="2"/>
    </row>
    <row r="526" spans="1:19" ht="15.75">
      <c r="A526" s="3"/>
      <c r="S526" s="2"/>
    </row>
    <row r="527" spans="1:19" ht="15.75">
      <c r="A527" s="3"/>
      <c r="S527" s="2"/>
    </row>
    <row r="528" spans="1:19" ht="15.75">
      <c r="A528" s="3" t="s">
        <v>83</v>
      </c>
      <c r="B528" s="3" t="s">
        <v>164</v>
      </c>
      <c r="S528" s="2"/>
    </row>
    <row r="529" spans="1:19" ht="15.75">
      <c r="A529" s="3"/>
      <c r="B529" s="3"/>
      <c r="S529" s="2"/>
    </row>
    <row r="530" spans="1:19" ht="15.75">
      <c r="A530" s="2"/>
      <c r="B530" s="3" t="s">
        <v>165</v>
      </c>
      <c r="S530" s="2"/>
    </row>
    <row r="531" spans="1:19" ht="15.75">
      <c r="A531" s="3"/>
      <c r="S531" s="2"/>
    </row>
    <row r="532" spans="1:19" ht="15.75">
      <c r="A532" s="3"/>
      <c r="S532" s="2"/>
    </row>
    <row r="533" spans="1:19" ht="15.75">
      <c r="A533" s="3" t="s">
        <v>84</v>
      </c>
      <c r="B533" s="3" t="s">
        <v>166</v>
      </c>
      <c r="S533" s="2"/>
    </row>
    <row r="534" spans="1:19" ht="15.75">
      <c r="A534" s="3"/>
      <c r="B534" s="3"/>
      <c r="S534" s="2"/>
    </row>
    <row r="535" spans="1:19" ht="15.75">
      <c r="A535" s="3"/>
      <c r="I535" s="3" t="s">
        <v>265</v>
      </c>
      <c r="O535" s="3" t="s">
        <v>284</v>
      </c>
      <c r="S535" s="2"/>
    </row>
    <row r="536" spans="1:19" ht="15.75">
      <c r="A536" s="3"/>
      <c r="L536" s="7" t="s">
        <v>266</v>
      </c>
      <c r="R536" s="7" t="s">
        <v>266</v>
      </c>
      <c r="S536" s="2"/>
    </row>
    <row r="537" spans="1:19" ht="15.75">
      <c r="A537" s="3"/>
      <c r="I537" s="7" t="s">
        <v>252</v>
      </c>
      <c r="L537" s="7" t="s">
        <v>253</v>
      </c>
      <c r="O537" s="7" t="s">
        <v>252</v>
      </c>
      <c r="R537" s="7" t="s">
        <v>253</v>
      </c>
      <c r="S537" s="2"/>
    </row>
    <row r="538" spans="1:19" ht="15.75">
      <c r="A538" s="3"/>
      <c r="I538" s="7" t="s">
        <v>253</v>
      </c>
      <c r="L538" s="7" t="s">
        <v>267</v>
      </c>
      <c r="O538" s="7" t="s">
        <v>253</v>
      </c>
      <c r="R538" s="7" t="s">
        <v>267</v>
      </c>
      <c r="S538" s="2"/>
    </row>
    <row r="539" spans="1:19" ht="15.75">
      <c r="A539" s="3"/>
      <c r="I539" s="7" t="s">
        <v>254</v>
      </c>
      <c r="L539" s="7" t="s">
        <v>254</v>
      </c>
      <c r="O539" s="7" t="s">
        <v>273</v>
      </c>
      <c r="R539" s="7" t="s">
        <v>285</v>
      </c>
      <c r="S539" s="2"/>
    </row>
    <row r="540" spans="1:19" ht="15.75">
      <c r="A540" s="3"/>
      <c r="I540" s="7" t="s">
        <v>289</v>
      </c>
      <c r="L540" s="7" t="s">
        <v>255</v>
      </c>
      <c r="O540" s="7" t="s">
        <v>289</v>
      </c>
      <c r="R540" s="7" t="s">
        <v>255</v>
      </c>
      <c r="S540" s="2"/>
    </row>
    <row r="541" spans="1:19" ht="15.75">
      <c r="A541" s="3"/>
      <c r="I541" s="7" t="s">
        <v>247</v>
      </c>
      <c r="L541" s="7" t="s">
        <v>247</v>
      </c>
      <c r="O541" s="7" t="s">
        <v>247</v>
      </c>
      <c r="R541" s="7" t="s">
        <v>247</v>
      </c>
      <c r="S541" s="2"/>
    </row>
    <row r="542" spans="1:19" ht="15.75">
      <c r="A542" s="3"/>
      <c r="I542" s="7"/>
      <c r="L542" s="7"/>
      <c r="O542" s="7"/>
      <c r="R542" s="7"/>
      <c r="S542" s="2"/>
    </row>
    <row r="543" spans="1:19" ht="15.75">
      <c r="A543" s="3"/>
      <c r="B543" s="3" t="s">
        <v>167</v>
      </c>
      <c r="D543" s="3"/>
      <c r="E543" s="3"/>
      <c r="F543" s="3"/>
      <c r="I543" s="9" t="s">
        <v>89</v>
      </c>
      <c r="L543" s="9" t="s">
        <v>89</v>
      </c>
      <c r="O543" s="9" t="s">
        <v>89</v>
      </c>
      <c r="R543" s="9" t="s">
        <v>89</v>
      </c>
      <c r="S543" s="2"/>
    </row>
    <row r="544" spans="1:19" ht="15.75">
      <c r="A544" s="3"/>
      <c r="B544" s="3" t="s">
        <v>168</v>
      </c>
      <c r="D544" s="3"/>
      <c r="E544" s="3"/>
      <c r="F544" s="3"/>
      <c r="I544" s="22">
        <f>I45</f>
        <v>2162</v>
      </c>
      <c r="J544" s="22"/>
      <c r="K544" s="22"/>
      <c r="L544" s="22">
        <f>L45</f>
        <v>1085</v>
      </c>
      <c r="M544" s="22"/>
      <c r="N544" s="22"/>
      <c r="O544" s="22">
        <f>O45</f>
        <v>2162</v>
      </c>
      <c r="P544" s="22"/>
      <c r="Q544" s="22"/>
      <c r="R544" s="22">
        <f>R45</f>
        <v>1085</v>
      </c>
      <c r="S544" s="2"/>
    </row>
    <row r="545" spans="1:19" ht="15.75">
      <c r="A545" s="3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"/>
    </row>
    <row r="546" spans="1:19" ht="15.75">
      <c r="A546" s="3"/>
      <c r="B546" s="3" t="s">
        <v>169</v>
      </c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"/>
    </row>
    <row r="547" spans="1:19" ht="15.75">
      <c r="A547" s="3"/>
      <c r="B547" s="3" t="s">
        <v>170</v>
      </c>
      <c r="I547" s="22">
        <v>131075</v>
      </c>
      <c r="J547" s="22"/>
      <c r="K547" s="22"/>
      <c r="L547" s="22">
        <v>130675</v>
      </c>
      <c r="M547" s="22"/>
      <c r="N547" s="22"/>
      <c r="O547" s="22">
        <f>I547</f>
        <v>131075</v>
      </c>
      <c r="P547" s="22"/>
      <c r="Q547" s="22"/>
      <c r="R547" s="22">
        <v>130675</v>
      </c>
      <c r="S547" s="2"/>
    </row>
    <row r="548" spans="1:19" ht="15.75">
      <c r="A548" s="3"/>
      <c r="S548" s="2"/>
    </row>
    <row r="549" spans="1:19" ht="15.75">
      <c r="A549" s="3"/>
      <c r="B549" s="3" t="s">
        <v>171</v>
      </c>
      <c r="I549" s="29">
        <f>I544/I547*100</f>
        <v>1.6494373450314705</v>
      </c>
      <c r="J549" s="30"/>
      <c r="K549" s="30"/>
      <c r="L549" s="29">
        <f>L544/L547*100</f>
        <v>0.8303041897838148</v>
      </c>
      <c r="M549" s="30"/>
      <c r="N549" s="30"/>
      <c r="O549" s="29">
        <f>O544/O547*100</f>
        <v>1.6494373450314705</v>
      </c>
      <c r="P549" s="30"/>
      <c r="Q549" s="30"/>
      <c r="R549" s="29">
        <f>R544/R547*100</f>
        <v>0.8303041897838148</v>
      </c>
      <c r="S549" s="2"/>
    </row>
    <row r="550" spans="1:19" ht="15.75">
      <c r="A550" s="3"/>
      <c r="S550" s="2"/>
    </row>
    <row r="551" spans="1:19" ht="15.75">
      <c r="A551" s="3"/>
      <c r="S551" s="2"/>
    </row>
    <row r="552" spans="1:19" ht="15.75">
      <c r="A552" s="3"/>
      <c r="C552" s="5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"/>
    </row>
    <row r="553" spans="1:19" ht="15.75">
      <c r="A553" s="3"/>
      <c r="C553" s="5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2"/>
    </row>
    <row r="554" spans="1:19" ht="15.75">
      <c r="A554" s="3"/>
      <c r="C554" s="5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2"/>
    </row>
    <row r="555" spans="1:19" ht="15.75">
      <c r="A555" s="3"/>
      <c r="C555" s="5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2"/>
    </row>
    <row r="556" spans="1:19" ht="15.75">
      <c r="A556" s="3"/>
      <c r="C556" s="5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2"/>
    </row>
    <row r="557" spans="1:19" ht="15.75">
      <c r="A557" s="3"/>
      <c r="C557" s="5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2"/>
    </row>
    <row r="558" spans="1:19" ht="15.75">
      <c r="A558" s="3" t="s">
        <v>85</v>
      </c>
      <c r="S558" s="2"/>
    </row>
    <row r="559" spans="1:19" ht="15.75">
      <c r="A559" s="3"/>
      <c r="S559" s="2"/>
    </row>
    <row r="560" spans="1:19" ht="15.75">
      <c r="A560" s="2" t="s">
        <v>86</v>
      </c>
      <c r="S560" s="2"/>
    </row>
    <row r="561" spans="1:19" ht="15.75">
      <c r="A561" s="3" t="s">
        <v>87</v>
      </c>
      <c r="S561" s="2"/>
    </row>
    <row r="562" spans="1:19" ht="15.75">
      <c r="A562" s="2"/>
      <c r="S562" s="2"/>
    </row>
    <row r="563" spans="1:19" ht="15.75">
      <c r="A563" s="2" t="s">
        <v>88</v>
      </c>
      <c r="S563" s="2"/>
    </row>
    <row r="564" spans="1:19" ht="15.75">
      <c r="A564" s="3" t="s">
        <v>394</v>
      </c>
      <c r="S564" s="2"/>
    </row>
    <row r="565" spans="1:19" ht="15.75">
      <c r="A565" s="3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</sheetData>
  <mergeCells count="28">
    <mergeCell ref="E205:F205"/>
    <mergeCell ref="E201:F201"/>
    <mergeCell ref="E202:F202"/>
    <mergeCell ref="E203:F203"/>
    <mergeCell ref="E204:F204"/>
    <mergeCell ref="Q9:R9"/>
    <mergeCell ref="Q10:R10"/>
    <mergeCell ref="Q11:R11"/>
    <mergeCell ref="Q12:R12"/>
    <mergeCell ref="Q13:R13"/>
    <mergeCell ref="Q14:R14"/>
    <mergeCell ref="I217:J217"/>
    <mergeCell ref="I218:J218"/>
    <mergeCell ref="H205:I205"/>
    <mergeCell ref="H201:I201"/>
    <mergeCell ref="H202:I202"/>
    <mergeCell ref="H203:I203"/>
    <mergeCell ref="H204:I204"/>
    <mergeCell ref="I219:J219"/>
    <mergeCell ref="I220:J220"/>
    <mergeCell ref="I221:J221"/>
    <mergeCell ref="I222:J222"/>
    <mergeCell ref="I236:J236"/>
    <mergeCell ref="I248:J248"/>
    <mergeCell ref="I223:J223"/>
    <mergeCell ref="I224:J224"/>
    <mergeCell ref="I225:J225"/>
    <mergeCell ref="I231:J231"/>
  </mergeCells>
  <printOptions horizontalCentered="1"/>
  <pageMargins left="0.37" right="0.24" top="0.26" bottom="0.16" header="0.17" footer="0"/>
  <pageSetup horizontalDpi="300" verticalDpi="300" orientation="portrait" paperSize="9" scale="87" r:id="rId1"/>
  <rowBreaks count="15" manualBreakCount="15">
    <brk id="57" max="255" man="1"/>
    <brk id="110" max="255" man="1"/>
    <brk id="151" max="17" man="1"/>
    <brk id="206" max="17" man="1"/>
    <brk id="221" min="284" max="351" man="1"/>
    <brk id="151" max="255" man="1"/>
    <brk id="262" max="17" man="1"/>
    <brk id="314" max="17" man="1"/>
    <brk id="354" max="17" man="1"/>
    <brk id="415" min="482" max="545" man="1"/>
    <brk id="332" max="255" man="1"/>
    <brk id="413" max="17" man="1"/>
    <brk id="464" max="17" man="1"/>
    <brk id="609" min="658" max="33692" man="1"/>
    <brk id="5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66"/>
  <sheetViews>
    <sheetView workbookViewId="0" topLeftCell="A1">
      <selection activeCell="K55" sqref="K55"/>
    </sheetView>
  </sheetViews>
  <sheetFormatPr defaultColWidth="8.88671875" defaultRowHeight="15.75" customHeight="1"/>
  <cols>
    <col min="1" max="1" width="6.10546875" style="0" customWidth="1"/>
    <col min="2" max="2" width="3.6640625" style="0" customWidth="1"/>
  </cols>
  <sheetData>
    <row r="1" spans="2:14" ht="15.75" customHeight="1">
      <c r="B1" s="2" t="s">
        <v>0</v>
      </c>
      <c r="C1" s="12"/>
      <c r="D1" s="13"/>
      <c r="E1" s="13"/>
      <c r="F1" s="13"/>
      <c r="G1" s="13"/>
      <c r="H1" s="13"/>
      <c r="I1" s="13"/>
      <c r="J1" s="2"/>
      <c r="K1" s="2"/>
      <c r="L1" s="2"/>
      <c r="M1" s="2"/>
      <c r="N1" s="2"/>
    </row>
    <row r="2" spans="2:14" ht="15.75" customHeight="1">
      <c r="B2" s="3"/>
      <c r="C2" s="12"/>
      <c r="D2" s="13"/>
      <c r="E2" s="13"/>
      <c r="F2" s="13"/>
      <c r="G2" s="13"/>
      <c r="H2" s="13"/>
      <c r="I2" s="13"/>
      <c r="J2" s="1"/>
      <c r="K2" s="1"/>
      <c r="L2" s="1"/>
      <c r="M2" s="1"/>
      <c r="N2" s="1"/>
    </row>
    <row r="3" spans="2:14" ht="15.75" customHeight="1">
      <c r="B3" s="3" t="s">
        <v>290</v>
      </c>
      <c r="C3" s="12"/>
      <c r="D3" s="13"/>
      <c r="E3" s="13"/>
      <c r="F3" s="13"/>
      <c r="G3" s="13"/>
      <c r="H3" s="13"/>
      <c r="I3" s="13"/>
      <c r="J3" s="1"/>
      <c r="K3" s="1"/>
      <c r="L3" s="1"/>
      <c r="M3" s="1"/>
      <c r="N3" s="1"/>
    </row>
    <row r="4" spans="2:14" ht="15.75" customHeight="1">
      <c r="B4" s="2" t="s">
        <v>1</v>
      </c>
      <c r="C4" s="12"/>
      <c r="D4" s="13"/>
      <c r="E4" s="13"/>
      <c r="F4" s="13"/>
      <c r="G4" s="13"/>
      <c r="H4" s="13"/>
      <c r="I4" s="13"/>
      <c r="J4" s="1"/>
      <c r="K4" s="1"/>
      <c r="L4" s="1"/>
      <c r="M4" s="1"/>
      <c r="N4" s="1"/>
    </row>
    <row r="5" spans="2:14" ht="15.75" customHeight="1">
      <c r="B5" s="3"/>
      <c r="C5" s="12"/>
      <c r="D5" s="13"/>
      <c r="E5" s="13"/>
      <c r="F5" s="13"/>
      <c r="G5" s="13"/>
      <c r="H5" s="13"/>
      <c r="I5" s="13"/>
      <c r="J5" s="1"/>
      <c r="K5" s="1"/>
      <c r="L5" s="1"/>
      <c r="M5" s="1"/>
      <c r="N5" s="1"/>
    </row>
    <row r="6" spans="2:14" ht="15.75" customHeight="1">
      <c r="B6" s="4" t="s">
        <v>55</v>
      </c>
      <c r="C6" s="12"/>
      <c r="D6" s="13"/>
      <c r="E6" s="13"/>
      <c r="F6" s="13"/>
      <c r="G6" s="13"/>
      <c r="H6" s="13"/>
      <c r="I6" s="13"/>
      <c r="J6" s="1"/>
      <c r="K6" s="1"/>
      <c r="L6" s="1"/>
      <c r="M6" s="1"/>
      <c r="N6" s="1"/>
    </row>
    <row r="7" spans="2:14" ht="15.75" customHeight="1">
      <c r="B7" s="14"/>
      <c r="C7" s="13"/>
      <c r="D7" s="13"/>
      <c r="E7" s="13"/>
      <c r="F7" s="13"/>
      <c r="G7" s="13"/>
      <c r="H7" s="13"/>
      <c r="I7" s="13"/>
      <c r="J7" s="6" t="s">
        <v>277</v>
      </c>
      <c r="K7" s="1"/>
      <c r="L7" s="1"/>
      <c r="M7" s="1"/>
      <c r="N7" s="1"/>
    </row>
    <row r="8" spans="2:14" ht="15.75" customHeight="1">
      <c r="B8" s="14"/>
      <c r="C8" s="14"/>
      <c r="D8" s="14"/>
      <c r="E8" s="14"/>
      <c r="F8" s="14"/>
      <c r="G8" s="14"/>
      <c r="H8" s="14"/>
      <c r="I8" s="14"/>
      <c r="J8" s="6" t="s">
        <v>278</v>
      </c>
      <c r="K8" s="1"/>
      <c r="L8" s="1"/>
      <c r="M8" s="1"/>
      <c r="N8" s="1"/>
    </row>
    <row r="9" spans="2:14" ht="15.75" customHeight="1">
      <c r="B9" s="14"/>
      <c r="C9" s="14" t="s">
        <v>89</v>
      </c>
      <c r="D9" s="14"/>
      <c r="E9" s="14"/>
      <c r="F9" s="14"/>
      <c r="G9" s="14"/>
      <c r="H9" s="14"/>
      <c r="I9" s="14"/>
      <c r="J9" s="6" t="s">
        <v>289</v>
      </c>
      <c r="K9" s="1"/>
      <c r="L9" s="1"/>
      <c r="M9" s="1"/>
      <c r="N9" s="1"/>
    </row>
    <row r="10" spans="2:14" ht="15.75" customHeight="1">
      <c r="B10" s="14"/>
      <c r="C10" s="14"/>
      <c r="D10" s="14"/>
      <c r="E10" s="15"/>
      <c r="F10" s="14"/>
      <c r="G10" s="14"/>
      <c r="H10" s="14"/>
      <c r="I10" s="14"/>
      <c r="J10" s="6" t="s">
        <v>247</v>
      </c>
      <c r="K10" s="1"/>
      <c r="L10" s="1"/>
      <c r="M10" s="1"/>
      <c r="N10" s="1"/>
    </row>
    <row r="11" spans="2:14" ht="15.75" customHeight="1">
      <c r="B11" s="14" t="s">
        <v>56</v>
      </c>
      <c r="C11" s="14"/>
      <c r="D11" s="14"/>
      <c r="E11" s="16"/>
      <c r="F11" s="14"/>
      <c r="G11" s="14"/>
      <c r="H11" s="14"/>
      <c r="I11" s="14"/>
      <c r="J11" s="14"/>
      <c r="K11" s="1"/>
      <c r="L11" s="1"/>
      <c r="M11" s="1"/>
      <c r="N11" s="1"/>
    </row>
    <row r="12" spans="2:14" ht="15.75" customHeight="1">
      <c r="B12" s="14"/>
      <c r="C12" s="14"/>
      <c r="D12" s="14"/>
      <c r="E12" s="16"/>
      <c r="F12" s="14"/>
      <c r="G12" s="14"/>
      <c r="H12" s="14"/>
      <c r="I12" s="14"/>
      <c r="J12" s="14"/>
      <c r="K12" s="1"/>
      <c r="L12" s="1"/>
      <c r="M12" s="1"/>
      <c r="N12" s="1"/>
    </row>
    <row r="13" spans="2:14" ht="15.75" customHeight="1">
      <c r="B13" s="2"/>
      <c r="C13" s="14" t="s">
        <v>90</v>
      </c>
      <c r="D13" s="14"/>
      <c r="E13" s="16"/>
      <c r="F13" s="14"/>
      <c r="G13" s="14"/>
      <c r="H13" s="14"/>
      <c r="I13" s="14"/>
      <c r="J13" s="31">
        <v>3411</v>
      </c>
      <c r="K13" s="1"/>
      <c r="L13" s="1"/>
      <c r="M13" s="1"/>
      <c r="N13" s="1"/>
    </row>
    <row r="14" spans="2:14" ht="15.75" customHeight="1">
      <c r="B14" s="2"/>
      <c r="C14" s="14"/>
      <c r="D14" s="14"/>
      <c r="E14" s="16"/>
      <c r="F14" s="14"/>
      <c r="G14" s="14"/>
      <c r="H14" s="14"/>
      <c r="I14" s="14"/>
      <c r="J14" s="31"/>
      <c r="K14" s="1"/>
      <c r="L14" s="1"/>
      <c r="M14" s="1"/>
      <c r="N14" s="1"/>
    </row>
    <row r="15" spans="2:14" ht="15.75" customHeight="1">
      <c r="B15" s="2"/>
      <c r="C15" s="14" t="s">
        <v>91</v>
      </c>
      <c r="D15" s="17"/>
      <c r="E15" s="18"/>
      <c r="F15" s="14"/>
      <c r="G15" s="14"/>
      <c r="H15" s="14"/>
      <c r="I15" s="14"/>
      <c r="J15" s="31"/>
      <c r="K15" s="1"/>
      <c r="L15" s="1"/>
      <c r="M15" s="1"/>
      <c r="N15" s="1"/>
    </row>
    <row r="16" spans="2:14" ht="15.75" customHeight="1">
      <c r="B16" s="2"/>
      <c r="C16" s="14" t="s">
        <v>92</v>
      </c>
      <c r="D16" s="14"/>
      <c r="E16" s="16"/>
      <c r="F16" s="14"/>
      <c r="G16" s="14"/>
      <c r="H16" s="14"/>
      <c r="I16" s="14"/>
      <c r="J16" s="31">
        <v>1497</v>
      </c>
      <c r="K16" s="1"/>
      <c r="L16" s="1"/>
      <c r="M16" s="1"/>
      <c r="N16" s="1"/>
    </row>
    <row r="17" spans="2:14" ht="15.75" customHeight="1">
      <c r="B17" s="2"/>
      <c r="C17" s="72" t="s">
        <v>343</v>
      </c>
      <c r="D17" s="14"/>
      <c r="E17" s="16"/>
      <c r="F17" s="14"/>
      <c r="G17" s="14"/>
      <c r="H17" s="14"/>
      <c r="I17" s="14"/>
      <c r="J17" s="31">
        <v>-86</v>
      </c>
      <c r="K17" s="1"/>
      <c r="L17" s="1"/>
      <c r="M17" s="1"/>
      <c r="N17" s="1"/>
    </row>
    <row r="18" spans="2:14" ht="15.75" customHeight="1">
      <c r="B18" s="2"/>
      <c r="C18" s="14" t="s">
        <v>93</v>
      </c>
      <c r="D18" s="14"/>
      <c r="E18" s="16"/>
      <c r="F18" s="14"/>
      <c r="G18" s="14"/>
      <c r="H18" s="14"/>
      <c r="I18" s="14"/>
      <c r="J18" s="31">
        <v>1328</v>
      </c>
      <c r="K18" s="1"/>
      <c r="L18" s="1"/>
      <c r="M18" s="1"/>
      <c r="N18" s="1"/>
    </row>
    <row r="19" spans="2:14" ht="15.75" customHeight="1">
      <c r="B19" s="2"/>
      <c r="C19" s="14" t="s">
        <v>94</v>
      </c>
      <c r="D19" s="14"/>
      <c r="E19" s="16"/>
      <c r="F19" s="14"/>
      <c r="G19" s="14"/>
      <c r="H19" s="14"/>
      <c r="I19" s="14"/>
      <c r="J19" s="31">
        <v>-116</v>
      </c>
      <c r="K19" s="1"/>
      <c r="L19" s="1"/>
      <c r="M19" s="1"/>
      <c r="N19" s="1"/>
    </row>
    <row r="20" spans="2:14" ht="15.75" customHeight="1">
      <c r="B20" s="2"/>
      <c r="C20" s="14" t="s">
        <v>95</v>
      </c>
      <c r="D20" s="14"/>
      <c r="E20" s="16"/>
      <c r="F20" s="14"/>
      <c r="G20" s="14"/>
      <c r="H20" s="14"/>
      <c r="I20" s="14"/>
      <c r="J20" s="31">
        <v>-14</v>
      </c>
      <c r="K20" s="1"/>
      <c r="L20" s="1"/>
      <c r="M20" s="1"/>
      <c r="N20" s="1"/>
    </row>
    <row r="21" spans="2:14" ht="15.75" customHeight="1">
      <c r="B21" s="2"/>
      <c r="C21" s="14" t="s">
        <v>96</v>
      </c>
      <c r="D21" s="14"/>
      <c r="E21" s="16"/>
      <c r="F21" s="14"/>
      <c r="G21" s="14"/>
      <c r="H21" s="14"/>
      <c r="I21" s="14"/>
      <c r="J21" s="31">
        <v>2327</v>
      </c>
      <c r="K21" s="1"/>
      <c r="L21" s="1"/>
      <c r="M21" s="1"/>
      <c r="N21" s="1"/>
    </row>
    <row r="22" spans="2:14" ht="15.75" customHeight="1">
      <c r="B22" s="2"/>
      <c r="C22" s="14"/>
      <c r="D22" s="14"/>
      <c r="E22" s="16"/>
      <c r="F22" s="14"/>
      <c r="G22" s="14"/>
      <c r="H22" s="14"/>
      <c r="I22" s="14"/>
      <c r="J22" s="32"/>
      <c r="K22" s="1"/>
      <c r="L22" s="1"/>
      <c r="M22" s="1"/>
      <c r="N22" s="1"/>
    </row>
    <row r="23" spans="2:14" ht="15.75" customHeight="1">
      <c r="B23" s="2"/>
      <c r="C23" s="14" t="s">
        <v>97</v>
      </c>
      <c r="D23" s="14"/>
      <c r="E23" s="16"/>
      <c r="F23" s="14"/>
      <c r="G23" s="14"/>
      <c r="H23" s="14"/>
      <c r="I23" s="14"/>
      <c r="J23" s="31">
        <f>SUM(J13:J21)</f>
        <v>8347</v>
      </c>
      <c r="K23" s="1"/>
      <c r="L23" s="1"/>
      <c r="M23" s="1"/>
      <c r="N23" s="1"/>
    </row>
    <row r="24" spans="2:14" ht="15.75" customHeight="1">
      <c r="B24" s="2"/>
      <c r="C24" s="14"/>
      <c r="D24" s="14"/>
      <c r="E24" s="16"/>
      <c r="F24" s="14"/>
      <c r="G24" s="14"/>
      <c r="H24" s="14"/>
      <c r="I24" s="14"/>
      <c r="J24" s="31"/>
      <c r="K24" s="1"/>
      <c r="L24" s="1"/>
      <c r="M24" s="1"/>
      <c r="N24" s="1"/>
    </row>
    <row r="25" spans="2:14" ht="15.75" customHeight="1">
      <c r="B25" s="2"/>
      <c r="C25" s="14" t="s">
        <v>98</v>
      </c>
      <c r="D25" s="14"/>
      <c r="E25" s="16"/>
      <c r="F25" s="14"/>
      <c r="G25" s="14"/>
      <c r="H25" s="14"/>
      <c r="I25" s="14"/>
      <c r="J25" s="31">
        <v>-462</v>
      </c>
      <c r="K25" s="1"/>
      <c r="L25" s="1"/>
      <c r="M25" s="1"/>
      <c r="N25" s="1"/>
    </row>
    <row r="26" spans="2:14" ht="15.75" customHeight="1">
      <c r="B26" s="2"/>
      <c r="C26" s="14" t="s">
        <v>99</v>
      </c>
      <c r="D26" s="14"/>
      <c r="E26" s="16"/>
      <c r="F26" s="14"/>
      <c r="G26" s="14"/>
      <c r="H26" s="14"/>
      <c r="I26" s="14"/>
      <c r="J26" s="31">
        <v>-2005</v>
      </c>
      <c r="K26" s="1"/>
      <c r="L26" s="1"/>
      <c r="M26" s="1"/>
      <c r="N26" s="1"/>
    </row>
    <row r="27" spans="2:14" ht="15.75" customHeight="1">
      <c r="B27" s="2"/>
      <c r="C27" s="14"/>
      <c r="D27" s="14"/>
      <c r="E27" s="16"/>
      <c r="F27" s="14"/>
      <c r="G27" s="14"/>
      <c r="H27" s="14"/>
      <c r="I27" s="14"/>
      <c r="J27" s="32"/>
      <c r="K27" s="1"/>
      <c r="L27" s="1"/>
      <c r="M27" s="1"/>
      <c r="N27" s="1"/>
    </row>
    <row r="28" spans="2:14" ht="15.75" customHeight="1">
      <c r="B28" s="2"/>
      <c r="C28" s="14" t="s">
        <v>100</v>
      </c>
      <c r="D28" s="14"/>
      <c r="E28" s="16"/>
      <c r="F28" s="14"/>
      <c r="G28" s="14"/>
      <c r="H28" s="14"/>
      <c r="I28" s="14"/>
      <c r="J28" s="33">
        <f>SUM(J23:J27)</f>
        <v>5880</v>
      </c>
      <c r="K28" s="1"/>
      <c r="L28" s="1"/>
      <c r="M28" s="1"/>
      <c r="N28" s="1"/>
    </row>
    <row r="29" spans="2:14" ht="15.75" customHeight="1">
      <c r="B29" s="2"/>
      <c r="C29" s="14"/>
      <c r="D29" s="14"/>
      <c r="E29" s="16"/>
      <c r="F29" s="14"/>
      <c r="G29" s="14"/>
      <c r="H29" s="14"/>
      <c r="I29" s="14"/>
      <c r="J29" s="31"/>
      <c r="K29" s="1"/>
      <c r="L29" s="1"/>
      <c r="M29" s="1"/>
      <c r="N29" s="1"/>
    </row>
    <row r="30" spans="2:14" ht="15.75" customHeight="1">
      <c r="B30" s="2"/>
      <c r="C30" s="14" t="s">
        <v>101</v>
      </c>
      <c r="D30" s="14"/>
      <c r="E30" s="16"/>
      <c r="F30" s="16" t="s">
        <v>89</v>
      </c>
      <c r="G30" s="16"/>
      <c r="H30" s="16"/>
      <c r="I30" s="16"/>
      <c r="J30" s="31">
        <v>-2327</v>
      </c>
      <c r="K30" s="1"/>
      <c r="L30" s="1"/>
      <c r="M30" s="1"/>
      <c r="N30" s="1"/>
    </row>
    <row r="31" spans="2:14" ht="15.75" customHeight="1">
      <c r="B31" s="2"/>
      <c r="C31" s="14" t="s">
        <v>102</v>
      </c>
      <c r="D31" s="14"/>
      <c r="E31" s="16"/>
      <c r="F31" s="14"/>
      <c r="G31" s="14"/>
      <c r="H31" s="14"/>
      <c r="I31" s="14"/>
      <c r="J31" s="31">
        <v>-513</v>
      </c>
      <c r="K31" s="1"/>
      <c r="L31" s="1"/>
      <c r="M31" s="1"/>
      <c r="N31" s="1"/>
    </row>
    <row r="32" spans="2:14" ht="15.75" customHeight="1">
      <c r="B32" s="2"/>
      <c r="C32" s="14"/>
      <c r="D32" s="14"/>
      <c r="E32" s="16"/>
      <c r="F32" s="14"/>
      <c r="G32" s="14"/>
      <c r="H32" s="14"/>
      <c r="I32" s="14"/>
      <c r="J32" s="32"/>
      <c r="K32" s="1"/>
      <c r="L32" s="1"/>
      <c r="M32" s="1"/>
      <c r="N32" s="1"/>
    </row>
    <row r="33" spans="2:14" ht="15.75" customHeight="1">
      <c r="B33" s="2"/>
      <c r="C33" s="14" t="s">
        <v>103</v>
      </c>
      <c r="D33" s="14"/>
      <c r="E33" s="16"/>
      <c r="F33" s="14"/>
      <c r="G33" s="14"/>
      <c r="H33" s="14"/>
      <c r="I33" s="14"/>
      <c r="J33" s="31">
        <f>SUM(J27:J31)</f>
        <v>3040</v>
      </c>
      <c r="K33" s="1"/>
      <c r="L33" s="1"/>
      <c r="M33" s="1"/>
      <c r="N33" s="1"/>
    </row>
    <row r="34" spans="2:14" ht="15.75" customHeight="1">
      <c r="B34" s="14"/>
      <c r="C34" s="14"/>
      <c r="D34" s="14"/>
      <c r="E34" s="16"/>
      <c r="F34" s="14"/>
      <c r="G34" s="14"/>
      <c r="H34" s="14"/>
      <c r="I34" s="14"/>
      <c r="J34" s="31"/>
      <c r="K34" s="1"/>
      <c r="L34" s="1"/>
      <c r="M34" s="1"/>
      <c r="N34" s="1"/>
    </row>
    <row r="35" spans="2:14" ht="15.75" customHeight="1">
      <c r="B35" s="14" t="s">
        <v>57</v>
      </c>
      <c r="C35" s="14"/>
      <c r="D35" s="14"/>
      <c r="E35" s="16"/>
      <c r="F35" s="14"/>
      <c r="G35" s="14"/>
      <c r="H35" s="14"/>
      <c r="I35" s="14"/>
      <c r="J35" s="31"/>
      <c r="K35" s="1"/>
      <c r="L35" s="1"/>
      <c r="M35" s="1"/>
      <c r="N35" s="1"/>
    </row>
    <row r="36" spans="2:14" ht="15.75" customHeight="1">
      <c r="B36" s="14"/>
      <c r="C36" s="14"/>
      <c r="D36" s="14"/>
      <c r="E36" s="16"/>
      <c r="F36" s="14"/>
      <c r="G36" s="14"/>
      <c r="H36" s="14"/>
      <c r="I36" s="14"/>
      <c r="J36" s="31"/>
      <c r="K36" s="1"/>
      <c r="L36" s="1"/>
      <c r="M36" s="1"/>
      <c r="N36" s="1"/>
    </row>
    <row r="37" spans="2:14" ht="15.75" customHeight="1">
      <c r="B37" s="2"/>
      <c r="C37" s="14" t="s">
        <v>104</v>
      </c>
      <c r="D37" s="14"/>
      <c r="E37" s="16"/>
      <c r="F37" s="14"/>
      <c r="G37" s="14"/>
      <c r="H37" s="14"/>
      <c r="I37" s="14"/>
      <c r="J37" s="94">
        <v>-2256</v>
      </c>
      <c r="K37" s="36"/>
      <c r="L37" s="1"/>
      <c r="M37" s="1"/>
      <c r="N37" s="1"/>
    </row>
    <row r="38" spans="2:14" ht="15.75" customHeight="1">
      <c r="B38" s="2"/>
      <c r="C38" s="14" t="s">
        <v>105</v>
      </c>
      <c r="D38" s="14"/>
      <c r="E38" s="16"/>
      <c r="F38" s="14"/>
      <c r="G38" s="14"/>
      <c r="H38" s="14"/>
      <c r="I38" s="14"/>
      <c r="J38" s="95">
        <v>-179</v>
      </c>
      <c r="K38" s="36"/>
      <c r="L38" s="1"/>
      <c r="M38" s="1"/>
      <c r="N38" s="1"/>
    </row>
    <row r="39" spans="2:14" ht="15.75" customHeight="1">
      <c r="B39" s="2"/>
      <c r="C39" s="14" t="s">
        <v>344</v>
      </c>
      <c r="D39" s="14"/>
      <c r="E39" s="16"/>
      <c r="F39" s="14"/>
      <c r="G39" s="14"/>
      <c r="H39" s="14"/>
      <c r="I39" s="14"/>
      <c r="J39" s="95">
        <v>110</v>
      </c>
      <c r="K39" s="36"/>
      <c r="L39" s="1"/>
      <c r="M39" s="1"/>
      <c r="N39" s="1"/>
    </row>
    <row r="40" spans="2:14" ht="15.75" customHeight="1">
      <c r="B40" s="2"/>
      <c r="C40" s="14" t="s">
        <v>106</v>
      </c>
      <c r="D40" s="14"/>
      <c r="E40" s="16"/>
      <c r="F40" s="14"/>
      <c r="G40" s="14"/>
      <c r="H40" s="14"/>
      <c r="I40" s="14"/>
      <c r="J40" s="96">
        <v>14</v>
      </c>
      <c r="K40" s="36"/>
      <c r="L40" s="1"/>
      <c r="M40" s="1"/>
      <c r="N40" s="1"/>
    </row>
    <row r="41" spans="2:14" ht="15.75" customHeight="1">
      <c r="B41" s="2"/>
      <c r="C41" s="14"/>
      <c r="D41" s="14"/>
      <c r="E41" s="16"/>
      <c r="F41" s="14"/>
      <c r="G41" s="14"/>
      <c r="H41" s="14"/>
      <c r="I41" s="14"/>
      <c r="J41" s="93"/>
      <c r="K41" s="1"/>
      <c r="L41" s="1"/>
      <c r="M41" s="1"/>
      <c r="N41" s="1"/>
    </row>
    <row r="42" spans="2:14" ht="15.75" customHeight="1">
      <c r="B42" s="2"/>
      <c r="C42" s="14" t="s">
        <v>107</v>
      </c>
      <c r="D42" s="14"/>
      <c r="E42" s="16"/>
      <c r="F42" s="14"/>
      <c r="G42" s="14"/>
      <c r="H42" s="14"/>
      <c r="I42" s="14"/>
      <c r="J42" s="33">
        <f>SUM(J37:J41)</f>
        <v>-2311</v>
      </c>
      <c r="K42" s="1"/>
      <c r="L42" s="1"/>
      <c r="M42" s="1"/>
      <c r="N42" s="1"/>
    </row>
    <row r="43" spans="2:14" ht="15.75" customHeight="1">
      <c r="B43" s="2"/>
      <c r="C43" s="14"/>
      <c r="D43" s="14"/>
      <c r="E43" s="16"/>
      <c r="F43" s="14"/>
      <c r="G43" s="14"/>
      <c r="H43" s="14"/>
      <c r="I43" s="14"/>
      <c r="J43" s="33"/>
      <c r="K43" s="1"/>
      <c r="L43" s="1"/>
      <c r="M43" s="1"/>
      <c r="N43" s="1"/>
    </row>
    <row r="44" spans="2:14" ht="15.75" customHeight="1">
      <c r="B44" s="14" t="s">
        <v>58</v>
      </c>
      <c r="C44" s="14"/>
      <c r="D44" s="14"/>
      <c r="E44" s="16"/>
      <c r="F44" s="14"/>
      <c r="G44" s="14"/>
      <c r="H44" s="14"/>
      <c r="I44" s="14"/>
      <c r="J44" s="31"/>
      <c r="K44" s="1"/>
      <c r="L44" s="1"/>
      <c r="M44" s="1"/>
      <c r="N44" s="1"/>
    </row>
    <row r="45" spans="2:14" ht="15.75" customHeight="1">
      <c r="B45" s="14"/>
      <c r="C45" s="14"/>
      <c r="D45" s="14"/>
      <c r="E45" s="16"/>
      <c r="F45" s="14"/>
      <c r="G45" s="14"/>
      <c r="H45" s="14"/>
      <c r="I45" s="14"/>
      <c r="J45" s="31"/>
      <c r="K45" s="1"/>
      <c r="L45" s="1"/>
      <c r="M45" s="1"/>
      <c r="N45" s="1"/>
    </row>
    <row r="46" spans="2:14" ht="15.75" customHeight="1">
      <c r="B46" s="14"/>
      <c r="C46" s="14" t="s">
        <v>350</v>
      </c>
      <c r="D46" s="14"/>
      <c r="E46" s="16"/>
      <c r="F46" s="14"/>
      <c r="G46" s="14"/>
      <c r="H46" s="14"/>
      <c r="I46" s="14"/>
      <c r="J46" s="94">
        <v>400</v>
      </c>
      <c r="K46" s="36"/>
      <c r="L46" s="1"/>
      <c r="M46" s="1"/>
      <c r="N46" s="1"/>
    </row>
    <row r="47" spans="2:14" ht="15.75" customHeight="1">
      <c r="B47" s="14"/>
      <c r="C47" s="14" t="s">
        <v>108</v>
      </c>
      <c r="D47" s="14"/>
      <c r="E47" s="16"/>
      <c r="F47" s="14"/>
      <c r="G47" s="14"/>
      <c r="H47" s="14"/>
      <c r="I47" s="14"/>
      <c r="J47" s="95">
        <v>-72</v>
      </c>
      <c r="K47" s="36"/>
      <c r="L47" s="1"/>
      <c r="M47" s="1"/>
      <c r="N47" s="1"/>
    </row>
    <row r="48" spans="2:14" ht="15.75" customHeight="1">
      <c r="B48" s="14"/>
      <c r="C48" s="14" t="s">
        <v>345</v>
      </c>
      <c r="D48" s="14"/>
      <c r="E48" s="16"/>
      <c r="F48" s="14"/>
      <c r="G48" s="14"/>
      <c r="H48" s="14"/>
      <c r="I48" s="14"/>
      <c r="J48" s="95">
        <v>60000</v>
      </c>
      <c r="K48" s="36"/>
      <c r="L48" s="1"/>
      <c r="M48" s="1"/>
      <c r="N48" s="1"/>
    </row>
    <row r="49" spans="2:14" ht="15.75" customHeight="1">
      <c r="B49" s="14"/>
      <c r="C49" s="14" t="s">
        <v>348</v>
      </c>
      <c r="D49" s="14"/>
      <c r="E49" s="16"/>
      <c r="F49" s="14"/>
      <c r="G49" s="14"/>
      <c r="H49" s="14"/>
      <c r="I49" s="14"/>
      <c r="J49" s="95">
        <v>13036</v>
      </c>
      <c r="K49" s="36"/>
      <c r="L49" s="1"/>
      <c r="M49" s="1"/>
      <c r="N49" s="1"/>
    </row>
    <row r="50" spans="2:14" ht="15.75" customHeight="1">
      <c r="B50" s="14"/>
      <c r="C50" s="14" t="s">
        <v>349</v>
      </c>
      <c r="D50" s="14"/>
      <c r="E50" s="16"/>
      <c r="F50" s="14"/>
      <c r="G50" s="14"/>
      <c r="H50" s="14"/>
      <c r="I50" s="14"/>
      <c r="J50" s="95">
        <v>8500</v>
      </c>
      <c r="K50" s="36"/>
      <c r="L50" s="1"/>
      <c r="M50" s="1"/>
      <c r="N50" s="1"/>
    </row>
    <row r="51" spans="2:14" ht="15.75" customHeight="1">
      <c r="B51" s="14"/>
      <c r="C51" s="14" t="s">
        <v>346</v>
      </c>
      <c r="D51" s="14"/>
      <c r="E51" s="16"/>
      <c r="F51" s="14"/>
      <c r="G51" s="14"/>
      <c r="H51" s="14"/>
      <c r="I51" s="14"/>
      <c r="J51" s="95">
        <v>-60000</v>
      </c>
      <c r="K51" s="36"/>
      <c r="L51" s="1"/>
      <c r="M51" s="1"/>
      <c r="N51" s="1"/>
    </row>
    <row r="52" spans="2:14" ht="15.75" customHeight="1">
      <c r="B52" s="14"/>
      <c r="C52" s="14" t="s">
        <v>347</v>
      </c>
      <c r="D52" s="14"/>
      <c r="E52" s="16"/>
      <c r="F52" s="14"/>
      <c r="G52" s="14"/>
      <c r="H52" s="14"/>
      <c r="I52" s="14"/>
      <c r="J52" s="95">
        <v>-2987</v>
      </c>
      <c r="K52" s="36"/>
      <c r="L52" s="1"/>
      <c r="M52" s="1"/>
      <c r="N52" s="1"/>
    </row>
    <row r="53" spans="2:14" ht="15.75" customHeight="1">
      <c r="B53" s="14"/>
      <c r="C53" s="14" t="s">
        <v>109</v>
      </c>
      <c r="D53" s="14"/>
      <c r="E53" s="16"/>
      <c r="F53" s="14"/>
      <c r="G53" s="14"/>
      <c r="H53" s="14"/>
      <c r="I53" s="14"/>
      <c r="J53" s="96">
        <v>-13761</v>
      </c>
      <c r="K53" s="36"/>
      <c r="L53" s="1"/>
      <c r="M53" s="1"/>
      <c r="N53" s="1"/>
    </row>
    <row r="54" spans="2:14" ht="15.75" customHeight="1">
      <c r="B54" s="14"/>
      <c r="C54" s="14"/>
      <c r="D54" s="14"/>
      <c r="E54" s="16"/>
      <c r="F54" s="14"/>
      <c r="G54" s="14"/>
      <c r="H54" s="14"/>
      <c r="I54" s="14"/>
      <c r="J54" s="93"/>
      <c r="K54" s="1"/>
      <c r="L54" s="1"/>
      <c r="M54" s="1"/>
      <c r="N54" s="1"/>
    </row>
    <row r="55" spans="2:14" ht="15.75" customHeight="1">
      <c r="B55" s="2"/>
      <c r="C55" s="14" t="s">
        <v>110</v>
      </c>
      <c r="D55" s="14"/>
      <c r="E55" s="16"/>
      <c r="F55" s="14"/>
      <c r="G55" s="14"/>
      <c r="H55" s="14"/>
      <c r="I55" s="14"/>
      <c r="J55" s="33">
        <f>SUM(J46:J54)</f>
        <v>5116</v>
      </c>
      <c r="K55" s="1"/>
      <c r="L55" s="1"/>
      <c r="M55" s="1"/>
      <c r="N55" s="1"/>
    </row>
    <row r="56" spans="2:14" ht="15.75" customHeight="1">
      <c r="B56" s="14"/>
      <c r="C56" s="14"/>
      <c r="D56" s="14"/>
      <c r="E56" s="16"/>
      <c r="F56" s="14"/>
      <c r="G56" s="14"/>
      <c r="H56" s="14"/>
      <c r="I56" s="14"/>
      <c r="J56" s="32"/>
      <c r="K56" s="1"/>
      <c r="L56" s="1"/>
      <c r="M56" s="1"/>
      <c r="N56" s="1"/>
    </row>
    <row r="57" spans="2:14" ht="15.75" customHeight="1">
      <c r="B57" s="14" t="s">
        <v>395</v>
      </c>
      <c r="C57" s="14"/>
      <c r="D57" s="14"/>
      <c r="E57" s="16"/>
      <c r="F57" s="14"/>
      <c r="G57" s="14"/>
      <c r="H57" s="14"/>
      <c r="I57" s="14"/>
      <c r="J57" s="33">
        <f>J55+J42+J33</f>
        <v>5845</v>
      </c>
      <c r="K57" s="1"/>
      <c r="L57" s="1"/>
      <c r="M57" s="1"/>
      <c r="N57" s="1"/>
    </row>
    <row r="58" spans="2:14" ht="15.75" customHeight="1">
      <c r="B58" s="2"/>
      <c r="C58" s="14"/>
      <c r="D58" s="14"/>
      <c r="E58" s="16"/>
      <c r="F58" s="14"/>
      <c r="G58" s="14"/>
      <c r="H58" s="14"/>
      <c r="I58" s="14"/>
      <c r="J58" s="33"/>
      <c r="K58" s="1"/>
      <c r="L58" s="1"/>
      <c r="M58" s="1"/>
      <c r="N58" s="1"/>
    </row>
    <row r="59" spans="2:14" ht="15.75" customHeight="1">
      <c r="B59" s="14" t="s">
        <v>59</v>
      </c>
      <c r="C59" s="14"/>
      <c r="D59" s="14"/>
      <c r="E59" s="16"/>
      <c r="F59" s="14"/>
      <c r="G59" s="14"/>
      <c r="H59" s="14"/>
      <c r="I59" s="14"/>
      <c r="J59" s="31">
        <v>18339</v>
      </c>
      <c r="K59" s="1"/>
      <c r="L59" s="1"/>
      <c r="M59" s="1"/>
      <c r="N59" s="1"/>
    </row>
    <row r="60" spans="2:14" ht="15.75" customHeight="1">
      <c r="B60" s="14"/>
      <c r="C60" s="14"/>
      <c r="D60" s="14"/>
      <c r="E60" s="16"/>
      <c r="F60" s="14"/>
      <c r="G60" s="14"/>
      <c r="H60" s="14"/>
      <c r="I60" s="14"/>
      <c r="J60" s="32"/>
      <c r="K60" s="1"/>
      <c r="L60" s="1"/>
      <c r="M60" s="1"/>
      <c r="N60" s="1"/>
    </row>
    <row r="61" spans="2:14" ht="15.75" customHeight="1" thickBot="1">
      <c r="B61" s="14" t="s">
        <v>60</v>
      </c>
      <c r="C61" s="14"/>
      <c r="D61" s="14"/>
      <c r="E61" s="16"/>
      <c r="F61" s="14"/>
      <c r="G61" s="14"/>
      <c r="H61" s="14"/>
      <c r="I61" s="14"/>
      <c r="J61" s="33">
        <f>J57+J59</f>
        <v>24184</v>
      </c>
      <c r="K61" s="1"/>
      <c r="L61" s="1"/>
      <c r="M61" s="1"/>
      <c r="N61" s="1"/>
    </row>
    <row r="62" spans="2:14" ht="15.75" customHeight="1" thickTop="1">
      <c r="B62" s="14"/>
      <c r="C62" s="14"/>
      <c r="D62" s="14"/>
      <c r="E62" s="16"/>
      <c r="F62" s="14"/>
      <c r="G62" s="14"/>
      <c r="H62" s="14"/>
      <c r="I62" s="14"/>
      <c r="J62" s="91"/>
      <c r="K62" s="1"/>
      <c r="L62" s="1"/>
      <c r="M62" s="1"/>
      <c r="N62" s="1"/>
    </row>
    <row r="63" spans="2:14" ht="15.75" customHeight="1">
      <c r="B63" s="14"/>
      <c r="C63" s="14"/>
      <c r="D63" s="14"/>
      <c r="E63" s="16"/>
      <c r="F63" s="14"/>
      <c r="G63" s="14"/>
      <c r="H63" s="14"/>
      <c r="I63" s="14"/>
      <c r="J63" s="92"/>
      <c r="K63" s="1"/>
      <c r="L63" s="1"/>
      <c r="M63" s="1"/>
      <c r="N63" s="1"/>
    </row>
    <row r="64" spans="2:14" ht="15.75" customHeight="1">
      <c r="B64" s="11" t="s">
        <v>366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"/>
    </row>
    <row r="65" spans="2:14" ht="15.75" customHeight="1">
      <c r="B65" s="11" t="s">
        <v>365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"/>
    </row>
    <row r="66" spans="2:14" ht="15.7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</sheetData>
  <printOptions/>
  <pageMargins left="0.25" right="0.25" top="0.5" bottom="0.51" header="0.5" footer="0.5"/>
  <pageSetup horizontalDpi="600" verticalDpi="600" orientation="portrait" scale="90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B30">
      <selection activeCell="C41" sqref="C41"/>
    </sheetView>
  </sheetViews>
  <sheetFormatPr defaultColWidth="8.88671875" defaultRowHeight="15"/>
  <cols>
    <col min="1" max="2" width="11.6640625" style="1" customWidth="1"/>
    <col min="3" max="3" width="4.6640625" style="1" customWidth="1"/>
    <col min="4" max="4" width="12.88671875" style="1" customWidth="1"/>
    <col min="5" max="5" width="9.6640625" style="1" customWidth="1"/>
    <col min="6" max="6" width="3.5546875" style="1" customWidth="1"/>
    <col min="7" max="7" width="9.6640625" style="1" customWidth="1"/>
    <col min="8" max="8" width="4.3359375" style="1" customWidth="1"/>
    <col min="9" max="9" width="10.6640625" style="1" customWidth="1"/>
    <col min="10" max="10" width="4.10546875" style="1" customWidth="1"/>
    <col min="11" max="11" width="11.6640625" style="1" customWidth="1"/>
    <col min="12" max="12" width="4.4453125" style="1" customWidth="1"/>
    <col min="13" max="13" width="10.6640625" style="1" customWidth="1"/>
    <col min="14" max="14" width="4.99609375" style="1" customWidth="1"/>
    <col min="15" max="15" width="9.6640625" style="1" customWidth="1"/>
    <col min="16" max="16" width="3.5546875" style="1" customWidth="1"/>
    <col min="17" max="17" width="9.6640625" style="1" customWidth="1"/>
    <col min="18" max="18" width="3.77734375" style="1" customWidth="1"/>
    <col min="19" max="19" width="10.6640625" style="1" customWidth="1"/>
    <col min="20" max="20" width="3.6640625" style="1" customWidth="1"/>
    <col min="21" max="16384" width="9.6640625" style="1" customWidth="1"/>
  </cols>
  <sheetData>
    <row r="1" spans="1:2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.75">
      <c r="T2" s="2"/>
    </row>
    <row r="3" spans="1:20" ht="15.75">
      <c r="A3" s="1" t="s">
        <v>290</v>
      </c>
      <c r="T3" s="2"/>
    </row>
    <row r="4" spans="1:20" ht="15.75">
      <c r="A4" s="2" t="s">
        <v>1</v>
      </c>
      <c r="T4" s="2"/>
    </row>
    <row r="5" ht="15.75">
      <c r="T5" s="2"/>
    </row>
    <row r="6" spans="1:20" ht="15.75">
      <c r="A6" s="4" t="s">
        <v>309</v>
      </c>
      <c r="T6" s="2"/>
    </row>
    <row r="7" spans="1:20" ht="15.75">
      <c r="A7" s="4"/>
      <c r="T7" s="2"/>
    </row>
    <row r="8" spans="1:20" ht="15.75">
      <c r="A8" s="2"/>
      <c r="E8" s="59"/>
      <c r="F8" s="59"/>
      <c r="G8" s="59"/>
      <c r="H8" s="59"/>
      <c r="I8" s="59"/>
      <c r="J8" s="59"/>
      <c r="K8" s="59" t="s">
        <v>310</v>
      </c>
      <c r="L8" s="59"/>
      <c r="M8" s="59"/>
      <c r="N8" s="59"/>
      <c r="O8" s="59"/>
      <c r="P8" s="59"/>
      <c r="Q8" s="59"/>
      <c r="R8" s="59"/>
      <c r="S8" s="59"/>
      <c r="T8" s="2"/>
    </row>
    <row r="9" spans="1:20" ht="15.75">
      <c r="A9" s="2"/>
      <c r="E9" s="59"/>
      <c r="F9" s="59"/>
      <c r="G9" s="59"/>
      <c r="H9" s="59"/>
      <c r="I9" s="59" t="s">
        <v>311</v>
      </c>
      <c r="J9" s="59"/>
      <c r="K9" s="59" t="s">
        <v>312</v>
      </c>
      <c r="L9" s="59"/>
      <c r="M9" s="59"/>
      <c r="N9" s="59"/>
      <c r="O9" s="59"/>
      <c r="P9" s="59"/>
      <c r="Q9" s="59"/>
      <c r="R9" s="59"/>
      <c r="S9" s="59" t="s">
        <v>313</v>
      </c>
      <c r="T9" s="2"/>
    </row>
    <row r="10" spans="1:20" ht="15.75">
      <c r="A10" s="2"/>
      <c r="E10" s="59" t="s">
        <v>314</v>
      </c>
      <c r="F10" s="59"/>
      <c r="G10" s="59" t="s">
        <v>314</v>
      </c>
      <c r="H10" s="109" t="s">
        <v>315</v>
      </c>
      <c r="I10" s="109"/>
      <c r="J10" s="109" t="s">
        <v>316</v>
      </c>
      <c r="K10" s="109"/>
      <c r="L10" s="59"/>
      <c r="M10" s="59" t="s">
        <v>317</v>
      </c>
      <c r="N10" s="59"/>
      <c r="O10" s="59" t="s">
        <v>318</v>
      </c>
      <c r="P10" s="59"/>
      <c r="Q10" s="59" t="s">
        <v>319</v>
      </c>
      <c r="R10" s="60" t="s">
        <v>334</v>
      </c>
      <c r="S10" s="60"/>
      <c r="T10" s="60"/>
    </row>
    <row r="11" spans="1:20" ht="15.75">
      <c r="A11" s="2"/>
      <c r="E11" s="59" t="s">
        <v>318</v>
      </c>
      <c r="F11" s="59"/>
      <c r="G11" s="59" t="s">
        <v>320</v>
      </c>
      <c r="H11" s="59"/>
      <c r="I11" s="59" t="s">
        <v>321</v>
      </c>
      <c r="J11" s="59"/>
      <c r="K11" s="59" t="s">
        <v>321</v>
      </c>
      <c r="L11" s="1" t="s">
        <v>322</v>
      </c>
      <c r="M11" s="60"/>
      <c r="N11" s="60"/>
      <c r="O11" s="59" t="s">
        <v>321</v>
      </c>
      <c r="P11" s="59"/>
      <c r="Q11" s="59" t="s">
        <v>323</v>
      </c>
      <c r="R11" s="59"/>
      <c r="S11" s="59" t="s">
        <v>324</v>
      </c>
      <c r="T11" s="2"/>
    </row>
    <row r="12" spans="1:20" ht="15.75">
      <c r="A12" s="2"/>
      <c r="E12" s="59" t="s">
        <v>247</v>
      </c>
      <c r="F12" s="59"/>
      <c r="G12" s="59" t="s">
        <v>247</v>
      </c>
      <c r="H12" s="59"/>
      <c r="I12" s="59" t="s">
        <v>247</v>
      </c>
      <c r="J12" s="59"/>
      <c r="K12" s="59" t="s">
        <v>247</v>
      </c>
      <c r="L12" s="59"/>
      <c r="M12" s="59" t="s">
        <v>247</v>
      </c>
      <c r="N12" s="59"/>
      <c r="O12" s="59" t="s">
        <v>247</v>
      </c>
      <c r="P12" s="59"/>
      <c r="Q12" s="59" t="s">
        <v>247</v>
      </c>
      <c r="R12" s="59"/>
      <c r="S12" s="59" t="s">
        <v>247</v>
      </c>
      <c r="T12" s="2"/>
    </row>
    <row r="13" spans="1:20" ht="15.75">
      <c r="A13" s="61" t="s">
        <v>337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"/>
    </row>
    <row r="14" spans="1:20" ht="15.75">
      <c r="A14" s="6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"/>
    </row>
    <row r="15" spans="1:20" ht="15.75">
      <c r="A15" s="1" t="s">
        <v>331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"/>
    </row>
    <row r="16" spans="1:20" ht="15.75">
      <c r="A16" s="6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"/>
    </row>
    <row r="17" spans="1:20" ht="15.75">
      <c r="A17" s="2" t="s">
        <v>325</v>
      </c>
      <c r="E17" s="34">
        <v>130675</v>
      </c>
      <c r="F17" s="22"/>
      <c r="G17" s="22">
        <v>37314</v>
      </c>
      <c r="H17" s="22"/>
      <c r="I17" s="22">
        <v>5757</v>
      </c>
      <c r="J17" s="22"/>
      <c r="K17" s="22">
        <v>11225</v>
      </c>
      <c r="L17" s="22"/>
      <c r="M17" s="22">
        <v>11124</v>
      </c>
      <c r="N17" s="22"/>
      <c r="O17" s="22">
        <v>5</v>
      </c>
      <c r="P17" s="22"/>
      <c r="Q17" s="22">
        <v>3030</v>
      </c>
      <c r="R17" s="22"/>
      <c r="S17" s="22">
        <f>SUM(E17:R17)</f>
        <v>199130</v>
      </c>
      <c r="T17" s="2"/>
    </row>
    <row r="18" spans="1:20" ht="15.75">
      <c r="A18" s="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"/>
    </row>
    <row r="19" spans="1:20" ht="15.75">
      <c r="A19" s="2" t="s">
        <v>326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"/>
    </row>
    <row r="20" spans="1:20" ht="15.75">
      <c r="A20" s="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"/>
    </row>
    <row r="21" spans="1:20" ht="15.75">
      <c r="A21" s="1" t="s">
        <v>327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"/>
    </row>
    <row r="22" spans="1:20" ht="15.75">
      <c r="A22" s="1" t="s">
        <v>335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"/>
    </row>
    <row r="23" spans="1:20" ht="15.75">
      <c r="A23" s="1" t="s">
        <v>336</v>
      </c>
      <c r="E23" s="57" t="s">
        <v>248</v>
      </c>
      <c r="F23" s="22"/>
      <c r="G23" s="57" t="s">
        <v>248</v>
      </c>
      <c r="H23" s="22"/>
      <c r="I23" s="22">
        <v>-2025</v>
      </c>
      <c r="J23" s="22"/>
      <c r="K23" s="57" t="s">
        <v>248</v>
      </c>
      <c r="L23" s="22"/>
      <c r="M23" s="22">
        <v>-9441</v>
      </c>
      <c r="N23" s="22"/>
      <c r="O23" s="57" t="s">
        <v>248</v>
      </c>
      <c r="P23" s="22"/>
      <c r="Q23" s="22">
        <v>4356</v>
      </c>
      <c r="R23" s="22"/>
      <c r="S23" s="22">
        <f>SUM(E23:R23)</f>
        <v>-7110</v>
      </c>
      <c r="T23" s="2"/>
    </row>
    <row r="24" spans="5:20" ht="15.75">
      <c r="E24" s="57"/>
      <c r="F24" s="22"/>
      <c r="G24" s="57"/>
      <c r="H24" s="22"/>
      <c r="I24" s="57"/>
      <c r="J24" s="22"/>
      <c r="K24" s="57"/>
      <c r="L24" s="22"/>
      <c r="M24" s="57"/>
      <c r="N24" s="22"/>
      <c r="O24" s="57"/>
      <c r="P24" s="22"/>
      <c r="Q24" s="57"/>
      <c r="R24" s="22"/>
      <c r="S24" s="57"/>
      <c r="T24" s="2"/>
    </row>
    <row r="25" spans="1:20" ht="15.75">
      <c r="A25" s="2"/>
      <c r="E25" s="25"/>
      <c r="F25" s="22"/>
      <c r="G25" s="25"/>
      <c r="H25" s="22"/>
      <c r="I25" s="25"/>
      <c r="J25" s="22"/>
      <c r="K25" s="25"/>
      <c r="L25" s="22"/>
      <c r="M25" s="25"/>
      <c r="N25" s="22"/>
      <c r="O25" s="25"/>
      <c r="P25" s="22"/>
      <c r="Q25" s="25"/>
      <c r="R25" s="22"/>
      <c r="S25" s="25"/>
      <c r="T25" s="2"/>
    </row>
    <row r="26" spans="1:20" ht="15.75">
      <c r="A26" s="2" t="s">
        <v>328</v>
      </c>
      <c r="E26" s="22">
        <f>SUM(E17:E24)</f>
        <v>130675</v>
      </c>
      <c r="F26" s="22"/>
      <c r="G26" s="22">
        <f>SUM(G17:G24)</f>
        <v>37314</v>
      </c>
      <c r="H26" s="22"/>
      <c r="I26" s="22">
        <f>SUM(I17:I24)</f>
        <v>3732</v>
      </c>
      <c r="J26" s="22"/>
      <c r="K26" s="22">
        <f>SUM(K17:K24)</f>
        <v>11225</v>
      </c>
      <c r="L26" s="22"/>
      <c r="M26" s="22">
        <f>SUM(M17:M24)</f>
        <v>1683</v>
      </c>
      <c r="N26" s="22"/>
      <c r="O26" s="22">
        <f>SUM(O17:O24)</f>
        <v>5</v>
      </c>
      <c r="P26" s="22"/>
      <c r="Q26" s="22">
        <f>SUM(Q17:Q24)</f>
        <v>7386</v>
      </c>
      <c r="R26" s="22"/>
      <c r="S26" s="22">
        <f>SUM(S17:S24)</f>
        <v>192020</v>
      </c>
      <c r="T26" s="2"/>
    </row>
    <row r="27" spans="1:20" ht="15.75">
      <c r="A27" s="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"/>
    </row>
    <row r="28" spans="1:20" ht="15.75">
      <c r="A28" s="2" t="s">
        <v>332</v>
      </c>
      <c r="E28" s="57" t="s">
        <v>248</v>
      </c>
      <c r="F28" s="22"/>
      <c r="G28" s="57" t="s">
        <v>248</v>
      </c>
      <c r="H28" s="22"/>
      <c r="I28" s="57" t="s">
        <v>248</v>
      </c>
      <c r="J28" s="22"/>
      <c r="K28" s="57" t="s">
        <v>248</v>
      </c>
      <c r="L28" s="22"/>
      <c r="M28" s="57" t="s">
        <v>248</v>
      </c>
      <c r="N28" s="22"/>
      <c r="O28" s="57" t="s">
        <v>248</v>
      </c>
      <c r="P28" s="22"/>
      <c r="Q28" s="22">
        <v>1085</v>
      </c>
      <c r="R28" s="22"/>
      <c r="S28" s="22">
        <f>SUM(E28:R28)</f>
        <v>1085</v>
      </c>
      <c r="T28" s="2"/>
    </row>
    <row r="29" spans="1:20" ht="15.75">
      <c r="A29" s="2"/>
      <c r="E29" s="57"/>
      <c r="F29" s="22"/>
      <c r="G29" s="57"/>
      <c r="H29" s="22"/>
      <c r="I29" s="57"/>
      <c r="J29" s="22"/>
      <c r="K29" s="57"/>
      <c r="L29" s="22"/>
      <c r="M29" s="57"/>
      <c r="N29" s="22"/>
      <c r="O29" s="57"/>
      <c r="P29" s="22"/>
      <c r="Q29" s="22"/>
      <c r="R29" s="22"/>
      <c r="S29" s="22"/>
      <c r="T29" s="2"/>
    </row>
    <row r="30" spans="1:20" ht="16.5" thickBot="1">
      <c r="A30" s="1" t="s">
        <v>338</v>
      </c>
      <c r="E30" s="86">
        <f>SUM(E26:E29)</f>
        <v>130675</v>
      </c>
      <c r="F30" s="22"/>
      <c r="G30" s="86">
        <f>SUM(G26:G29)</f>
        <v>37314</v>
      </c>
      <c r="H30" s="22"/>
      <c r="I30" s="86">
        <f>SUM(I26:I29)</f>
        <v>3732</v>
      </c>
      <c r="J30" s="22"/>
      <c r="K30" s="86">
        <f>SUM(K26:K29)</f>
        <v>11225</v>
      </c>
      <c r="L30" s="22"/>
      <c r="M30" s="86">
        <f>SUM(M26:M29)</f>
        <v>1683</v>
      </c>
      <c r="N30" s="22"/>
      <c r="O30" s="86">
        <f>SUM(O26:O29)</f>
        <v>5</v>
      </c>
      <c r="P30" s="22"/>
      <c r="Q30" s="86">
        <f>SUM(Q26:Q29)</f>
        <v>8471</v>
      </c>
      <c r="R30" s="22"/>
      <c r="S30" s="86">
        <f>SUM(S26:S29)</f>
        <v>193105</v>
      </c>
      <c r="T30" s="2"/>
    </row>
    <row r="31" spans="1:20" ht="16.5" thickTop="1">
      <c r="A31" s="2"/>
      <c r="E31" s="36"/>
      <c r="G31" s="36"/>
      <c r="I31" s="36"/>
      <c r="K31" s="36"/>
      <c r="M31" s="36"/>
      <c r="O31" s="36"/>
      <c r="Q31" s="36"/>
      <c r="S31" s="36"/>
      <c r="T31" s="2"/>
    </row>
    <row r="32" spans="1:17" s="56" customFormat="1" ht="15.75">
      <c r="A32" s="61" t="s">
        <v>341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"/>
    </row>
    <row r="33" spans="2:17" s="56" customFormat="1" ht="15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2"/>
    </row>
    <row r="34" spans="1:17" s="56" customFormat="1" ht="15.75">
      <c r="A34" s="56" t="s">
        <v>339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2"/>
    </row>
    <row r="35" spans="2:17" s="56" customFormat="1" ht="15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"/>
    </row>
    <row r="36" spans="1:19" s="56" customFormat="1" ht="15.75">
      <c r="A36" s="56" t="s">
        <v>325</v>
      </c>
      <c r="E36" s="34">
        <v>130675</v>
      </c>
      <c r="F36" s="34"/>
      <c r="G36" s="34">
        <v>37314</v>
      </c>
      <c r="H36" s="34"/>
      <c r="I36" s="34">
        <v>22149</v>
      </c>
      <c r="J36" s="34"/>
      <c r="K36" s="34">
        <v>11939</v>
      </c>
      <c r="L36" s="34"/>
      <c r="M36" s="34">
        <v>3750</v>
      </c>
      <c r="N36" s="34"/>
      <c r="O36" s="34">
        <v>5</v>
      </c>
      <c r="P36" s="34"/>
      <c r="Q36" s="34">
        <v>10466</v>
      </c>
      <c r="R36" s="34"/>
      <c r="S36" s="34">
        <f>SUM(E36:Q36)</f>
        <v>216298</v>
      </c>
    </row>
    <row r="37" spans="5:19" s="56" customFormat="1" ht="15.75">
      <c r="E37" s="57"/>
      <c r="F37" s="34"/>
      <c r="G37" s="57"/>
      <c r="H37" s="34"/>
      <c r="I37" s="57"/>
      <c r="J37" s="34"/>
      <c r="K37" s="57"/>
      <c r="L37" s="34"/>
      <c r="M37" s="57"/>
      <c r="N37" s="34"/>
      <c r="O37" s="57"/>
      <c r="P37" s="34"/>
      <c r="Q37" s="34"/>
      <c r="R37" s="34"/>
      <c r="S37" s="34"/>
    </row>
    <row r="38" spans="1:19" s="56" customFormat="1" ht="15.75">
      <c r="A38" s="56" t="s">
        <v>332</v>
      </c>
      <c r="E38" s="57" t="s">
        <v>248</v>
      </c>
      <c r="F38" s="34"/>
      <c r="G38" s="57" t="s">
        <v>248</v>
      </c>
      <c r="H38" s="34"/>
      <c r="I38" s="57" t="s">
        <v>248</v>
      </c>
      <c r="J38" s="34"/>
      <c r="K38" s="57" t="s">
        <v>248</v>
      </c>
      <c r="L38" s="34"/>
      <c r="M38" s="57" t="s">
        <v>248</v>
      </c>
      <c r="N38" s="34"/>
      <c r="O38" s="57" t="s">
        <v>248</v>
      </c>
      <c r="P38" s="34"/>
      <c r="Q38" s="34">
        <v>2162</v>
      </c>
      <c r="R38" s="34"/>
      <c r="S38" s="34">
        <f>SUM(E38:Q38)</f>
        <v>2162</v>
      </c>
    </row>
    <row r="39" spans="5:19" s="56" customFormat="1" ht="15.75">
      <c r="E39" s="57"/>
      <c r="F39" s="34"/>
      <c r="G39" s="57"/>
      <c r="H39" s="34"/>
      <c r="I39" s="57"/>
      <c r="J39" s="34"/>
      <c r="K39" s="57"/>
      <c r="L39" s="34"/>
      <c r="M39" s="57"/>
      <c r="N39" s="34"/>
      <c r="O39" s="57"/>
      <c r="P39" s="34"/>
      <c r="Q39" s="34"/>
      <c r="R39" s="34"/>
      <c r="S39" s="34"/>
    </row>
    <row r="40" spans="1:19" s="56" customFormat="1" ht="15.75">
      <c r="A40" s="56" t="s">
        <v>358</v>
      </c>
      <c r="E40" s="58">
        <v>400</v>
      </c>
      <c r="F40" s="34"/>
      <c r="G40" s="57" t="s">
        <v>248</v>
      </c>
      <c r="H40" s="34"/>
      <c r="I40" s="57" t="s">
        <v>248</v>
      </c>
      <c r="J40" s="34"/>
      <c r="K40" s="57" t="s">
        <v>248</v>
      </c>
      <c r="L40" s="34"/>
      <c r="M40" s="57" t="s">
        <v>248</v>
      </c>
      <c r="N40" s="34"/>
      <c r="O40" s="57" t="s">
        <v>248</v>
      </c>
      <c r="P40" s="34"/>
      <c r="Q40" s="57" t="s">
        <v>248</v>
      </c>
      <c r="R40" s="34"/>
      <c r="S40" s="34">
        <f>SUM(E40:Q40)</f>
        <v>400</v>
      </c>
    </row>
    <row r="41" spans="5:19" s="56" customFormat="1" ht="15.75">
      <c r="E41" s="58"/>
      <c r="F41" s="34"/>
      <c r="G41" s="57"/>
      <c r="H41" s="34"/>
      <c r="I41" s="57"/>
      <c r="J41" s="34"/>
      <c r="K41" s="57"/>
      <c r="L41" s="34"/>
      <c r="M41" s="57"/>
      <c r="N41" s="34"/>
      <c r="O41" s="57"/>
      <c r="P41" s="34"/>
      <c r="Q41" s="34"/>
      <c r="R41" s="34"/>
      <c r="S41" s="34"/>
    </row>
    <row r="42" spans="1:19" s="56" customFormat="1" ht="15.75">
      <c r="A42" s="56" t="s">
        <v>333</v>
      </c>
      <c r="E42" s="57" t="s">
        <v>248</v>
      </c>
      <c r="F42" s="34"/>
      <c r="G42" s="57" t="s">
        <v>248</v>
      </c>
      <c r="H42" s="34"/>
      <c r="I42" s="57" t="s">
        <v>248</v>
      </c>
      <c r="J42" s="34"/>
      <c r="K42" s="57" t="s">
        <v>248</v>
      </c>
      <c r="L42" s="34"/>
      <c r="M42" s="57" t="s">
        <v>248</v>
      </c>
      <c r="N42" s="34"/>
      <c r="O42" s="57" t="s">
        <v>248</v>
      </c>
      <c r="P42" s="34"/>
      <c r="Q42" s="57" t="s">
        <v>248</v>
      </c>
      <c r="R42" s="34"/>
      <c r="S42" s="57" t="s">
        <v>248</v>
      </c>
    </row>
    <row r="43" spans="5:19" s="56" customFormat="1" ht="15.75">
      <c r="E43" s="58"/>
      <c r="F43" s="34"/>
      <c r="G43" s="57"/>
      <c r="H43" s="34"/>
      <c r="I43" s="57"/>
      <c r="J43" s="34"/>
      <c r="K43" s="57"/>
      <c r="L43" s="34"/>
      <c r="M43" s="57"/>
      <c r="N43" s="34"/>
      <c r="O43" s="57"/>
      <c r="P43" s="34"/>
      <c r="Q43" s="34"/>
      <c r="R43" s="34"/>
      <c r="S43" s="57"/>
    </row>
    <row r="44" spans="1:19" s="56" customFormat="1" ht="15.75">
      <c r="A44" s="56" t="s">
        <v>329</v>
      </c>
      <c r="E44" s="58"/>
      <c r="F44" s="34"/>
      <c r="G44" s="58"/>
      <c r="H44" s="34"/>
      <c r="I44" s="57"/>
      <c r="J44" s="34"/>
      <c r="K44" s="57"/>
      <c r="L44" s="34"/>
      <c r="M44" s="57"/>
      <c r="N44" s="34"/>
      <c r="O44" s="57"/>
      <c r="P44" s="34"/>
      <c r="Q44" s="57"/>
      <c r="R44" s="34"/>
      <c r="S44" s="57"/>
    </row>
    <row r="45" spans="1:19" s="56" customFormat="1" ht="15.75">
      <c r="A45" s="56" t="s">
        <v>330</v>
      </c>
      <c r="E45" s="57" t="s">
        <v>248</v>
      </c>
      <c r="F45" s="34"/>
      <c r="G45" s="57" t="s">
        <v>248</v>
      </c>
      <c r="H45" s="34"/>
      <c r="I45" s="57" t="s">
        <v>248</v>
      </c>
      <c r="J45" s="34"/>
      <c r="K45" s="57" t="s">
        <v>248</v>
      </c>
      <c r="L45" s="34"/>
      <c r="M45" s="57" t="s">
        <v>248</v>
      </c>
      <c r="N45" s="34"/>
      <c r="O45" s="57" t="s">
        <v>248</v>
      </c>
      <c r="P45" s="34"/>
      <c r="Q45" s="57" t="s">
        <v>248</v>
      </c>
      <c r="R45" s="34"/>
      <c r="S45" s="57" t="s">
        <v>248</v>
      </c>
    </row>
    <row r="46" spans="5:19" s="56" customFormat="1" ht="15.7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s="56" customFormat="1" ht="16.5" thickBot="1">
      <c r="A47" s="56" t="s">
        <v>342</v>
      </c>
      <c r="E47" s="40">
        <f>SUM(E36:E45)</f>
        <v>131075</v>
      </c>
      <c r="F47" s="34"/>
      <c r="G47" s="40">
        <f>SUM(G36:G45)</f>
        <v>37314</v>
      </c>
      <c r="H47" s="34"/>
      <c r="I47" s="40">
        <f>SUM(I36:I45)</f>
        <v>22149</v>
      </c>
      <c r="J47" s="34"/>
      <c r="K47" s="40">
        <f>SUM(K36:K45)</f>
        <v>11939</v>
      </c>
      <c r="L47" s="34"/>
      <c r="M47" s="40">
        <f>SUM(M36:M45)</f>
        <v>3750</v>
      </c>
      <c r="N47" s="34"/>
      <c r="O47" s="40">
        <f>SUM(O36:O45)</f>
        <v>5</v>
      </c>
      <c r="P47" s="34"/>
      <c r="Q47" s="40">
        <f>SUM(Q36:Q46)</f>
        <v>12628</v>
      </c>
      <c r="R47" s="34"/>
      <c r="S47" s="40">
        <f>SUM(S36:S45)</f>
        <v>218860</v>
      </c>
    </row>
    <row r="48" ht="16.5" thickTop="1"/>
    <row r="50" spans="1:20" ht="15.75">
      <c r="A50" s="1" t="s">
        <v>340</v>
      </c>
      <c r="T50" s="2"/>
    </row>
    <row r="51" spans="1:20" ht="15.75">
      <c r="A51" s="2"/>
      <c r="T51" s="2"/>
    </row>
  </sheetData>
  <mergeCells count="2">
    <mergeCell ref="H10:I10"/>
    <mergeCell ref="J10:K10"/>
  </mergeCells>
  <printOptions/>
  <pageMargins left="0.48" right="0.32" top="0.5" bottom="0.35" header="0.5" footer="0.3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