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665" activeTab="0"/>
  </bookViews>
  <sheets>
    <sheet name="A" sheetId="1" r:id="rId1"/>
  </sheets>
  <definedNames>
    <definedName name="_xlnm.Print_Area" localSheetId="0">'A'!$A$1:$M$416</definedName>
    <definedName name="_xlnm.Print_Area">'A'!$A$1:$M$416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<sst xmlns="http://schemas.openxmlformats.org/spreadsheetml/2006/main" count="421" uniqueCount="280">
  <si>
    <t>INTEGRATED LOGISTICS BERHAD (229690 K)</t>
  </si>
  <si>
    <t>Quarterly report on consolidated results for the financial quarter ended 31st December  2001.</t>
  </si>
  <si>
    <t>The figures have not been audited.</t>
  </si>
  <si>
    <t>CONSOLIDATED INCOME STATEMENT</t>
  </si>
  <si>
    <t>1.</t>
  </si>
  <si>
    <t>2.</t>
  </si>
  <si>
    <t>3.</t>
  </si>
  <si>
    <t>CONSOLIDATED BALANCE SHEET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</si>
  <si>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</si>
  <si>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</si>
  <si>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</si>
  <si>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</si>
  <si>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</si>
  <si>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</si>
  <si>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</si>
  <si>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</si>
  <si>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</si>
  <si>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</si>
  <si>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Notes :</t>
  </si>
  <si>
    <t>14.</t>
  </si>
  <si>
    <t>15.</t>
  </si>
  <si>
    <t>16.</t>
  </si>
  <si>
    <t>17.</t>
  </si>
  <si>
    <t>18.</t>
  </si>
  <si>
    <t>19.</t>
  </si>
  <si>
    <t>20.</t>
  </si>
  <si>
    <t>By Order of the Board</t>
  </si>
  <si>
    <t>Kee Thuan Kin</t>
  </si>
  <si>
    <t>Wong Fook Wah</t>
  </si>
  <si>
    <t>Company Secretaries</t>
  </si>
  <si>
    <t>Selangor</t>
  </si>
  <si>
    <t>26 February 2002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</si>
  <si>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</si>
  <si>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</si>
  <si>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</si>
  <si>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</si>
  <si>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</si>
  <si>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</si>
  <si>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</si>
  <si>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</si>
  <si>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</si>
  <si>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</si>
  <si>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</si>
  <si>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</si>
  <si>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Fixed Assets</t>
  </si>
  <si>
    <t>Interest in Associated Companies</t>
  </si>
  <si>
    <t>Other investments</t>
  </si>
  <si>
    <t>Intangible Assets</t>
  </si>
  <si>
    <t>Capital Work-In-Progress</t>
  </si>
  <si>
    <t>Current Assets</t>
  </si>
  <si>
    <t>Current Liabilities</t>
  </si>
  <si>
    <t>Net Current Liabilities</t>
  </si>
  <si>
    <t>Long Term Receivables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</si>
  <si>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</si>
  <si>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</si>
  <si>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</si>
  <si>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</si>
  <si>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</si>
  <si>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</si>
  <si>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Net tangible assets per share (sen)</t>
  </si>
  <si>
    <t>Turnover</t>
  </si>
  <si>
    <t>Investment income</t>
  </si>
  <si>
    <t>Other income including interest income</t>
  </si>
  <si>
    <t>Operating profit before interest 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</si>
  <si>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</si>
  <si>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</si>
  <si>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</si>
  <si>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</si>
  <si>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</si>
  <si>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</si>
  <si>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Operating profit after interest on</t>
  </si>
  <si>
    <t>borrowings, depreciation and amortisation</t>
  </si>
  <si>
    <t>and exceptional items but before income</t>
  </si>
  <si>
    <t>tax, minority interests and extraordinary</t>
  </si>
  <si>
    <t>items</t>
  </si>
  <si>
    <t>Share of profit / (loss) in associated</t>
  </si>
  <si>
    <t>companies</t>
  </si>
  <si>
    <t>Profit before taxation, minority</t>
  </si>
  <si>
    <t>Taxation</t>
  </si>
  <si>
    <t>(ii)</t>
  </si>
  <si>
    <t>Profit after taxation attributable</t>
  </si>
  <si>
    <t>to members of the company</t>
  </si>
  <si>
    <t>(iii)</t>
  </si>
  <si>
    <t>Profit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</si>
  <si>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</si>
  <si>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</si>
  <si>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</si>
  <si>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</si>
  <si>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 :-</t>
  </si>
  <si>
    <t>Trade Debtors</t>
  </si>
  <si>
    <t>Lease and hire purchase debtors</t>
  </si>
  <si>
    <t>Other debtors, deposits and prepayments</t>
  </si>
  <si>
    <t>Fixed deposits with licensed banks</t>
  </si>
  <si>
    <t>Cash and bank balances</t>
  </si>
  <si>
    <t>Short term borrowings</t>
  </si>
  <si>
    <t>Block discounting creditors</t>
  </si>
  <si>
    <t>Trade creditors</t>
  </si>
  <si>
    <t>Other creditors and accruals</t>
  </si>
  <si>
    <t>Lease and hire purchase creditors</t>
  </si>
  <si>
    <t>Provision for taxation</t>
  </si>
  <si>
    <t>Share Premium</t>
  </si>
  <si>
    <t>Revaluation Reserve</t>
  </si>
  <si>
    <t>Reserve on consolidation</t>
  </si>
  <si>
    <t>Capital reserve</t>
  </si>
  <si>
    <t>Translation reserve</t>
  </si>
  <si>
    <t>Retained Profit</t>
  </si>
  <si>
    <t>Accounting Policies</t>
  </si>
  <si>
    <t>The financial statements have been prepared based on the accounting policies and methods of</t>
  </si>
  <si>
    <t>computation consistent with those adopted in the 31st December 2000 financial statements.</t>
  </si>
  <si>
    <t>Exceptional Items</t>
  </si>
  <si>
    <t>In respect of :-</t>
  </si>
  <si>
    <t>Goodwill on consolidation written off</t>
  </si>
  <si>
    <t>Gain on repurchase of Bonds</t>
  </si>
  <si>
    <t>Loss on disposal of leasehold land</t>
  </si>
  <si>
    <t>and buildings</t>
  </si>
  <si>
    <t>Loss on disposal of freehold land</t>
  </si>
  <si>
    <t>Loss on disposal of commercial office</t>
  </si>
  <si>
    <t>building</t>
  </si>
  <si>
    <t>Extraordinary Items</t>
  </si>
  <si>
    <t>There were no extraordinary items during the periods under review.</t>
  </si>
  <si>
    <t>Taxation comprises :-</t>
  </si>
  <si>
    <t>Current taxation</t>
  </si>
  <si>
    <t>(Over)/Underprovision in prior year</t>
  </si>
  <si>
    <t>Deferred taxation</t>
  </si>
  <si>
    <t>Share of associated company's taxation</t>
  </si>
  <si>
    <t>Pre-acquisition profits</t>
  </si>
  <si>
    <t>There were no pre-acquisition profits for the financial periods under review</t>
  </si>
  <si>
    <t>Profit on sale of investment and/or properties</t>
  </si>
  <si>
    <t>There were no disposal of investment during the financial periods under review.</t>
  </si>
  <si>
    <t>Profit or loss on sale of properties for the financial periods under review are disclosed under</t>
  </si>
  <si>
    <t>exceptional items in Note 2.</t>
  </si>
  <si>
    <t>Purchase or disposal of quoted securities</t>
  </si>
  <si>
    <t>a.</t>
  </si>
  <si>
    <t>b.</t>
  </si>
  <si>
    <t>Changes in the Composition of the Group</t>
  </si>
  <si>
    <t>Saved as disclosed below, there were no changes in the composition of the Group during the financial periods</t>
  </si>
  <si>
    <t>under review :-</t>
  </si>
  <si>
    <t>Status of Corporate Proposals</t>
  </si>
  <si>
    <t>Save as disclosed below, there were no corporate proposals announced but not completed as at the</t>
  </si>
  <si>
    <t>date of this report :-</t>
  </si>
  <si>
    <t>i.</t>
  </si>
  <si>
    <t>ii.</t>
  </si>
  <si>
    <t>iii.</t>
  </si>
  <si>
    <t>iv.</t>
  </si>
  <si>
    <t>The RM60,000,000 nominal amount of 4% redeemable bank guaranteed bonds 2001/2006 mentioned in (ii)</t>
  </si>
  <si>
    <t>above was issued to the primary subscriber on 22 February, 2001.</t>
  </si>
  <si>
    <t>Seasonal or Cyclical Factors</t>
  </si>
  <si>
    <t>The business operations of the Group are not materially afected by any seasonal or cyclical factors.</t>
  </si>
  <si>
    <t>Issuance or repayment of debt and equity securities</t>
  </si>
  <si>
    <t xml:space="preserve">There were no issuance or repayment of debt and equity securities, share buy-backs, share </t>
  </si>
  <si>
    <t>cancellations, shares held as treasury shares and resale of treasury shares apart from the redemption of</t>
  </si>
  <si>
    <t>the Company's RM110,190,000/- nominal amount of 3% redeemable unsecured Bonds 1996/2001 during</t>
  </si>
  <si>
    <t>the financial periods  under review.</t>
  </si>
  <si>
    <t>Group borrowings and debt securities as at 31.12.01</t>
  </si>
  <si>
    <t>c.</t>
  </si>
  <si>
    <t>Contingent Liabilities</t>
  </si>
  <si>
    <t>The Group does not have any contingent liabilities as at the date of this report.</t>
  </si>
  <si>
    <t>Off balance sheet financial instruments</t>
  </si>
  <si>
    <t>The Group does not have any financial instruments with off balance sheet risk as at the date of this</t>
  </si>
  <si>
    <t>report.</t>
  </si>
  <si>
    <t>Material litigation</t>
  </si>
  <si>
    <t>There is no material litigation as at the date of this report.</t>
  </si>
  <si>
    <t>Segment Reporting</t>
  </si>
  <si>
    <t>Comparison with preceding quarter's results</t>
  </si>
  <si>
    <t xml:space="preserve">The Group recorded a marginal 1.5% decrease in  turnover to RM32.4 million compared with RM32.9 million in </t>
  </si>
  <si>
    <t>the preceeding quarter. However, the Group incurred a loss before taxation of RM6.1 million compared</t>
  </si>
  <si>
    <t>with a profit of RM1.7 million in the preceeding quarter. The loss for the quarter is mainly attributable to the</t>
  </si>
  <si>
    <t>exceptional loss on disposal of the Group's commercial office building, bonds issue expenses written off</t>
  </si>
  <si>
    <t>and higher operating and administrative costs.</t>
  </si>
  <si>
    <t>Review of performance</t>
  </si>
  <si>
    <t>The Group achieved a 2.5% increase in turnover to RM133.8 million (2000 : RM130.5 million) for the year</t>
  </si>
  <si>
    <t>under review. The increase in turnover is mainly derived from the Group's warehouse operations in The</t>
  </si>
  <si>
    <t>People's Republic of China.</t>
  </si>
  <si>
    <t>However, the Group incurred a loss before taxation of RM1.9 million compared with a profit of RM9.6</t>
  </si>
  <si>
    <t xml:space="preserve">million in the preceeding year. The loss for the year is mainly attributable to substantially higher interest and </t>
  </si>
  <si>
    <t>depreciation expenses and the exceptional loss on disposal of the Group's commercial office building.</t>
  </si>
  <si>
    <t>Current year prospects</t>
  </si>
  <si>
    <t>Barring any unforeseen circumstances, the Group expects its results for the financial year ended 31 December</t>
  </si>
  <si>
    <t>2002 to be satisfactory.</t>
  </si>
  <si>
    <t xml:space="preserve">Dividend </t>
  </si>
  <si>
    <t>Profit after taxation before</t>
  </si>
  <si>
    <t>deducting minority interests</t>
  </si>
  <si>
    <t>Less minority interests</t>
  </si>
  <si>
    <t>Extraordinary items</t>
  </si>
  <si>
    <t>Extraordinary items attributable to</t>
  </si>
  <si>
    <t>members of the company</t>
  </si>
  <si>
    <t>Basic (based on 93,339,503</t>
  </si>
  <si>
    <t>ordinary shares) (sen)</t>
  </si>
  <si>
    <t xml:space="preserve">Fully diluted </t>
  </si>
  <si>
    <t>There were no purchase or disposal of quoted securities for the financial periods under review.</t>
  </si>
  <si>
    <t>Total investments in quoted shares as at 31.12.01 :-</t>
  </si>
  <si>
    <t>At cost</t>
  </si>
  <si>
    <t>Provision for dimunition in value</t>
  </si>
  <si>
    <t>At market value</t>
  </si>
  <si>
    <t xml:space="preserve">No provision for dimunition in value has been made for quoted investments as the directors are of the </t>
  </si>
  <si>
    <t xml:space="preserve">opinion that no permanent dimunition has occurred in the value of the investments which are held for </t>
  </si>
  <si>
    <t xml:space="preserve"> for long term purposes.</t>
  </si>
  <si>
    <t>Acquisition of 60% of the issued and paid-up capital of Focusmax Services Sdn Bhd, comprising 1,800,000</t>
  </si>
  <si>
    <t>ordinary shares of RM1/- each for a cash consideration of RM1,800,000/- on 26 April 2001.</t>
  </si>
  <si>
    <t>Acquisition of  50% of the issued and paid-up capital of Integrated Shun Hing Logistics Limited, a company</t>
  </si>
  <si>
    <t>incorporated in Hong Kong, comprising 1 ordinary share of HK1/- each for a cash consideration of</t>
  </si>
  <si>
    <t>of HK1/- on 9 January 2002.</t>
  </si>
  <si>
    <t xml:space="preserve">a proposed renounceable rights issue of up to 51,333,334 new Shares at par on the basis of two (2) new </t>
  </si>
  <si>
    <t>Shares for every five (5) existing Shares held at a date to be determined and incorporating  a two call</t>
  </si>
  <si>
    <t>feature whereby the first call of RM0.50 per new Share shall be payable in full upon subscription</t>
  </si>
  <si>
    <t xml:space="preserve">whilst the second call of RM0.50 per new Share shall be credited from the Company's share premium </t>
  </si>
  <si>
    <t>account.</t>
  </si>
  <si>
    <t xml:space="preserve">a proposed issue of RM60,000,000 nominal amount of 4% redeemable bank guaranteed bonds </t>
  </si>
  <si>
    <t>2001/2006 with up to 32,083,334 detachable New Warrants on a 'bought deal' basis to a primary</t>
  </si>
  <si>
    <t>subscriber;</t>
  </si>
  <si>
    <t>a proposed offer for sale by the Primary Subscriber of up to 32,083,334 New Warrants which are</t>
  </si>
  <si>
    <t>detached from the Bonds, to existing shareholders on the basis of one (1) New Warrant for every</t>
  </si>
  <si>
    <t>four (4) existing Shares held at a date and offer price to be determined; and</t>
  </si>
  <si>
    <t>a proposed employees' share option scheme for the granting of Options to eligible employees</t>
  </si>
  <si>
    <t>and Executive Directors of the Company and its subsidiary companies to subscribe for new Shares</t>
  </si>
  <si>
    <t>in the Company of up to 10% of the issued and paid-up share capital of the Company.</t>
  </si>
  <si>
    <t>Secured :-</t>
  </si>
  <si>
    <t>Portion of term loans payable within 12 months</t>
  </si>
  <si>
    <t>Bank overdrafts</t>
  </si>
  <si>
    <t>Unsecured :-</t>
  </si>
  <si>
    <t>Bridging loans</t>
  </si>
  <si>
    <t>Revolving credits</t>
  </si>
  <si>
    <t>Long term borrowings</t>
  </si>
  <si>
    <t>Portion of term loans payable after 12 months</t>
  </si>
  <si>
    <t>Long term loan</t>
  </si>
  <si>
    <t>The long term loan represents a loan from the minority shareholder of a subsidiary company</t>
  </si>
  <si>
    <t>to the said subsidiary company and is unsecured, non-interest bearing and has no fixed term of</t>
  </si>
  <si>
    <t>repayment.</t>
  </si>
  <si>
    <t>All the above borrowings are denominated in Ringgit Malaysia except for the following which is</t>
  </si>
  <si>
    <t>denominated in Hong Kong dollars :-</t>
  </si>
  <si>
    <t>Portion of term loans payable within 12 months - secured</t>
  </si>
  <si>
    <t>Portion of term loans payable after 12 months - secured</t>
  </si>
  <si>
    <t>By Activity</t>
  </si>
  <si>
    <t>Forwarding, shipping, transport, air</t>
  </si>
  <si>
    <t xml:space="preserve">  freight and haulage services</t>
  </si>
  <si>
    <t>Warehouse rental and services</t>
  </si>
  <si>
    <t>Investment holding, property rental,</t>
  </si>
  <si>
    <t xml:space="preserve">   commission and others</t>
  </si>
  <si>
    <t>Leasing and hire purchase</t>
  </si>
  <si>
    <t>By Geographical Location</t>
  </si>
  <si>
    <t>Malaysia</t>
  </si>
  <si>
    <t>Hong Kong</t>
  </si>
  <si>
    <t>Philippines</t>
  </si>
  <si>
    <t>The People's Republic of China</t>
  </si>
  <si>
    <t>-------Individual quarter-------</t>
  </si>
  <si>
    <t>Current</t>
  </si>
  <si>
    <t>year</t>
  </si>
  <si>
    <t>quarter</t>
  </si>
  <si>
    <t>31.12.01</t>
  </si>
  <si>
    <t>RM'000</t>
  </si>
  <si>
    <t>-</t>
  </si>
  <si>
    <t>Not applicable</t>
  </si>
  <si>
    <t>------Individual  quarter----</t>
  </si>
  <si>
    <t xml:space="preserve">               -</t>
  </si>
  <si>
    <t>Operating</t>
  </si>
  <si>
    <t>revenue</t>
  </si>
  <si>
    <t>Preceding</t>
  </si>
  <si>
    <t>corresponding</t>
  </si>
  <si>
    <t>31.12.00</t>
  </si>
  <si>
    <t>Profit/(Loss)</t>
  </si>
  <si>
    <t>before</t>
  </si>
  <si>
    <t>tax</t>
  </si>
  <si>
    <t>------Cumulative quarter-------</t>
  </si>
  <si>
    <t>to date</t>
  </si>
  <si>
    <t>As at</t>
  </si>
  <si>
    <t>end of</t>
  </si>
  <si>
    <t>current</t>
  </si>
  <si>
    <t>------Cumulative quarter----</t>
  </si>
  <si>
    <t xml:space="preserve">Assets </t>
  </si>
  <si>
    <t>employed</t>
  </si>
  <si>
    <t>period</t>
  </si>
  <si>
    <t>preceding</t>
  </si>
  <si>
    <t>financial</t>
  </si>
  <si>
    <t>year end</t>
  </si>
  <si>
    <t xml:space="preserve">           -</t>
  </si>
  <si>
    <t xml:space="preserve">            -</t>
  </si>
  <si>
    <t xml:space="preserve">             -</t>
  </si>
  <si>
    <t xml:space="preserve">              -</t>
  </si>
  <si>
    <t>Bank guaranteed Bonds</t>
  </si>
  <si>
    <t>The directors do not recommend any dividend for the financial periods under review.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</si>
</sst>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3" fontId="0" fillId="0" borderId="1" xfId="0" applyNumberFormat="1" applyAlignment="1">
      <alignment/>
    </xf>
    <xf numFmtId="3" fontId="4" fillId="0" borderId="1" xfId="0" applyNumberFormat="1" applyFont="1" applyAlignment="1">
      <alignment/>
    </xf>
    <xf numFmtId="3" fontId="0" fillId="0" borderId="2" xfId="0" applyNumberFormat="1" applyAlignment="1">
      <alignment/>
    </xf>
    <xf numFmtId="3" fontId="4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7"/>
  <sheetViews>
    <sheetView tabSelected="1" showOutlineSymbols="0" zoomScale="87" zoomScaleNormal="87" workbookViewId="0" topLeftCell="A403">
      <selection activeCell="E422" sqref="E422"/>
    </sheetView>
  </sheetViews>
  <sheetFormatPr defaultColWidth="8.88671875" defaultRowHeight="15"/>
  <cols>
    <col min="1" max="3" width="3.6640625" style="1" customWidth="1"/>
    <col min="4" max="4" width="15.6640625" style="1" customWidth="1"/>
    <col min="5" max="5" width="13.6640625" style="1" customWidth="1"/>
    <col min="6" max="6" width="8.6640625" style="1" customWidth="1"/>
    <col min="7" max="7" width="3.6640625" style="1" customWidth="1"/>
    <col min="8" max="8" width="9.6640625" style="1" customWidth="1"/>
    <col min="9" max="9" width="4.6640625" style="1" customWidth="1"/>
    <col min="10" max="10" width="9.6640625" style="1" customWidth="1"/>
    <col min="11" max="11" width="3.6640625" style="1" customWidth="1"/>
    <col min="12" max="12" width="8.6640625" style="1" customWidth="1"/>
    <col min="13" max="13" width="3.6640625" style="1" customWidth="1"/>
    <col min="14" max="16384" width="9.6640625" style="1" customWidth="1"/>
  </cols>
  <sheetData>
    <row r="1" spans="1:13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5.75">
      <c r="A2" s="2"/>
    </row>
    <row r="3" ht="15.75">
      <c r="A3" s="3" t="s">
        <v>1</v>
      </c>
    </row>
    <row r="4" ht="15.75">
      <c r="A4" s="2" t="s">
        <v>2</v>
      </c>
    </row>
    <row r="5" ht="15.75">
      <c r="A5" s="2"/>
    </row>
    <row r="6" ht="15.75">
      <c r="A6" s="4" t="s">
        <v>3</v>
      </c>
    </row>
    <row r="7" ht="15.75">
      <c r="A7" s="2"/>
    </row>
    <row r="8" spans="1:12" ht="15.75">
      <c r="A8" s="2"/>
      <c r="F8" s="5" t="s">
        <v>244</v>
      </c>
      <c r="G8" s="5"/>
      <c r="H8" s="5"/>
      <c r="J8" s="5" t="s">
        <v>262</v>
      </c>
      <c r="K8" s="5"/>
      <c r="L8" s="5"/>
    </row>
    <row r="9" spans="1:12" ht="15.75">
      <c r="A9" s="2"/>
      <c r="F9" s="6"/>
      <c r="H9" s="6" t="s">
        <v>256</v>
      </c>
      <c r="I9" s="6"/>
      <c r="J9" s="6"/>
      <c r="K9" s="6"/>
      <c r="L9" s="6" t="s">
        <v>256</v>
      </c>
    </row>
    <row r="10" spans="1:12" ht="15.75">
      <c r="A10" s="2"/>
      <c r="F10" s="6" t="s">
        <v>245</v>
      </c>
      <c r="H10" s="6" t="s">
        <v>246</v>
      </c>
      <c r="J10" s="6" t="s">
        <v>245</v>
      </c>
      <c r="K10" s="6"/>
      <c r="L10" s="6" t="s">
        <v>246</v>
      </c>
    </row>
    <row r="11" spans="1:12" ht="15.75">
      <c r="A11" s="2"/>
      <c r="F11" s="6" t="s">
        <v>246</v>
      </c>
      <c r="H11" s="3" t="s">
        <v>257</v>
      </c>
      <c r="J11" s="6" t="s">
        <v>246</v>
      </c>
      <c r="K11" s="6"/>
      <c r="L11" s="3" t="s">
        <v>257</v>
      </c>
    </row>
    <row r="12" spans="1:12" ht="15.75">
      <c r="A12" s="2"/>
      <c r="F12" s="6" t="s">
        <v>247</v>
      </c>
      <c r="H12" s="6" t="s">
        <v>247</v>
      </c>
      <c r="J12" s="6" t="s">
        <v>263</v>
      </c>
      <c r="K12" s="6"/>
      <c r="L12" s="6" t="s">
        <v>270</v>
      </c>
    </row>
    <row r="13" spans="1:12" ht="15.75">
      <c r="A13" s="2"/>
      <c r="F13" s="6" t="s">
        <v>248</v>
      </c>
      <c r="H13" s="6" t="s">
        <v>258</v>
      </c>
      <c r="J13" s="6" t="s">
        <v>248</v>
      </c>
      <c r="L13" s="6" t="s">
        <v>258</v>
      </c>
    </row>
    <row r="14" spans="1:12" ht="15.75">
      <c r="A14" s="2"/>
      <c r="F14" s="6" t="s">
        <v>249</v>
      </c>
      <c r="H14" s="6" t="s">
        <v>249</v>
      </c>
      <c r="J14" s="6" t="s">
        <v>249</v>
      </c>
      <c r="K14" s="6"/>
      <c r="L14" s="6" t="s">
        <v>249</v>
      </c>
    </row>
    <row r="15" ht="15.75">
      <c r="A15" s="2"/>
    </row>
    <row r="16" spans="1:13" ht="15.75">
      <c r="A16" s="3" t="s">
        <v>4</v>
      </c>
      <c r="B16" s="3" t="s">
        <v>32</v>
      </c>
      <c r="C16" s="1" t="s">
        <v>60</v>
      </c>
      <c r="F16" s="1">
        <v>32444</v>
      </c>
      <c r="H16" s="1">
        <v>33130</v>
      </c>
      <c r="J16" s="1">
        <v>133774</v>
      </c>
      <c r="L16" s="1">
        <v>130495</v>
      </c>
      <c r="M16" s="3"/>
    </row>
    <row r="17" spans="1:13" ht="15.75">
      <c r="A17" s="2"/>
      <c r="M17" s="3"/>
    </row>
    <row r="18" spans="1:13" ht="15.75">
      <c r="A18" s="2"/>
      <c r="B18" s="3" t="s">
        <v>33</v>
      </c>
      <c r="C18" s="1" t="s">
        <v>61</v>
      </c>
      <c r="F18" s="6" t="s">
        <v>250</v>
      </c>
      <c r="H18" s="6" t="s">
        <v>250</v>
      </c>
      <c r="J18" s="6" t="s">
        <v>250</v>
      </c>
      <c r="L18" s="6" t="s">
        <v>250</v>
      </c>
      <c r="M18" s="3"/>
    </row>
    <row r="19" spans="1:13" ht="15.75">
      <c r="A19" s="2"/>
      <c r="M19" s="3"/>
    </row>
    <row r="20" spans="1:13" ht="15.75">
      <c r="A20" s="2"/>
      <c r="B20" s="3" t="s">
        <v>34</v>
      </c>
      <c r="C20" s="1" t="s">
        <v>62</v>
      </c>
      <c r="F20" s="1">
        <v>739</v>
      </c>
      <c r="H20" s="1">
        <v>1256</v>
      </c>
      <c r="J20" s="1">
        <v>1282</v>
      </c>
      <c r="L20" s="1">
        <v>1297</v>
      </c>
      <c r="M20" s="3"/>
    </row>
    <row r="21" spans="1:13" ht="15.75">
      <c r="A21" s="2"/>
      <c r="M21" s="3"/>
    </row>
    <row r="22" spans="1:13" ht="15.75">
      <c r="A22" s="3" t="s">
        <v>5</v>
      </c>
      <c r="B22" s="3" t="s">
        <v>32</v>
      </c>
      <c r="C22" s="1" t="s">
        <v>63</v>
      </c>
      <c r="F22" s="1">
        <f>31078-24657-1</f>
        <v>6420</v>
      </c>
      <c r="H22" s="1">
        <v>7761</v>
      </c>
      <c r="J22" s="1">
        <f>31078-1</f>
        <v>31077</v>
      </c>
      <c r="L22" s="1">
        <v>30406</v>
      </c>
      <c r="M22" s="3"/>
    </row>
    <row r="23" spans="1:13" ht="15.75">
      <c r="A23" s="2"/>
      <c r="C23" s="3" t="s">
        <v>64</v>
      </c>
      <c r="M23" s="3"/>
    </row>
    <row r="24" spans="1:13" ht="15.75">
      <c r="A24" s="2"/>
      <c r="C24" s="1" t="s">
        <v>65</v>
      </c>
      <c r="M24" s="3"/>
    </row>
    <row r="25" spans="1:13" ht="15.75">
      <c r="A25" s="2"/>
      <c r="C25" s="1" t="s">
        <v>66</v>
      </c>
      <c r="M25" s="3"/>
    </row>
    <row r="26" spans="1:13" ht="15.75">
      <c r="A26" s="2"/>
      <c r="M26" s="3"/>
    </row>
    <row r="27" spans="1:13" ht="15.75">
      <c r="A27" s="2"/>
      <c r="B27" s="3" t="s">
        <v>33</v>
      </c>
      <c r="C27" s="1" t="s">
        <v>67</v>
      </c>
      <c r="F27" s="1">
        <f>-11193+9104</f>
        <v>-2089</v>
      </c>
      <c r="H27" s="1">
        <v>-1</v>
      </c>
      <c r="J27" s="1">
        <v>-11193</v>
      </c>
      <c r="L27" s="1">
        <v>-6052</v>
      </c>
      <c r="M27" s="3"/>
    </row>
    <row r="28" spans="1:13" ht="15.75">
      <c r="A28" s="2"/>
      <c r="M28" s="3"/>
    </row>
    <row r="29" spans="1:13" ht="15.75">
      <c r="A29" s="2"/>
      <c r="B29" s="3" t="s">
        <v>34</v>
      </c>
      <c r="C29" s="1" t="s">
        <v>68</v>
      </c>
      <c r="F29" s="1">
        <f>-15832+11391</f>
        <v>-4441</v>
      </c>
      <c r="H29" s="1">
        <v>-4283</v>
      </c>
      <c r="J29" s="1">
        <v>-15832</v>
      </c>
      <c r="L29" s="1">
        <v>-14290</v>
      </c>
      <c r="M29" s="3"/>
    </row>
    <row r="30" spans="1:13" ht="15.75">
      <c r="A30" s="2"/>
      <c r="M30" s="3"/>
    </row>
    <row r="31" spans="1:13" ht="15.75">
      <c r="A31" s="2"/>
      <c r="B31" s="3" t="s">
        <v>35</v>
      </c>
      <c r="C31" s="3" t="s">
        <v>69</v>
      </c>
      <c r="F31" s="3">
        <f>-5996+95</f>
        <v>-5901</v>
      </c>
      <c r="H31" s="3">
        <v>-295</v>
      </c>
      <c r="J31" s="3">
        <v>-5996</v>
      </c>
      <c r="L31" s="3">
        <v>-109</v>
      </c>
      <c r="M31" s="3"/>
    </row>
    <row r="32" spans="1:13" ht="15.75">
      <c r="A32" s="2"/>
      <c r="M32" s="3"/>
    </row>
    <row r="33" spans="1:13" ht="15.75">
      <c r="A33" s="2"/>
      <c r="B33" s="3" t="s">
        <v>36</v>
      </c>
      <c r="C33" s="3" t="s">
        <v>70</v>
      </c>
      <c r="F33" s="1">
        <f>SUM(F22:F31)</f>
        <v>-6011</v>
      </c>
      <c r="H33" s="1">
        <f>SUM(H22:H31)</f>
        <v>3182</v>
      </c>
      <c r="J33" s="1">
        <f>SUM(J22:J31)</f>
        <v>-1944</v>
      </c>
      <c r="L33" s="1">
        <f>SUM(L22:L31)</f>
        <v>9955</v>
      </c>
      <c r="M33" s="3"/>
    </row>
    <row r="34" spans="1:13" ht="15.75">
      <c r="A34" s="2"/>
      <c r="C34" s="3" t="s">
        <v>71</v>
      </c>
      <c r="M34" s="3"/>
    </row>
    <row r="35" spans="1:13" ht="15.75">
      <c r="A35" s="2"/>
      <c r="C35" s="1" t="s">
        <v>72</v>
      </c>
      <c r="M35" s="3"/>
    </row>
    <row r="36" spans="1:13" ht="15.75">
      <c r="A36" s="2"/>
      <c r="C36" s="1" t="s">
        <v>73</v>
      </c>
      <c r="M36" s="3"/>
    </row>
    <row r="37" spans="1:13" ht="15.75">
      <c r="A37" s="2"/>
      <c r="C37" s="1" t="s">
        <v>74</v>
      </c>
      <c r="M37" s="3"/>
    </row>
    <row r="38" spans="1:13" ht="15.75">
      <c r="A38" s="2"/>
      <c r="M38" s="3"/>
    </row>
    <row r="39" spans="1:13" ht="15.75">
      <c r="A39" s="2"/>
      <c r="B39" s="3" t="s">
        <v>37</v>
      </c>
      <c r="C39" s="3" t="s">
        <v>75</v>
      </c>
      <c r="F39" s="1">
        <v>-46</v>
      </c>
      <c r="H39" s="1">
        <v>-271</v>
      </c>
      <c r="J39" s="1">
        <v>65</v>
      </c>
      <c r="L39" s="1">
        <v>-322</v>
      </c>
      <c r="M39" s="3"/>
    </row>
    <row r="40" spans="1:13" ht="15.75">
      <c r="A40" s="2"/>
      <c r="C40" s="1" t="s">
        <v>76</v>
      </c>
      <c r="M40" s="3"/>
    </row>
    <row r="41" spans="1:13" ht="15.75">
      <c r="A41" s="2"/>
      <c r="M41" s="3"/>
    </row>
    <row r="42" spans="1:13" ht="15.75">
      <c r="A42" s="2"/>
      <c r="B42" s="3" t="s">
        <v>38</v>
      </c>
      <c r="C42" s="3" t="s">
        <v>77</v>
      </c>
      <c r="F42" s="1">
        <f>F33+F39</f>
        <v>-6057</v>
      </c>
      <c r="H42" s="1">
        <f>H33+H39</f>
        <v>2911</v>
      </c>
      <c r="J42" s="1">
        <f>J33+J39</f>
        <v>-1879</v>
      </c>
      <c r="L42" s="1">
        <f>L33+L39</f>
        <v>9633</v>
      </c>
      <c r="M42" s="3"/>
    </row>
    <row r="43" spans="1:13" ht="15.75">
      <c r="A43" s="2"/>
      <c r="C43" s="1" t="s">
        <v>66</v>
      </c>
      <c r="M43" s="3"/>
    </row>
    <row r="44" spans="1:13" ht="15.75">
      <c r="A44" s="2"/>
      <c r="M44" s="3"/>
    </row>
    <row r="45" spans="1:13" ht="15.75">
      <c r="A45" s="2"/>
      <c r="B45" s="3" t="s">
        <v>39</v>
      </c>
      <c r="C45" s="1" t="s">
        <v>78</v>
      </c>
      <c r="F45" s="1">
        <v>196</v>
      </c>
      <c r="H45" s="1">
        <v>-3614</v>
      </c>
      <c r="J45" s="1">
        <v>-2823</v>
      </c>
      <c r="L45" s="1">
        <v>-7325</v>
      </c>
      <c r="M45" s="3"/>
    </row>
    <row r="46" spans="1:13" ht="15.75">
      <c r="A46" s="2"/>
      <c r="M46" s="3"/>
    </row>
    <row r="47" spans="1:13" ht="15.75">
      <c r="A47" s="2"/>
      <c r="B47" s="3" t="s">
        <v>40</v>
      </c>
      <c r="C47" s="3" t="s">
        <v>40</v>
      </c>
      <c r="D47" s="3" t="s">
        <v>180</v>
      </c>
      <c r="F47" s="1">
        <f>SUM(F42:F45)</f>
        <v>-5861</v>
      </c>
      <c r="H47" s="1">
        <f>SUM(H42:H45)</f>
        <v>-703</v>
      </c>
      <c r="J47" s="1">
        <f>SUM(J42:J45)</f>
        <v>-4702</v>
      </c>
      <c r="L47" s="1">
        <f>SUM(L42:L45)</f>
        <v>2308</v>
      </c>
      <c r="M47" s="3"/>
    </row>
    <row r="48" spans="1:13" ht="15.75">
      <c r="A48" s="2"/>
      <c r="D48" s="3" t="s">
        <v>181</v>
      </c>
      <c r="M48" s="3"/>
    </row>
    <row r="49" spans="1:13" ht="15.75">
      <c r="A49" s="2"/>
      <c r="M49" s="3"/>
    </row>
    <row r="50" spans="1:13" ht="15.75">
      <c r="A50" s="2"/>
      <c r="C50" s="3" t="s">
        <v>79</v>
      </c>
      <c r="D50" s="1" t="s">
        <v>182</v>
      </c>
      <c r="F50" s="1">
        <v>-449</v>
      </c>
      <c r="H50" s="1">
        <v>-65</v>
      </c>
      <c r="J50" s="1">
        <v>-1077</v>
      </c>
      <c r="L50" s="1">
        <v>-106</v>
      </c>
      <c r="M50" s="3"/>
    </row>
    <row r="51" spans="1:13" ht="15.75">
      <c r="A51" s="2"/>
      <c r="M51" s="3"/>
    </row>
    <row r="52" spans="1:13" ht="15.75">
      <c r="A52" s="2"/>
      <c r="B52" s="3" t="s">
        <v>41</v>
      </c>
      <c r="C52" s="3" t="s">
        <v>80</v>
      </c>
      <c r="F52" s="1">
        <f>F47+F50</f>
        <v>-6310</v>
      </c>
      <c r="H52" s="1">
        <f>H47+H50</f>
        <v>-768</v>
      </c>
      <c r="J52" s="1">
        <f>J47+J50</f>
        <v>-5779</v>
      </c>
      <c r="L52" s="1">
        <f>L47+L50</f>
        <v>2202</v>
      </c>
      <c r="M52" s="3"/>
    </row>
    <row r="53" spans="1:13" ht="15.75">
      <c r="A53" s="2"/>
      <c r="C53" s="1" t="s">
        <v>81</v>
      </c>
      <c r="M53" s="3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</row>
    <row r="55" spans="1:13" ht="15.75">
      <c r="A55" s="2"/>
      <c r="M55" s="3"/>
    </row>
    <row r="56" spans="1:13" ht="15.75">
      <c r="A56" s="2"/>
      <c r="B56" s="3" t="s">
        <v>42</v>
      </c>
      <c r="C56" s="3" t="s">
        <v>40</v>
      </c>
      <c r="D56" s="1" t="s">
        <v>183</v>
      </c>
      <c r="F56" s="6" t="s">
        <v>250</v>
      </c>
      <c r="H56" s="6" t="s">
        <v>250</v>
      </c>
      <c r="J56" s="6" t="s">
        <v>250</v>
      </c>
      <c r="L56" s="6" t="s">
        <v>250</v>
      </c>
      <c r="M56" s="3"/>
    </row>
    <row r="57" spans="1:13" ht="15.75">
      <c r="A57" s="2"/>
      <c r="C57" s="3" t="s">
        <v>79</v>
      </c>
      <c r="D57" s="1" t="s">
        <v>182</v>
      </c>
      <c r="F57" s="6" t="s">
        <v>250</v>
      </c>
      <c r="H57" s="6" t="s">
        <v>250</v>
      </c>
      <c r="J57" s="6" t="s">
        <v>250</v>
      </c>
      <c r="L57" s="6" t="s">
        <v>250</v>
      </c>
      <c r="M57" s="3"/>
    </row>
    <row r="58" spans="1:13" ht="15.75">
      <c r="A58" s="2"/>
      <c r="C58" s="3" t="s">
        <v>82</v>
      </c>
      <c r="D58" s="1" t="s">
        <v>184</v>
      </c>
      <c r="F58" s="6" t="s">
        <v>250</v>
      </c>
      <c r="H58" s="6" t="s">
        <v>250</v>
      </c>
      <c r="J58" s="6" t="s">
        <v>250</v>
      </c>
      <c r="L58" s="6" t="s">
        <v>250</v>
      </c>
      <c r="M58" s="3"/>
    </row>
    <row r="59" spans="1:13" ht="15.75">
      <c r="A59" s="2"/>
      <c r="D59" s="1" t="s">
        <v>185</v>
      </c>
      <c r="M59" s="3"/>
    </row>
    <row r="60" spans="1:13" ht="15.75">
      <c r="A60" s="2"/>
      <c r="M60" s="3"/>
    </row>
    <row r="61" spans="1:13" ht="15.75">
      <c r="A61" s="2"/>
      <c r="B61" s="3" t="s">
        <v>43</v>
      </c>
      <c r="C61" s="3" t="s">
        <v>83</v>
      </c>
      <c r="F61" s="1">
        <f>F52</f>
        <v>-6310</v>
      </c>
      <c r="H61" s="1">
        <f>H52</f>
        <v>-768</v>
      </c>
      <c r="J61" s="1">
        <f>J52</f>
        <v>-5779</v>
      </c>
      <c r="L61" s="1">
        <f>L52</f>
        <v>2202</v>
      </c>
      <c r="M61" s="3"/>
    </row>
    <row r="62" spans="1:13" ht="15.75">
      <c r="A62" s="2"/>
      <c r="C62" s="1" t="s">
        <v>84</v>
      </c>
      <c r="M62" s="3"/>
    </row>
    <row r="63" spans="1:13" ht="15.75">
      <c r="A63" s="2"/>
      <c r="C63" s="1" t="s">
        <v>85</v>
      </c>
      <c r="M63" s="3"/>
    </row>
    <row r="64" spans="1:13" ht="15.75">
      <c r="A64" s="2"/>
      <c r="M64" s="3"/>
    </row>
    <row r="65" spans="1:13" ht="15.75">
      <c r="A65" s="2"/>
      <c r="M65" s="3"/>
    </row>
    <row r="66" spans="1:13" ht="15.75">
      <c r="A66" s="3" t="s">
        <v>6</v>
      </c>
      <c r="B66" s="3" t="s">
        <v>32</v>
      </c>
      <c r="C66" s="1" t="s">
        <v>86</v>
      </c>
      <c r="M66" s="3"/>
    </row>
    <row r="67" spans="1:13" ht="15.75">
      <c r="A67" s="2"/>
      <c r="C67" s="1" t="s">
        <v>87</v>
      </c>
      <c r="M67" s="3"/>
    </row>
    <row r="68" spans="1:13" ht="15.75">
      <c r="A68" s="2"/>
      <c r="C68" s="1" t="s">
        <v>88</v>
      </c>
      <c r="M68" s="3"/>
    </row>
    <row r="69" spans="1:13" ht="15.75">
      <c r="A69" s="2"/>
      <c r="M69" s="3"/>
    </row>
    <row r="70" spans="1:13" ht="15.75">
      <c r="A70" s="2"/>
      <c r="C70" s="3" t="s">
        <v>40</v>
      </c>
      <c r="D70" s="3" t="s">
        <v>186</v>
      </c>
      <c r="F70" s="7">
        <f>F52/93340*100</f>
        <v>-6.760231412041998</v>
      </c>
      <c r="H70" s="7">
        <f>H52/93340*100</f>
        <v>-0.8227983715448896</v>
      </c>
      <c r="J70" s="7">
        <f>J52/93340*100</f>
        <v>-6.191343475466038</v>
      </c>
      <c r="L70" s="7">
        <f>L52/93340*100</f>
        <v>2.359117205913863</v>
      </c>
      <c r="M70" s="3"/>
    </row>
    <row r="71" spans="1:13" ht="15.75">
      <c r="A71" s="2"/>
      <c r="D71" s="1" t="s">
        <v>187</v>
      </c>
      <c r="M71" s="3"/>
    </row>
    <row r="72" spans="1:13" ht="15.75">
      <c r="A72" s="2"/>
      <c r="L72" s="3"/>
      <c r="M72" s="3"/>
    </row>
    <row r="73" spans="1:13" ht="15.75">
      <c r="A73" s="2"/>
      <c r="C73" s="3" t="s">
        <v>79</v>
      </c>
      <c r="D73" s="3" t="s">
        <v>188</v>
      </c>
      <c r="F73" s="3" t="s">
        <v>251</v>
      </c>
      <c r="H73" s="3" t="s">
        <v>251</v>
      </c>
      <c r="J73" s="3" t="s">
        <v>251</v>
      </c>
      <c r="L73" s="3" t="s">
        <v>251</v>
      </c>
      <c r="M73" s="3"/>
    </row>
    <row r="74" spans="1:13" ht="15.75">
      <c r="A74" s="2"/>
      <c r="L74" s="3"/>
      <c r="M74" s="3"/>
    </row>
    <row r="75" spans="1:13" ht="15.75">
      <c r="A75" s="2"/>
      <c r="L75" s="3"/>
      <c r="M75" s="3"/>
    </row>
    <row r="76" spans="1:13" ht="15.75">
      <c r="A76" s="2"/>
      <c r="L76" s="3"/>
      <c r="M76" s="3"/>
    </row>
    <row r="77" spans="1:13" ht="15.75">
      <c r="A77" s="2"/>
      <c r="B77" s="3"/>
      <c r="L77" s="3"/>
      <c r="M77" s="3"/>
    </row>
    <row r="78" spans="1:13" ht="15.75">
      <c r="A78" s="2"/>
      <c r="L78" s="3"/>
      <c r="M78" s="3"/>
    </row>
    <row r="79" spans="1:13" ht="15.75">
      <c r="A79" s="2" t="s">
        <v>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</row>
    <row r="80" spans="1:13" ht="15.75">
      <c r="A80" s="2"/>
      <c r="L80" s="3"/>
      <c r="M80" s="3"/>
    </row>
    <row r="81" spans="1:13" ht="15.75">
      <c r="A81" s="4" t="s">
        <v>7</v>
      </c>
      <c r="L81" s="3"/>
      <c r="M81" s="3"/>
    </row>
    <row r="82" spans="1:13" ht="15.75">
      <c r="A82" s="2"/>
      <c r="L82" s="3"/>
      <c r="M82" s="3"/>
    </row>
    <row r="83" spans="1:13" ht="15.75">
      <c r="A83" s="2"/>
      <c r="J83" s="8" t="s">
        <v>264</v>
      </c>
      <c r="K83" s="8"/>
      <c r="L83" s="8" t="s">
        <v>264</v>
      </c>
      <c r="M83" s="3"/>
    </row>
    <row r="84" spans="1:13" ht="15.75">
      <c r="A84" s="2"/>
      <c r="J84" s="8" t="s">
        <v>265</v>
      </c>
      <c r="K84" s="8"/>
      <c r="L84" s="8" t="s">
        <v>271</v>
      </c>
      <c r="M84" s="3"/>
    </row>
    <row r="85" spans="1:13" ht="15.75">
      <c r="A85" s="2"/>
      <c r="J85" s="8" t="s">
        <v>266</v>
      </c>
      <c r="K85" s="8"/>
      <c r="L85" s="8" t="s">
        <v>272</v>
      </c>
      <c r="M85" s="3"/>
    </row>
    <row r="86" spans="1:13" ht="15.75">
      <c r="A86" s="2"/>
      <c r="J86" s="8" t="s">
        <v>247</v>
      </c>
      <c r="K86" s="8"/>
      <c r="L86" s="8" t="s">
        <v>273</v>
      </c>
      <c r="M86" s="3"/>
    </row>
    <row r="87" spans="1:13" ht="15.75">
      <c r="A87" s="2"/>
      <c r="J87" s="8" t="s">
        <v>248</v>
      </c>
      <c r="K87" s="8"/>
      <c r="L87" s="8" t="s">
        <v>258</v>
      </c>
      <c r="M87" s="3"/>
    </row>
    <row r="88" spans="1:13" ht="15.75">
      <c r="A88" s="2"/>
      <c r="J88" s="8" t="s">
        <v>249</v>
      </c>
      <c r="K88" s="8"/>
      <c r="L88" s="8" t="s">
        <v>249</v>
      </c>
      <c r="M88" s="3"/>
    </row>
    <row r="89" spans="1:13" ht="15.75">
      <c r="A89" s="2"/>
      <c r="L89" s="3"/>
      <c r="M89" s="3"/>
    </row>
    <row r="90" spans="1:13" ht="15.75">
      <c r="A90" s="3" t="s">
        <v>4</v>
      </c>
      <c r="B90" s="3" t="s">
        <v>44</v>
      </c>
      <c r="J90" s="1">
        <v>319473</v>
      </c>
      <c r="L90" s="3">
        <v>345019</v>
      </c>
      <c r="M90" s="3"/>
    </row>
    <row r="91" spans="1:13" ht="15.75">
      <c r="A91" s="2"/>
      <c r="L91" s="3"/>
      <c r="M91" s="3"/>
    </row>
    <row r="92" spans="1:13" ht="15.75">
      <c r="A92" s="3" t="s">
        <v>5</v>
      </c>
      <c r="B92" s="3" t="s">
        <v>45</v>
      </c>
      <c r="J92" s="1">
        <v>15048</v>
      </c>
      <c r="L92" s="3">
        <v>15130</v>
      </c>
      <c r="M92" s="3"/>
    </row>
    <row r="93" spans="1:13" ht="15.75">
      <c r="A93" s="2"/>
      <c r="L93" s="3"/>
      <c r="M93" s="3"/>
    </row>
    <row r="94" spans="1:13" ht="15.75">
      <c r="A94" s="3" t="s">
        <v>6</v>
      </c>
      <c r="B94" s="3" t="s">
        <v>46</v>
      </c>
      <c r="J94" s="1">
        <v>559</v>
      </c>
      <c r="L94" s="3">
        <v>537</v>
      </c>
      <c r="M94" s="3"/>
    </row>
    <row r="95" spans="1:13" ht="15.75">
      <c r="A95" s="2"/>
      <c r="L95" s="3"/>
      <c r="M95" s="3"/>
    </row>
    <row r="96" spans="1:13" ht="15.75">
      <c r="A96" s="3" t="s">
        <v>8</v>
      </c>
      <c r="B96" s="1" t="s">
        <v>47</v>
      </c>
      <c r="J96" s="1">
        <v>378</v>
      </c>
      <c r="L96" s="3">
        <v>299</v>
      </c>
      <c r="M96" s="3"/>
    </row>
    <row r="97" spans="1:13" ht="15.75">
      <c r="A97" s="2"/>
      <c r="L97" s="3"/>
      <c r="M97" s="3"/>
    </row>
    <row r="98" spans="1:13" ht="15.75">
      <c r="A98" s="3" t="s">
        <v>9</v>
      </c>
      <c r="B98" s="1" t="s">
        <v>48</v>
      </c>
      <c r="J98" s="1">
        <v>571</v>
      </c>
      <c r="L98" s="3" t="s">
        <v>274</v>
      </c>
      <c r="M98" s="3"/>
    </row>
    <row r="99" spans="1:13" ht="15.75">
      <c r="A99" s="2"/>
      <c r="L99" s="3"/>
      <c r="M99" s="3"/>
    </row>
    <row r="100" spans="1:13" ht="15.75">
      <c r="A100" s="3" t="s">
        <v>10</v>
      </c>
      <c r="B100" s="1" t="s">
        <v>49</v>
      </c>
      <c r="L100" s="3"/>
      <c r="M100" s="3"/>
    </row>
    <row r="101" spans="1:13" ht="15.75">
      <c r="A101" s="2"/>
      <c r="C101" s="3" t="s">
        <v>89</v>
      </c>
      <c r="J101" s="1">
        <v>34160</v>
      </c>
      <c r="L101" s="3">
        <v>30707</v>
      </c>
      <c r="M101" s="3"/>
    </row>
    <row r="102" spans="1:13" ht="15.75">
      <c r="A102" s="2"/>
      <c r="C102" s="3" t="s">
        <v>90</v>
      </c>
      <c r="J102" s="1">
        <v>2397</v>
      </c>
      <c r="L102" s="3">
        <v>3839</v>
      </c>
      <c r="M102" s="3"/>
    </row>
    <row r="103" spans="1:13" ht="15.75">
      <c r="A103" s="2"/>
      <c r="C103" s="3" t="s">
        <v>91</v>
      </c>
      <c r="J103" s="1">
        <v>66284</v>
      </c>
      <c r="L103" s="3">
        <v>16473</v>
      </c>
      <c r="M103" s="3"/>
    </row>
    <row r="104" spans="1:13" ht="15.75">
      <c r="A104" s="2"/>
      <c r="C104" s="3" t="s">
        <v>92</v>
      </c>
      <c r="J104" s="1">
        <v>1221</v>
      </c>
      <c r="L104" s="3">
        <v>1132</v>
      </c>
      <c r="M104" s="3"/>
    </row>
    <row r="105" spans="1:13" ht="15.75">
      <c r="A105" s="2"/>
      <c r="C105" s="3" t="s">
        <v>93</v>
      </c>
      <c r="J105" s="1">
        <v>6108</v>
      </c>
      <c r="L105" s="3">
        <v>8754</v>
      </c>
      <c r="M105" s="3"/>
    </row>
    <row r="106" spans="1:13" ht="15.75">
      <c r="A106" s="2"/>
      <c r="J106" s="9">
        <f>SUM(J101:J105)</f>
        <v>110170</v>
      </c>
      <c r="L106" s="10">
        <f>SUM(L101:L105)</f>
        <v>60905</v>
      </c>
      <c r="M106" s="3"/>
    </row>
    <row r="107" spans="1:13" ht="15.75">
      <c r="A107" s="2"/>
      <c r="J107" s="11"/>
      <c r="L107" s="12"/>
      <c r="M107" s="3"/>
    </row>
    <row r="108" spans="1:13" ht="15.75">
      <c r="A108" s="3" t="s">
        <v>11</v>
      </c>
      <c r="B108" s="1" t="s">
        <v>50</v>
      </c>
      <c r="L108" s="3"/>
      <c r="M108" s="3"/>
    </row>
    <row r="109" spans="1:13" ht="15.75">
      <c r="A109" s="2"/>
      <c r="C109" s="3" t="s">
        <v>94</v>
      </c>
      <c r="J109" s="1">
        <v>90230</v>
      </c>
      <c r="L109" s="3">
        <v>136330</v>
      </c>
      <c r="M109" s="3"/>
    </row>
    <row r="110" spans="1:13" ht="15.75">
      <c r="A110" s="2"/>
      <c r="C110" s="3" t="s">
        <v>95</v>
      </c>
      <c r="J110" s="1">
        <v>467</v>
      </c>
      <c r="L110" s="3">
        <v>1700</v>
      </c>
      <c r="M110" s="3"/>
    </row>
    <row r="111" spans="1:13" ht="15.75">
      <c r="A111" s="2"/>
      <c r="C111" s="3" t="s">
        <v>96</v>
      </c>
      <c r="J111" s="1">
        <v>11108</v>
      </c>
      <c r="L111" s="3">
        <v>9223</v>
      </c>
      <c r="M111" s="3"/>
    </row>
    <row r="112" spans="1:13" ht="15.75">
      <c r="A112" s="2"/>
      <c r="C112" s="3" t="s">
        <v>97</v>
      </c>
      <c r="J112" s="1">
        <v>20880</v>
      </c>
      <c r="L112" s="3">
        <v>20499</v>
      </c>
      <c r="M112" s="3"/>
    </row>
    <row r="113" spans="1:13" ht="15.75">
      <c r="A113" s="2"/>
      <c r="C113" s="3" t="s">
        <v>98</v>
      </c>
      <c r="J113" s="1">
        <v>390</v>
      </c>
      <c r="L113" s="3">
        <v>368</v>
      </c>
      <c r="M113" s="3"/>
    </row>
    <row r="114" spans="1:13" ht="15.75">
      <c r="A114" s="2"/>
      <c r="C114" s="3" t="s">
        <v>99</v>
      </c>
      <c r="J114" s="1">
        <v>836</v>
      </c>
      <c r="L114" s="3">
        <v>1819</v>
      </c>
      <c r="M114" s="3"/>
    </row>
    <row r="115" spans="1:13" ht="15.75">
      <c r="A115" s="2"/>
      <c r="J115" s="9">
        <f>SUM(J109:J114)</f>
        <v>123911</v>
      </c>
      <c r="L115" s="10">
        <f>SUM(L109:L114)</f>
        <v>169939</v>
      </c>
      <c r="M115" s="3"/>
    </row>
    <row r="116" spans="1:13" ht="15.75">
      <c r="A116" s="2"/>
      <c r="J116" s="11"/>
      <c r="L116" s="12"/>
      <c r="M116" s="3"/>
    </row>
    <row r="117" spans="1:13" ht="15.75">
      <c r="A117" s="3" t="s">
        <v>12</v>
      </c>
      <c r="B117" s="3" t="s">
        <v>51</v>
      </c>
      <c r="J117" s="1">
        <f>J106-J115</f>
        <v>-13741</v>
      </c>
      <c r="L117" s="3">
        <f>L106-L115</f>
        <v>-109034</v>
      </c>
      <c r="M117" s="3"/>
    </row>
    <row r="118" spans="1:13" ht="15.75">
      <c r="A118" s="2"/>
      <c r="L118" s="3"/>
      <c r="M118" s="3"/>
    </row>
    <row r="119" spans="1:13" ht="15.75">
      <c r="A119" s="3" t="s">
        <v>13</v>
      </c>
      <c r="B119" s="1" t="s">
        <v>52</v>
      </c>
      <c r="L119" s="3"/>
      <c r="M119" s="3"/>
    </row>
    <row r="120" spans="1:13" ht="15.75">
      <c r="A120" s="2"/>
      <c r="C120" s="1" t="s">
        <v>90</v>
      </c>
      <c r="J120" s="1">
        <v>199</v>
      </c>
      <c r="L120" s="3">
        <v>885</v>
      </c>
      <c r="M120" s="3"/>
    </row>
    <row r="121" spans="1:13" ht="15.75">
      <c r="A121" s="2"/>
      <c r="L121" s="3"/>
      <c r="M121" s="3"/>
    </row>
    <row r="122" spans="1:13" ht="15.75">
      <c r="A122" s="2"/>
      <c r="J122" s="9">
        <f>J90+J92+J94+J96+J117+J120+J98</f>
        <v>322487</v>
      </c>
      <c r="L122" s="9">
        <v>252836</v>
      </c>
      <c r="M122" s="3"/>
    </row>
    <row r="123" spans="1:13" ht="15.75">
      <c r="A123" s="2"/>
      <c r="J123" s="11"/>
      <c r="L123" s="12"/>
      <c r="M123" s="3"/>
    </row>
    <row r="124" spans="1:13" ht="15.75">
      <c r="A124" s="3"/>
      <c r="L124" s="3"/>
      <c r="M124" s="3"/>
    </row>
    <row r="125" spans="1:13" ht="15.75">
      <c r="A125" s="3" t="s">
        <v>14</v>
      </c>
      <c r="B125" s="1" t="s">
        <v>53</v>
      </c>
      <c r="L125" s="3"/>
      <c r="M125" s="3"/>
    </row>
    <row r="126" spans="1:13" ht="15.75">
      <c r="A126" s="2"/>
      <c r="B126" s="1" t="s">
        <v>54</v>
      </c>
      <c r="J126" s="1">
        <v>93340</v>
      </c>
      <c r="L126" s="3">
        <v>93340</v>
      </c>
      <c r="M126" s="3"/>
    </row>
    <row r="127" spans="1:13" ht="15.75">
      <c r="A127" s="2"/>
      <c r="B127" s="1" t="s">
        <v>55</v>
      </c>
      <c r="L127" s="3"/>
      <c r="M127" s="3"/>
    </row>
    <row r="128" spans="1:13" ht="15.75">
      <c r="A128" s="2"/>
      <c r="C128" s="3" t="s">
        <v>100</v>
      </c>
      <c r="J128" s="1">
        <v>57285</v>
      </c>
      <c r="L128" s="3">
        <v>57285</v>
      </c>
      <c r="M128" s="3"/>
    </row>
    <row r="129" spans="1:13" ht="15.75">
      <c r="A129" s="2"/>
      <c r="C129" s="3" t="s">
        <v>101</v>
      </c>
      <c r="J129" s="1">
        <v>8013</v>
      </c>
      <c r="L129" s="3">
        <v>8013</v>
      </c>
      <c r="M129" s="3"/>
    </row>
    <row r="130" spans="1:13" ht="15.75">
      <c r="A130" s="2"/>
      <c r="C130" s="3" t="s">
        <v>102</v>
      </c>
      <c r="J130" s="1">
        <v>10800</v>
      </c>
      <c r="L130" s="3">
        <v>10800</v>
      </c>
      <c r="M130" s="3"/>
    </row>
    <row r="131" spans="1:13" ht="15.75">
      <c r="A131" s="2"/>
      <c r="C131" s="3" t="s">
        <v>103</v>
      </c>
      <c r="J131" s="1">
        <v>5</v>
      </c>
      <c r="L131" s="3">
        <v>5</v>
      </c>
      <c r="M131" s="3"/>
    </row>
    <row r="132" spans="1:13" ht="15.75">
      <c r="A132" s="2"/>
      <c r="C132" s="3" t="s">
        <v>104</v>
      </c>
      <c r="J132" s="1">
        <v>11508</v>
      </c>
      <c r="L132" s="3">
        <v>11543</v>
      </c>
      <c r="M132" s="3"/>
    </row>
    <row r="133" spans="1:13" ht="15.75">
      <c r="A133" s="2"/>
      <c r="C133" s="3" t="s">
        <v>105</v>
      </c>
      <c r="J133" s="1">
        <v>83</v>
      </c>
      <c r="L133" s="3">
        <v>5862</v>
      </c>
      <c r="M133" s="3"/>
    </row>
    <row r="134" spans="1:13" ht="15.75">
      <c r="A134" s="2"/>
      <c r="J134" s="9">
        <f>SUM(J126:J133)</f>
        <v>181034</v>
      </c>
      <c r="L134" s="10">
        <f>SUM(L126:L133)</f>
        <v>186848</v>
      </c>
      <c r="M134" s="3"/>
    </row>
    <row r="135" spans="1:13" ht="15.75">
      <c r="A135" s="2"/>
      <c r="L135" s="3"/>
      <c r="M135" s="3"/>
    </row>
    <row r="136" spans="1:13" ht="15.75">
      <c r="A136" s="3" t="s">
        <v>15</v>
      </c>
      <c r="B136" s="3" t="s">
        <v>56</v>
      </c>
      <c r="J136" s="1">
        <v>7656</v>
      </c>
      <c r="L136" s="3">
        <v>4541</v>
      </c>
      <c r="M136" s="3"/>
    </row>
    <row r="137" spans="1:13" ht="15.75">
      <c r="A137" s="2"/>
      <c r="L137" s="3"/>
      <c r="M137" s="3"/>
    </row>
    <row r="138" spans="1:13" ht="15.75">
      <c r="A138" s="3" t="s">
        <v>16</v>
      </c>
      <c r="B138" s="1" t="s">
        <v>57</v>
      </c>
      <c r="J138" s="1">
        <v>111991</v>
      </c>
      <c r="L138" s="3">
        <v>42860</v>
      </c>
      <c r="M138" s="3"/>
    </row>
    <row r="139" spans="1:13" ht="15.75">
      <c r="A139" s="2"/>
      <c r="L139" s="3"/>
      <c r="M139" s="3"/>
    </row>
    <row r="140" spans="1:13" ht="15.75">
      <c r="A140" s="3" t="s">
        <v>17</v>
      </c>
      <c r="B140" s="1" t="s">
        <v>58</v>
      </c>
      <c r="J140" s="1">
        <v>21806</v>
      </c>
      <c r="L140" s="3">
        <v>18587</v>
      </c>
      <c r="M140" s="3"/>
    </row>
    <row r="141" spans="1:13" ht="15.75">
      <c r="A141" s="2"/>
      <c r="L141" s="3"/>
      <c r="M141" s="3"/>
    </row>
    <row r="142" spans="1:13" ht="15.75">
      <c r="A142" s="2"/>
      <c r="J142" s="9">
        <f>SUM(J134:J140)</f>
        <v>322487</v>
      </c>
      <c r="L142" s="10">
        <f>SUM(L134:L140)</f>
        <v>252836</v>
      </c>
      <c r="M142" s="3"/>
    </row>
    <row r="143" spans="1:13" ht="15.75">
      <c r="A143" s="2"/>
      <c r="J143" s="11"/>
      <c r="L143" s="12"/>
      <c r="M143" s="3"/>
    </row>
    <row r="144" spans="1:13" ht="15.75">
      <c r="A144" s="2"/>
      <c r="L144" s="3"/>
      <c r="M144" s="3"/>
    </row>
    <row r="145" spans="1:13" ht="15.75">
      <c r="A145" s="3" t="s">
        <v>17</v>
      </c>
      <c r="B145" s="1" t="s">
        <v>59</v>
      </c>
      <c r="J145" s="2">
        <f>SUM(J134-J96)/93340*100</f>
        <v>193.54617527319476</v>
      </c>
      <c r="L145" s="3">
        <v>200</v>
      </c>
      <c r="M145" s="3"/>
    </row>
    <row r="146" spans="1:13" ht="15.75">
      <c r="A146" s="2"/>
      <c r="L146" s="3"/>
      <c r="M146" s="3"/>
    </row>
    <row r="147" spans="1:13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3"/>
    </row>
    <row r="148" spans="1:13" ht="15.75">
      <c r="A148" s="2" t="s">
        <v>18</v>
      </c>
      <c r="L148" s="3"/>
      <c r="M148" s="3"/>
    </row>
    <row r="149" spans="1:13" ht="15.75">
      <c r="A149" s="2"/>
      <c r="L149" s="3"/>
      <c r="M149" s="3"/>
    </row>
    <row r="150" spans="1:13" ht="15.75">
      <c r="A150" s="2"/>
      <c r="L150" s="3"/>
      <c r="M150" s="3"/>
    </row>
    <row r="151" spans="1:13" ht="15.75">
      <c r="A151" s="3" t="s">
        <v>4</v>
      </c>
      <c r="C151" s="1" t="s">
        <v>106</v>
      </c>
      <c r="L151" s="3"/>
      <c r="M151" s="3"/>
    </row>
    <row r="152" spans="1:13" ht="15.75">
      <c r="A152" s="2"/>
      <c r="L152" s="3"/>
      <c r="M152" s="3"/>
    </row>
    <row r="153" spans="1:13" ht="15.75">
      <c r="A153" s="2"/>
      <c r="C153" s="3" t="s">
        <v>107</v>
      </c>
      <c r="D153" s="5"/>
      <c r="E153" s="5"/>
      <c r="F153" s="5"/>
      <c r="G153" s="5"/>
      <c r="H153" s="5"/>
      <c r="I153" s="5"/>
      <c r="J153" s="5"/>
      <c r="K153" s="5"/>
      <c r="L153" s="5"/>
      <c r="M153" s="3"/>
    </row>
    <row r="154" spans="1:13" ht="15.75">
      <c r="A154" s="2"/>
      <c r="C154" s="3" t="s">
        <v>108</v>
      </c>
      <c r="L154" s="3"/>
      <c r="M154" s="3"/>
    </row>
    <row r="155" spans="1:13" ht="15.75">
      <c r="A155" s="2"/>
      <c r="L155" s="3"/>
      <c r="M155" s="3"/>
    </row>
    <row r="156" spans="1:13" ht="15.75">
      <c r="A156" s="2"/>
      <c r="L156" s="3"/>
      <c r="M156" s="3"/>
    </row>
    <row r="157" spans="1:13" ht="15.75">
      <c r="A157" s="3" t="s">
        <v>5</v>
      </c>
      <c r="C157" s="3" t="s">
        <v>109</v>
      </c>
      <c r="L157" s="3"/>
      <c r="M157" s="3"/>
    </row>
    <row r="158" spans="1:13" ht="15.75">
      <c r="A158" s="2"/>
      <c r="L158" s="3"/>
      <c r="M158" s="3"/>
    </row>
    <row r="159" spans="1:13" ht="15.75">
      <c r="A159" s="2"/>
      <c r="F159" s="3" t="s">
        <v>252</v>
      </c>
      <c r="J159" s="3" t="s">
        <v>267</v>
      </c>
      <c r="L159" s="3"/>
      <c r="M159" s="3"/>
    </row>
    <row r="160" spans="1:13" ht="15.75">
      <c r="A160" s="2"/>
      <c r="H160" s="8" t="s">
        <v>256</v>
      </c>
      <c r="L160" s="8" t="s">
        <v>256</v>
      </c>
      <c r="M160" s="3"/>
    </row>
    <row r="161" spans="1:13" ht="15.75">
      <c r="A161" s="2"/>
      <c r="F161" s="8" t="s">
        <v>245</v>
      </c>
      <c r="H161" s="8" t="s">
        <v>246</v>
      </c>
      <c r="J161" s="8" t="s">
        <v>245</v>
      </c>
      <c r="L161" s="8" t="s">
        <v>246</v>
      </c>
      <c r="M161" s="3"/>
    </row>
    <row r="162" spans="1:13" ht="15.75">
      <c r="A162" s="2"/>
      <c r="F162" s="8" t="s">
        <v>246</v>
      </c>
      <c r="H162" s="3" t="s">
        <v>257</v>
      </c>
      <c r="J162" s="8" t="s">
        <v>246</v>
      </c>
      <c r="L162" s="3" t="s">
        <v>257</v>
      </c>
      <c r="M162" s="3"/>
    </row>
    <row r="163" spans="1:13" ht="15.75">
      <c r="A163" s="2"/>
      <c r="F163" s="8" t="s">
        <v>247</v>
      </c>
      <c r="H163" s="8" t="s">
        <v>247</v>
      </c>
      <c r="J163" s="8" t="s">
        <v>263</v>
      </c>
      <c r="L163" s="8" t="s">
        <v>270</v>
      </c>
      <c r="M163" s="3"/>
    </row>
    <row r="164" spans="1:13" ht="15.75">
      <c r="A164" s="2"/>
      <c r="F164" s="8" t="s">
        <v>248</v>
      </c>
      <c r="H164" s="8" t="s">
        <v>258</v>
      </c>
      <c r="J164" s="8" t="s">
        <v>248</v>
      </c>
      <c r="L164" s="8" t="s">
        <v>258</v>
      </c>
      <c r="M164" s="3"/>
    </row>
    <row r="165" spans="1:13" ht="15.75">
      <c r="A165" s="2"/>
      <c r="F165" s="8" t="s">
        <v>249</v>
      </c>
      <c r="H165" s="8" t="s">
        <v>249</v>
      </c>
      <c r="J165" s="8" t="s">
        <v>249</v>
      </c>
      <c r="L165" s="8" t="s">
        <v>249</v>
      </c>
      <c r="M165" s="3"/>
    </row>
    <row r="166" spans="1:13" ht="15.75">
      <c r="A166" s="2"/>
      <c r="C166" s="1" t="s">
        <v>110</v>
      </c>
      <c r="L166" s="3"/>
      <c r="M166" s="3"/>
    </row>
    <row r="167" spans="1:13" ht="15.75">
      <c r="A167" s="2"/>
      <c r="C167" s="1" t="s">
        <v>111</v>
      </c>
      <c r="F167" s="1" t="s">
        <v>276</v>
      </c>
      <c r="H167" s="1" t="s">
        <v>276</v>
      </c>
      <c r="J167" s="1">
        <v>-95</v>
      </c>
      <c r="L167" s="1" t="s">
        <v>276</v>
      </c>
      <c r="M167" s="3"/>
    </row>
    <row r="168" spans="1:13" ht="15.75">
      <c r="A168" s="2"/>
      <c r="C168" s="3" t="s">
        <v>112</v>
      </c>
      <c r="F168" s="1" t="s">
        <v>276</v>
      </c>
      <c r="H168" s="1" t="s">
        <v>276</v>
      </c>
      <c r="J168" s="1" t="s">
        <v>276</v>
      </c>
      <c r="L168" s="1">
        <v>186</v>
      </c>
      <c r="M168" s="3"/>
    </row>
    <row r="169" spans="1:13" ht="15.75">
      <c r="A169" s="2"/>
      <c r="C169" s="1" t="s">
        <v>113</v>
      </c>
      <c r="M169" s="3"/>
    </row>
    <row r="170" spans="1:13" ht="15.75">
      <c r="A170" s="2"/>
      <c r="C170" s="1" t="s">
        <v>114</v>
      </c>
      <c r="F170" s="1" t="s">
        <v>276</v>
      </c>
      <c r="H170" s="1">
        <v>-30</v>
      </c>
      <c r="J170" s="1" t="s">
        <v>276</v>
      </c>
      <c r="L170" s="1">
        <v>-30</v>
      </c>
      <c r="M170" s="3"/>
    </row>
    <row r="171" spans="1:13" ht="15.75">
      <c r="A171" s="2"/>
      <c r="C171" s="3" t="s">
        <v>115</v>
      </c>
      <c r="M171" s="3"/>
    </row>
    <row r="172" spans="1:13" ht="15.75">
      <c r="A172" s="2"/>
      <c r="C172" s="1" t="s">
        <v>114</v>
      </c>
      <c r="F172" s="1">
        <v>-75</v>
      </c>
      <c r="H172" s="1">
        <v>-265</v>
      </c>
      <c r="J172" s="1">
        <v>-75</v>
      </c>
      <c r="L172" s="1">
        <v>-265</v>
      </c>
      <c r="M172" s="3"/>
    </row>
    <row r="173" spans="1:13" ht="15.75">
      <c r="A173" s="2"/>
      <c r="C173" s="3" t="s">
        <v>116</v>
      </c>
      <c r="M173" s="3"/>
    </row>
    <row r="174" spans="1:13" ht="15.75">
      <c r="A174" s="2"/>
      <c r="C174" s="1" t="s">
        <v>117</v>
      </c>
      <c r="F174" s="1">
        <v>-5826</v>
      </c>
      <c r="H174" s="1" t="s">
        <v>253</v>
      </c>
      <c r="J174" s="1">
        <v>-5826</v>
      </c>
      <c r="L174" s="3" t="s">
        <v>275</v>
      </c>
      <c r="M174" s="3"/>
    </row>
    <row r="175" spans="1:13" ht="15.75">
      <c r="A175" s="2"/>
      <c r="F175" s="9">
        <f>SUM(F167:F174)</f>
        <v>-5901</v>
      </c>
      <c r="H175" s="9">
        <f>SUM(H168:H174)</f>
        <v>-295</v>
      </c>
      <c r="J175" s="9">
        <f>SUM(J167:J174)</f>
        <v>-5996</v>
      </c>
      <c r="L175" s="9">
        <f>SUM(L168:L174)</f>
        <v>-109</v>
      </c>
      <c r="M175" s="3"/>
    </row>
    <row r="176" spans="1:12" ht="15.75">
      <c r="A176" s="2"/>
      <c r="F176" s="11"/>
      <c r="H176" s="11"/>
      <c r="J176" s="11"/>
      <c r="L176" s="11"/>
    </row>
    <row r="177" ht="15.75">
      <c r="A177" s="2"/>
    </row>
    <row r="178" spans="1:13" ht="15.75">
      <c r="A178" s="3" t="s">
        <v>6</v>
      </c>
      <c r="C178" s="1" t="s">
        <v>118</v>
      </c>
      <c r="L178" s="3"/>
      <c r="M178" s="3"/>
    </row>
    <row r="179" spans="1:13" ht="15.75">
      <c r="A179" s="2"/>
      <c r="L179" s="3"/>
      <c r="M179" s="3"/>
    </row>
    <row r="180" spans="1:13" ht="15.75">
      <c r="A180" s="2"/>
      <c r="C180" s="3" t="s">
        <v>119</v>
      </c>
      <c r="L180" s="3"/>
      <c r="M180" s="3"/>
    </row>
    <row r="181" spans="1:13" ht="15.75">
      <c r="A181" s="2"/>
      <c r="L181" s="3"/>
      <c r="M181" s="3"/>
    </row>
    <row r="182" spans="1:13" ht="15.75">
      <c r="A182" s="2"/>
      <c r="L182" s="3"/>
      <c r="M182" s="3"/>
    </row>
    <row r="183" spans="1:13" ht="15.75">
      <c r="A183" s="3" t="s">
        <v>8</v>
      </c>
      <c r="C183" s="1" t="s">
        <v>78</v>
      </c>
      <c r="L183" s="3"/>
      <c r="M183" s="3"/>
    </row>
    <row r="184" spans="1:13" ht="15.75">
      <c r="A184" s="2"/>
      <c r="L184" s="3"/>
      <c r="M184" s="3"/>
    </row>
    <row r="185" spans="1:13" ht="15.75">
      <c r="A185" s="2"/>
      <c r="F185" s="3" t="s">
        <v>252</v>
      </c>
      <c r="J185" s="3" t="s">
        <v>267</v>
      </c>
      <c r="L185" s="3"/>
      <c r="M185" s="3"/>
    </row>
    <row r="186" spans="1:13" ht="15.75">
      <c r="A186" s="2"/>
      <c r="H186" s="8" t="s">
        <v>256</v>
      </c>
      <c r="L186" s="8" t="s">
        <v>256</v>
      </c>
      <c r="M186" s="3"/>
    </row>
    <row r="187" spans="1:13" ht="15.75">
      <c r="A187" s="2"/>
      <c r="C187" s="3" t="s">
        <v>120</v>
      </c>
      <c r="F187" s="8" t="s">
        <v>245</v>
      </c>
      <c r="H187" s="8" t="s">
        <v>246</v>
      </c>
      <c r="J187" s="8" t="s">
        <v>245</v>
      </c>
      <c r="L187" s="8" t="s">
        <v>246</v>
      </c>
      <c r="M187" s="3"/>
    </row>
    <row r="188" spans="1:13" ht="15.75">
      <c r="A188" s="2"/>
      <c r="F188" s="8" t="s">
        <v>246</v>
      </c>
      <c r="H188" s="8" t="s">
        <v>257</v>
      </c>
      <c r="J188" s="8" t="s">
        <v>246</v>
      </c>
      <c r="L188" s="8" t="s">
        <v>257</v>
      </c>
      <c r="M188" s="3"/>
    </row>
    <row r="189" spans="1:13" ht="15.75">
      <c r="A189" s="2"/>
      <c r="F189" s="8" t="s">
        <v>247</v>
      </c>
      <c r="H189" s="8" t="s">
        <v>247</v>
      </c>
      <c r="J189" s="8" t="s">
        <v>263</v>
      </c>
      <c r="L189" s="8" t="s">
        <v>270</v>
      </c>
      <c r="M189" s="3"/>
    </row>
    <row r="190" spans="1:13" ht="15.75">
      <c r="A190" s="2"/>
      <c r="F190" s="8" t="s">
        <v>248</v>
      </c>
      <c r="H190" s="8" t="s">
        <v>258</v>
      </c>
      <c r="J190" s="8" t="s">
        <v>248</v>
      </c>
      <c r="L190" s="8" t="s">
        <v>258</v>
      </c>
      <c r="M190" s="3"/>
    </row>
    <row r="191" spans="1:13" ht="15.75">
      <c r="A191" s="2"/>
      <c r="F191" s="8" t="s">
        <v>249</v>
      </c>
      <c r="H191" s="8" t="s">
        <v>249</v>
      </c>
      <c r="J191" s="8" t="s">
        <v>249</v>
      </c>
      <c r="L191" s="8" t="s">
        <v>249</v>
      </c>
      <c r="M191" s="3"/>
    </row>
    <row r="192" spans="1:13" ht="15.75">
      <c r="A192" s="2"/>
      <c r="F192" s="8"/>
      <c r="H192" s="8"/>
      <c r="J192" s="8"/>
      <c r="L192" s="8"/>
      <c r="M192" s="3"/>
    </row>
    <row r="193" spans="1:13" ht="15.75">
      <c r="A193" s="2"/>
      <c r="C193" s="1" t="s">
        <v>121</v>
      </c>
      <c r="F193" s="1">
        <f>-590-3</f>
        <v>-593</v>
      </c>
      <c r="H193" s="1">
        <v>1755</v>
      </c>
      <c r="J193" s="1">
        <v>522</v>
      </c>
      <c r="L193" s="1">
        <v>2841</v>
      </c>
      <c r="M193" s="3"/>
    </row>
    <row r="194" spans="1:13" ht="15.75">
      <c r="A194" s="2"/>
      <c r="C194" s="3" t="s">
        <v>122</v>
      </c>
      <c r="F194" s="1">
        <v>-287</v>
      </c>
      <c r="H194" s="1">
        <v>461</v>
      </c>
      <c r="J194" s="1">
        <v>-1516</v>
      </c>
      <c r="L194" s="1">
        <v>461</v>
      </c>
      <c r="M194" s="3"/>
    </row>
    <row r="195" spans="1:13" ht="15.75">
      <c r="A195" s="2"/>
      <c r="C195" s="1" t="s">
        <v>123</v>
      </c>
      <c r="F195" s="1">
        <v>681</v>
      </c>
      <c r="H195" s="1">
        <v>1396</v>
      </c>
      <c r="J195" s="1">
        <v>3814</v>
      </c>
      <c r="L195" s="1">
        <v>4021</v>
      </c>
      <c r="M195" s="3"/>
    </row>
    <row r="196" spans="1:13" ht="15.75">
      <c r="A196" s="2"/>
      <c r="C196" s="1" t="s">
        <v>124</v>
      </c>
      <c r="F196" s="1">
        <v>3</v>
      </c>
      <c r="H196" s="1">
        <v>2</v>
      </c>
      <c r="J196" s="1">
        <v>3</v>
      </c>
      <c r="L196" s="1">
        <v>2</v>
      </c>
      <c r="M196" s="3"/>
    </row>
    <row r="197" spans="1:13" ht="15.75">
      <c r="A197" s="2"/>
      <c r="F197" s="9">
        <f>SUM(F193:F196)</f>
        <v>-196</v>
      </c>
      <c r="H197" s="9">
        <f>SUM(H193:H196)</f>
        <v>3614</v>
      </c>
      <c r="J197" s="9">
        <f>SUM(J193:J196)</f>
        <v>2823</v>
      </c>
      <c r="L197" s="9">
        <f>SUM(L193:L196)</f>
        <v>7325</v>
      </c>
      <c r="M197" s="3"/>
    </row>
    <row r="198" spans="1:13" ht="15.75">
      <c r="A198" s="2"/>
      <c r="F198" s="11"/>
      <c r="H198" s="11"/>
      <c r="J198" s="11"/>
      <c r="L198" s="12"/>
      <c r="M198" s="3"/>
    </row>
    <row r="199" spans="1:13" ht="15.75">
      <c r="A199" s="2"/>
      <c r="L199" s="3"/>
      <c r="M199" s="3"/>
    </row>
    <row r="200" spans="1:13" ht="15.75">
      <c r="A200" s="3" t="s">
        <v>9</v>
      </c>
      <c r="C200" s="1" t="s">
        <v>125</v>
      </c>
      <c r="L200" s="3"/>
      <c r="M200" s="3"/>
    </row>
    <row r="201" spans="1:13" ht="15.75">
      <c r="A201" s="2"/>
      <c r="L201" s="3"/>
      <c r="M201" s="3"/>
    </row>
    <row r="202" spans="1:13" ht="15.75">
      <c r="A202" s="2"/>
      <c r="C202" s="3" t="s">
        <v>126</v>
      </c>
      <c r="L202" s="3"/>
      <c r="M202" s="3"/>
    </row>
    <row r="203" spans="1:13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3"/>
    </row>
    <row r="204" spans="1:13" ht="15.75">
      <c r="A204" s="2"/>
      <c r="L204" s="3"/>
      <c r="M204" s="3"/>
    </row>
    <row r="205" spans="1:13" ht="15.75">
      <c r="A205" s="3" t="s">
        <v>10</v>
      </c>
      <c r="C205" s="1" t="s">
        <v>127</v>
      </c>
      <c r="L205" s="3"/>
      <c r="M205" s="3"/>
    </row>
    <row r="206" spans="1:13" ht="15.75">
      <c r="A206" s="3"/>
      <c r="L206" s="3"/>
      <c r="M206" s="3"/>
    </row>
    <row r="207" spans="1:13" ht="15.75">
      <c r="A207" s="3"/>
      <c r="C207" s="3" t="s">
        <v>128</v>
      </c>
      <c r="L207" s="3"/>
      <c r="M207" s="3"/>
    </row>
    <row r="208" spans="1:13" ht="15.75">
      <c r="A208" s="3"/>
      <c r="C208" s="3"/>
      <c r="L208" s="3"/>
      <c r="M208" s="3"/>
    </row>
    <row r="209" spans="1:13" ht="15.75">
      <c r="A209" s="3"/>
      <c r="C209" s="3" t="s">
        <v>129</v>
      </c>
      <c r="L209" s="3"/>
      <c r="M209" s="3"/>
    </row>
    <row r="210" spans="1:13" ht="15.75">
      <c r="A210" s="3"/>
      <c r="C210" s="3" t="s">
        <v>130</v>
      </c>
      <c r="L210" s="3"/>
      <c r="M210" s="3"/>
    </row>
    <row r="211" spans="1:13" ht="15.75">
      <c r="A211" s="3"/>
      <c r="L211" s="3"/>
      <c r="M211" s="3"/>
    </row>
    <row r="212" spans="1:13" ht="15.75">
      <c r="A212" s="3"/>
      <c r="L212" s="3"/>
      <c r="M212" s="3"/>
    </row>
    <row r="213" spans="1:13" ht="15.75">
      <c r="A213" s="3" t="s">
        <v>11</v>
      </c>
      <c r="C213" s="1" t="s">
        <v>131</v>
      </c>
      <c r="L213" s="3"/>
      <c r="M213" s="3"/>
    </row>
    <row r="214" spans="1:13" ht="15.75">
      <c r="A214" s="3"/>
      <c r="L214" s="3"/>
      <c r="M214" s="3"/>
    </row>
    <row r="215" spans="1:13" ht="15.75">
      <c r="A215" s="3"/>
      <c r="C215" s="1" t="s">
        <v>132</v>
      </c>
      <c r="D215" s="3" t="s">
        <v>189</v>
      </c>
      <c r="L215" s="3"/>
      <c r="M215" s="3"/>
    </row>
    <row r="216" spans="1:13" ht="15.75">
      <c r="A216" s="3"/>
      <c r="L216" s="3"/>
      <c r="M216" s="3"/>
    </row>
    <row r="217" spans="1:13" ht="15.75">
      <c r="A217" s="3"/>
      <c r="C217" s="1" t="s">
        <v>133</v>
      </c>
      <c r="D217" s="3" t="s">
        <v>190</v>
      </c>
      <c r="L217" s="3"/>
      <c r="M217" s="3"/>
    </row>
    <row r="218" spans="1:13" ht="15.75">
      <c r="A218" s="3"/>
      <c r="L218" s="3"/>
      <c r="M218" s="3"/>
    </row>
    <row r="219" spans="1:13" ht="15.75">
      <c r="A219" s="3"/>
      <c r="J219" s="8" t="s">
        <v>249</v>
      </c>
      <c r="L219" s="3"/>
      <c r="M219" s="3"/>
    </row>
    <row r="220" spans="1:13" ht="15.75">
      <c r="A220" s="3"/>
      <c r="J220" s="8"/>
      <c r="L220" s="3"/>
      <c r="M220" s="3"/>
    </row>
    <row r="221" spans="1:13" ht="15.75">
      <c r="A221" s="3"/>
      <c r="D221" s="1" t="s">
        <v>191</v>
      </c>
      <c r="J221" s="1">
        <v>26</v>
      </c>
      <c r="L221" s="3"/>
      <c r="M221" s="3"/>
    </row>
    <row r="222" spans="1:13" ht="15.75">
      <c r="A222" s="3"/>
      <c r="D222" s="3" t="s">
        <v>192</v>
      </c>
      <c r="J222" s="1" t="s">
        <v>253</v>
      </c>
      <c r="L222" s="3"/>
      <c r="M222" s="3"/>
    </row>
    <row r="223" spans="1:13" ht="15.75">
      <c r="A223" s="3"/>
      <c r="J223" s="9">
        <f>SUM(J221:J222)</f>
        <v>26</v>
      </c>
      <c r="L223" s="3"/>
      <c r="M223" s="3"/>
    </row>
    <row r="224" spans="1:13" ht="15.75">
      <c r="A224" s="3"/>
      <c r="J224" s="11"/>
      <c r="L224" s="3"/>
      <c r="M224" s="3"/>
    </row>
    <row r="225" spans="1:13" ht="15.75">
      <c r="A225" s="3"/>
      <c r="D225" s="1" t="s">
        <v>193</v>
      </c>
      <c r="J225" s="1">
        <v>17</v>
      </c>
      <c r="L225" s="3"/>
      <c r="M225" s="3"/>
    </row>
    <row r="226" spans="1:13" ht="15.75">
      <c r="A226" s="3"/>
      <c r="J226" s="11"/>
      <c r="L226" s="3"/>
      <c r="M226" s="3"/>
    </row>
    <row r="227" spans="1:13" ht="15.75">
      <c r="A227" s="3"/>
      <c r="D227" s="3" t="s">
        <v>194</v>
      </c>
      <c r="L227" s="3"/>
      <c r="M227" s="3"/>
    </row>
    <row r="228" spans="1:13" ht="15.75">
      <c r="A228" s="3"/>
      <c r="D228" s="3" t="s">
        <v>195</v>
      </c>
      <c r="L228" s="3"/>
      <c r="M228" s="3"/>
    </row>
    <row r="229" spans="1:13" ht="15.75">
      <c r="A229" s="3"/>
      <c r="D229" s="1" t="s">
        <v>196</v>
      </c>
      <c r="L229" s="3"/>
      <c r="M229" s="3"/>
    </row>
    <row r="230" spans="1:13" ht="15.75">
      <c r="A230" s="3"/>
      <c r="L230" s="3"/>
      <c r="M230" s="3"/>
    </row>
    <row r="231" spans="1:13" ht="15.75">
      <c r="A231" s="3"/>
      <c r="L231" s="3"/>
      <c r="M231" s="3"/>
    </row>
    <row r="232" spans="1:13" ht="15.75">
      <c r="A232" s="3" t="s">
        <v>12</v>
      </c>
      <c r="C232" s="1" t="s">
        <v>134</v>
      </c>
      <c r="L232" s="3"/>
      <c r="M232" s="3"/>
    </row>
    <row r="233" spans="1:13" ht="15.75">
      <c r="A233" s="3"/>
      <c r="L233" s="3"/>
      <c r="M233" s="3"/>
    </row>
    <row r="234" spans="1:13" ht="15.75">
      <c r="A234" s="3"/>
      <c r="C234" s="3" t="s">
        <v>135</v>
      </c>
      <c r="L234" s="3"/>
      <c r="M234" s="3"/>
    </row>
    <row r="235" spans="1:13" ht="15.75">
      <c r="A235" s="3"/>
      <c r="C235" s="3" t="s">
        <v>136</v>
      </c>
      <c r="L235" s="3"/>
      <c r="M235" s="3"/>
    </row>
    <row r="236" spans="1:13" ht="15.75">
      <c r="A236" s="3"/>
      <c r="L236" s="3"/>
      <c r="M236" s="3"/>
    </row>
    <row r="237" spans="1:13" ht="15.75">
      <c r="A237" s="3"/>
      <c r="C237" s="1" t="s">
        <v>132</v>
      </c>
      <c r="D237" s="1" t="s">
        <v>197</v>
      </c>
      <c r="L237" s="3"/>
      <c r="M237" s="3"/>
    </row>
    <row r="238" spans="1:13" ht="15.75">
      <c r="A238" s="3"/>
      <c r="D238" s="1" t="s">
        <v>198</v>
      </c>
      <c r="L238" s="3"/>
      <c r="M238" s="3"/>
    </row>
    <row r="239" spans="1:13" ht="15.75">
      <c r="A239" s="3"/>
      <c r="H239" s="8"/>
      <c r="L239" s="3"/>
      <c r="M239" s="3"/>
    </row>
    <row r="240" spans="1:13" ht="15.75">
      <c r="A240" s="3"/>
      <c r="C240" s="1" t="s">
        <v>133</v>
      </c>
      <c r="D240" s="3" t="s">
        <v>199</v>
      </c>
      <c r="H240" s="8"/>
      <c r="L240" s="3"/>
      <c r="M240" s="3"/>
    </row>
    <row r="241" spans="1:13" ht="15.75">
      <c r="A241" s="3"/>
      <c r="D241" s="1" t="s">
        <v>200</v>
      </c>
      <c r="H241" s="8"/>
      <c r="L241" s="3"/>
      <c r="M241" s="3"/>
    </row>
    <row r="242" spans="1:13" ht="15.75">
      <c r="A242" s="3"/>
      <c r="D242" s="1" t="s">
        <v>201</v>
      </c>
      <c r="L242" s="3"/>
      <c r="M242" s="3"/>
    </row>
    <row r="243" spans="1:13" ht="15.75">
      <c r="A243" s="3"/>
      <c r="L243" s="3"/>
      <c r="M243" s="3"/>
    </row>
    <row r="244" spans="1:13" ht="15.75">
      <c r="A244" s="3"/>
      <c r="L244" s="3"/>
      <c r="M244" s="3"/>
    </row>
    <row r="245" spans="1:13" ht="15.75">
      <c r="A245" s="3" t="s">
        <v>13</v>
      </c>
      <c r="C245" s="1" t="s">
        <v>137</v>
      </c>
      <c r="L245" s="3"/>
      <c r="M245" s="3"/>
    </row>
    <row r="246" spans="1:13" ht="15.75">
      <c r="A246" s="3"/>
      <c r="L246" s="3"/>
      <c r="M246" s="3"/>
    </row>
    <row r="247" spans="1:13" ht="15.75">
      <c r="A247" s="3"/>
      <c r="C247" s="3" t="s">
        <v>138</v>
      </c>
      <c r="D247" s="5"/>
      <c r="E247" s="5"/>
      <c r="F247" s="5"/>
      <c r="G247" s="5"/>
      <c r="H247" s="5"/>
      <c r="I247" s="5"/>
      <c r="J247" s="5"/>
      <c r="K247" s="5"/>
      <c r="L247" s="5"/>
      <c r="M247" s="3"/>
    </row>
    <row r="248" spans="1:13" ht="15.75">
      <c r="A248" s="3"/>
      <c r="C248" s="1" t="s">
        <v>139</v>
      </c>
      <c r="L248" s="3"/>
      <c r="M248" s="3"/>
    </row>
    <row r="249" spans="1:13" ht="15.75">
      <c r="A249" s="3"/>
      <c r="L249" s="3"/>
      <c r="M249" s="3"/>
    </row>
    <row r="250" spans="1:13" ht="15.75">
      <c r="A250" s="3"/>
      <c r="C250" s="1" t="s">
        <v>140</v>
      </c>
      <c r="D250" s="3" t="s">
        <v>202</v>
      </c>
      <c r="L250" s="3"/>
      <c r="M250" s="3"/>
    </row>
    <row r="251" spans="1:13" ht="15.75">
      <c r="A251" s="3"/>
      <c r="D251" s="3" t="s">
        <v>203</v>
      </c>
      <c r="L251" s="3"/>
      <c r="M251" s="3"/>
    </row>
    <row r="252" spans="1:13" ht="15.75">
      <c r="A252" s="3"/>
      <c r="D252" s="3" t="s">
        <v>204</v>
      </c>
      <c r="L252" s="3"/>
      <c r="M252" s="3"/>
    </row>
    <row r="253" spans="1:13" ht="15.75">
      <c r="A253" s="3"/>
      <c r="D253" s="3" t="s">
        <v>205</v>
      </c>
      <c r="L253" s="3"/>
      <c r="M253" s="3"/>
    </row>
    <row r="254" spans="1:13" ht="15.75">
      <c r="A254" s="3"/>
      <c r="D254" s="3" t="s">
        <v>206</v>
      </c>
      <c r="L254" s="3"/>
      <c r="M254" s="3"/>
    </row>
    <row r="255" spans="1:13" ht="15.75">
      <c r="A255" s="3"/>
      <c r="L255" s="3"/>
      <c r="M255" s="3"/>
    </row>
    <row r="256" spans="1:13" ht="15.75">
      <c r="A256" s="3"/>
      <c r="C256" s="1" t="s">
        <v>141</v>
      </c>
      <c r="D256" s="3" t="s">
        <v>207</v>
      </c>
      <c r="E256" s="3"/>
      <c r="F256" s="3"/>
      <c r="G256" s="3"/>
      <c r="H256" s="3"/>
      <c r="I256" s="3"/>
      <c r="J256" s="3"/>
      <c r="K256" s="3"/>
      <c r="L256" s="5"/>
      <c r="M256" s="3"/>
    </row>
    <row r="257" spans="1:13" ht="15.75">
      <c r="A257" s="3"/>
      <c r="D257" s="3" t="s">
        <v>208</v>
      </c>
      <c r="E257" s="3"/>
      <c r="F257" s="3"/>
      <c r="G257" s="3"/>
      <c r="H257" s="3"/>
      <c r="I257" s="3"/>
      <c r="J257" s="3"/>
      <c r="K257" s="3"/>
      <c r="L257" s="5"/>
      <c r="M257" s="3"/>
    </row>
    <row r="258" spans="1:13" ht="15.75">
      <c r="A258" s="3"/>
      <c r="D258" s="1" t="s">
        <v>209</v>
      </c>
      <c r="L258" s="3"/>
      <c r="M258" s="3"/>
    </row>
    <row r="259" spans="1:13" ht="15.75">
      <c r="A259" s="3"/>
      <c r="L259" s="3"/>
      <c r="M259" s="3"/>
    </row>
    <row r="260" spans="1:13" ht="15.75">
      <c r="A260" s="3"/>
      <c r="B260" s="2"/>
      <c r="C260" s="2" t="s">
        <v>142</v>
      </c>
      <c r="D260" s="3" t="s">
        <v>210</v>
      </c>
      <c r="E260" s="3"/>
      <c r="F260" s="3"/>
      <c r="G260" s="3"/>
      <c r="H260" s="3"/>
      <c r="I260" s="3"/>
      <c r="J260" s="3"/>
      <c r="K260" s="3"/>
      <c r="L260" s="5"/>
      <c r="M260" s="3"/>
    </row>
    <row r="261" spans="1:13" ht="15.75">
      <c r="A261" s="3"/>
      <c r="D261" s="3" t="s">
        <v>211</v>
      </c>
      <c r="E261" s="3"/>
      <c r="F261" s="3"/>
      <c r="G261" s="3"/>
      <c r="H261" s="3"/>
      <c r="I261" s="3"/>
      <c r="J261" s="3"/>
      <c r="K261" s="3"/>
      <c r="L261" s="5"/>
      <c r="M261" s="3"/>
    </row>
    <row r="262" spans="1:13" ht="15.75">
      <c r="A262" s="3"/>
      <c r="D262" s="1" t="s">
        <v>212</v>
      </c>
      <c r="L262" s="3"/>
      <c r="M262" s="3"/>
    </row>
    <row r="263" spans="1:13" ht="15.75">
      <c r="A263" s="3"/>
      <c r="L263" s="3"/>
      <c r="M263" s="3"/>
    </row>
    <row r="264" spans="1:13" ht="15.75">
      <c r="A264" s="3"/>
      <c r="C264" s="1" t="s">
        <v>143</v>
      </c>
      <c r="D264" s="3" t="s">
        <v>213</v>
      </c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.75">
      <c r="A265" s="3"/>
      <c r="D265" s="3" t="s">
        <v>214</v>
      </c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.75">
      <c r="A266" s="3"/>
      <c r="D266" s="3" t="s">
        <v>215</v>
      </c>
      <c r="L266" s="3"/>
      <c r="M266" s="3"/>
    </row>
    <row r="267" spans="1:13" ht="15.75">
      <c r="A267" s="3"/>
      <c r="L267" s="3"/>
      <c r="M267" s="3"/>
    </row>
    <row r="268" spans="1:13" ht="15.75">
      <c r="A268" s="3"/>
      <c r="L268" s="3"/>
      <c r="M268" s="3"/>
    </row>
    <row r="269" spans="1:13" ht="15.75">
      <c r="A269" s="3"/>
      <c r="C269" s="3" t="s">
        <v>144</v>
      </c>
      <c r="L269" s="3"/>
      <c r="M269" s="3"/>
    </row>
    <row r="270" spans="1:13" ht="15.75">
      <c r="A270" s="3"/>
      <c r="C270" s="1" t="s">
        <v>145</v>
      </c>
      <c r="L270" s="3"/>
      <c r="M270" s="3"/>
    </row>
    <row r="271" spans="1:13" ht="15.75">
      <c r="A271" s="3"/>
      <c r="L271" s="3"/>
      <c r="M271" s="3"/>
    </row>
    <row r="272" spans="1:13" ht="15.75">
      <c r="A272" s="3"/>
      <c r="L272" s="3"/>
      <c r="M272" s="3"/>
    </row>
    <row r="273" spans="1:13" ht="15.75">
      <c r="A273" s="3" t="s">
        <v>14</v>
      </c>
      <c r="C273" s="3" t="s">
        <v>146</v>
      </c>
      <c r="L273" s="3"/>
      <c r="M273" s="3"/>
    </row>
    <row r="274" spans="1:13" ht="15.75">
      <c r="A274" s="3"/>
      <c r="L274" s="3"/>
      <c r="M274" s="3"/>
    </row>
    <row r="275" spans="1:13" ht="15.75">
      <c r="A275" s="3"/>
      <c r="C275" s="1" t="s">
        <v>147</v>
      </c>
      <c r="L275" s="3"/>
      <c r="M275" s="3"/>
    </row>
    <row r="276" spans="1:13" ht="15.75">
      <c r="A276" s="3"/>
      <c r="L276" s="3"/>
      <c r="M276" s="3"/>
    </row>
    <row r="277" spans="1:13" ht="15.75">
      <c r="A277" s="3" t="s">
        <v>15</v>
      </c>
      <c r="C277" s="1" t="s">
        <v>148</v>
      </c>
      <c r="L277" s="3"/>
      <c r="M277" s="3"/>
    </row>
    <row r="278" spans="1:13" ht="15.75">
      <c r="A278" s="3"/>
      <c r="L278" s="3"/>
      <c r="M278" s="3"/>
    </row>
    <row r="279" spans="1:13" ht="15.75">
      <c r="A279" s="3"/>
      <c r="C279" s="3" t="s">
        <v>149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.75">
      <c r="A280" s="3"/>
      <c r="C280" s="3" t="s">
        <v>150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5.75">
      <c r="A281" s="3"/>
      <c r="C281" s="3" t="s">
        <v>151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.75">
      <c r="A282" s="3"/>
      <c r="C282" s="3" t="s">
        <v>152</v>
      </c>
      <c r="L282" s="3"/>
      <c r="M282" s="3"/>
    </row>
    <row r="283" spans="1:13" ht="15.75">
      <c r="A283" s="3"/>
      <c r="L283" s="3"/>
      <c r="M283" s="3"/>
    </row>
    <row r="284" spans="1:13" ht="15.75">
      <c r="A284" s="3"/>
      <c r="L284" s="3"/>
      <c r="M284" s="3"/>
    </row>
    <row r="285" spans="1:13" ht="15.75">
      <c r="A285" s="3" t="s">
        <v>16</v>
      </c>
      <c r="C285" s="3" t="s">
        <v>153</v>
      </c>
      <c r="L285" s="3"/>
      <c r="M285" s="3"/>
    </row>
    <row r="286" spans="1:13" ht="15.75">
      <c r="A286" s="3"/>
      <c r="L286" s="3"/>
      <c r="M286" s="3"/>
    </row>
    <row r="287" spans="1:13" ht="15.75">
      <c r="A287" s="3"/>
      <c r="J287" s="8" t="s">
        <v>249</v>
      </c>
      <c r="L287" s="3"/>
      <c r="M287" s="3"/>
    </row>
    <row r="288" spans="1:13" ht="15.75">
      <c r="A288" s="3"/>
      <c r="J288" s="8"/>
      <c r="L288" s="3"/>
      <c r="M288" s="3"/>
    </row>
    <row r="289" spans="1:13" ht="15.75">
      <c r="A289" s="3"/>
      <c r="C289" s="1" t="s">
        <v>132</v>
      </c>
      <c r="D289" s="1" t="s">
        <v>94</v>
      </c>
      <c r="L289" s="3"/>
      <c r="M289" s="3"/>
    </row>
    <row r="290" spans="1:13" ht="15.75">
      <c r="A290" s="3"/>
      <c r="L290" s="3"/>
      <c r="M290" s="3"/>
    </row>
    <row r="291" spans="1:13" ht="15.75">
      <c r="A291" s="3"/>
      <c r="D291" s="1" t="s">
        <v>216</v>
      </c>
      <c r="L291" s="3"/>
      <c r="M291" s="3"/>
    </row>
    <row r="292" spans="1:13" ht="15.75">
      <c r="A292" s="3"/>
      <c r="D292" s="1" t="s">
        <v>217</v>
      </c>
      <c r="J292" s="1">
        <v>24837</v>
      </c>
      <c r="L292" s="3"/>
      <c r="M292" s="3"/>
    </row>
    <row r="293" spans="1:13" ht="15.75">
      <c r="A293" s="3"/>
      <c r="D293" s="1" t="s">
        <v>218</v>
      </c>
      <c r="J293" s="1">
        <v>1289</v>
      </c>
      <c r="L293" s="3"/>
      <c r="M293" s="3"/>
    </row>
    <row r="294" spans="1:13" ht="15.75">
      <c r="A294" s="3"/>
      <c r="L294" s="3"/>
      <c r="M294" s="3"/>
    </row>
    <row r="295" spans="1:13" ht="15.75">
      <c r="A295" s="3"/>
      <c r="D295" s="1" t="s">
        <v>219</v>
      </c>
      <c r="L295" s="3"/>
      <c r="M295" s="3"/>
    </row>
    <row r="296" spans="1:13" ht="15.75">
      <c r="A296" s="3"/>
      <c r="D296" s="1" t="s">
        <v>217</v>
      </c>
      <c r="J296" s="1">
        <v>741</v>
      </c>
      <c r="L296" s="3"/>
      <c r="M296" s="3"/>
    </row>
    <row r="297" spans="1:13" ht="15.75">
      <c r="A297" s="3"/>
      <c r="D297" s="1" t="s">
        <v>220</v>
      </c>
      <c r="J297" s="1">
        <v>22000</v>
      </c>
      <c r="L297" s="3"/>
      <c r="M297" s="3"/>
    </row>
    <row r="298" spans="1:13" ht="15.75">
      <c r="A298" s="3"/>
      <c r="D298" s="1" t="s">
        <v>221</v>
      </c>
      <c r="J298" s="1">
        <v>17600</v>
      </c>
      <c r="L298" s="3"/>
      <c r="M298" s="3"/>
    </row>
    <row r="299" spans="1:13" ht="15.75">
      <c r="A299" s="3"/>
      <c r="D299" s="1" t="s">
        <v>218</v>
      </c>
      <c r="J299" s="1">
        <v>23763</v>
      </c>
      <c r="L299" s="3"/>
      <c r="M299" s="3"/>
    </row>
    <row r="300" spans="1:13" ht="15.75">
      <c r="A300" s="3"/>
      <c r="J300" s="9">
        <f>SUM(J292:J299)</f>
        <v>90230</v>
      </c>
      <c r="L300" s="3"/>
      <c r="M300" s="3"/>
    </row>
    <row r="301" spans="1:13" ht="15.75">
      <c r="A301" s="3"/>
      <c r="J301" s="11"/>
      <c r="L301" s="3"/>
      <c r="M301" s="3"/>
    </row>
    <row r="302" spans="1:13" ht="15.75">
      <c r="A302" s="3"/>
      <c r="L302" s="3"/>
      <c r="M302" s="3"/>
    </row>
    <row r="303" spans="1:13" ht="15.75">
      <c r="A303" s="3"/>
      <c r="C303" s="1" t="s">
        <v>133</v>
      </c>
      <c r="D303" s="1" t="s">
        <v>222</v>
      </c>
      <c r="L303" s="3"/>
      <c r="M303" s="3"/>
    </row>
    <row r="304" spans="1:13" ht="15.75">
      <c r="A304" s="3"/>
      <c r="L304" s="3"/>
      <c r="M304" s="3"/>
    </row>
    <row r="305" spans="1:13" ht="15.75">
      <c r="A305" s="3"/>
      <c r="D305" s="1" t="s">
        <v>216</v>
      </c>
      <c r="L305" s="3"/>
      <c r="M305" s="3"/>
    </row>
    <row r="306" spans="1:13" ht="15.75">
      <c r="A306" s="3"/>
      <c r="D306" s="3" t="s">
        <v>223</v>
      </c>
      <c r="J306" s="1">
        <f>37681-3893</f>
        <v>33788</v>
      </c>
      <c r="L306" s="3"/>
      <c r="M306" s="3"/>
    </row>
    <row r="307" spans="1:13" ht="15.75">
      <c r="A307" s="3"/>
      <c r="L307" s="3"/>
      <c r="M307" s="3"/>
    </row>
    <row r="308" spans="1:13" ht="15.75">
      <c r="A308" s="3"/>
      <c r="D308" s="1" t="s">
        <v>219</v>
      </c>
      <c r="L308" s="3"/>
      <c r="M308" s="3"/>
    </row>
    <row r="309" spans="1:13" ht="15.75">
      <c r="A309" s="3"/>
      <c r="D309" s="1" t="s">
        <v>224</v>
      </c>
      <c r="J309" s="1">
        <v>18203</v>
      </c>
      <c r="L309" s="3"/>
      <c r="M309" s="3"/>
    </row>
    <row r="310" spans="1:13" ht="15.75">
      <c r="A310" s="3"/>
      <c r="D310" s="1" t="s">
        <v>278</v>
      </c>
      <c r="J310" s="1">
        <v>60000</v>
      </c>
      <c r="L310" s="3"/>
      <c r="M310" s="3"/>
    </row>
    <row r="311" spans="1:13" ht="15.75">
      <c r="A311" s="3"/>
      <c r="J311" s="9">
        <f>SUM(J306:J310)</f>
        <v>111991</v>
      </c>
      <c r="L311" s="3"/>
      <c r="M311" s="3"/>
    </row>
    <row r="312" spans="1:13" ht="15.75">
      <c r="A312" s="3"/>
      <c r="J312" s="11"/>
      <c r="L312" s="3"/>
      <c r="M312" s="3"/>
    </row>
    <row r="313" spans="1:13" ht="15.75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3"/>
    </row>
    <row r="314" spans="1:13" ht="15.75">
      <c r="A314" s="3"/>
      <c r="D314" s="3" t="s">
        <v>225</v>
      </c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5.75">
      <c r="A315" s="3"/>
      <c r="D315" s="3" t="s">
        <v>226</v>
      </c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5.75">
      <c r="A316" s="3"/>
      <c r="D316" s="1" t="s">
        <v>227</v>
      </c>
      <c r="L316" s="3"/>
      <c r="M316" s="3"/>
    </row>
    <row r="317" spans="1:13" ht="15.75">
      <c r="A317" s="3"/>
      <c r="L317" s="3"/>
      <c r="M317" s="3"/>
    </row>
    <row r="318" spans="1:13" ht="15.75">
      <c r="A318" s="3"/>
      <c r="L318" s="3"/>
      <c r="M318" s="3"/>
    </row>
    <row r="319" spans="1:13" ht="15.75">
      <c r="A319" s="3"/>
      <c r="C319" s="1" t="s">
        <v>154</v>
      </c>
      <c r="D319" s="3" t="s">
        <v>228</v>
      </c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5.75">
      <c r="A320" s="3"/>
      <c r="D320" s="1" t="s">
        <v>229</v>
      </c>
      <c r="L320" s="3"/>
      <c r="M320" s="3"/>
    </row>
    <row r="321" spans="1:13" ht="15.75">
      <c r="A321" s="3"/>
      <c r="L321" s="3"/>
      <c r="M321" s="3"/>
    </row>
    <row r="322" spans="1:13" ht="15.75">
      <c r="A322" s="3"/>
      <c r="J322" s="8" t="s">
        <v>249</v>
      </c>
      <c r="L322" s="3"/>
      <c r="M322" s="3"/>
    </row>
    <row r="323" spans="1:13" ht="15.75">
      <c r="A323" s="3"/>
      <c r="L323" s="3"/>
      <c r="M323" s="3"/>
    </row>
    <row r="324" spans="1:13" ht="15.75">
      <c r="A324" s="3"/>
      <c r="D324" s="3" t="s">
        <v>230</v>
      </c>
      <c r="J324" s="1">
        <v>3894</v>
      </c>
      <c r="L324" s="3"/>
      <c r="M324" s="3"/>
    </row>
    <row r="325" spans="1:13" ht="15.75">
      <c r="A325" s="3"/>
      <c r="D325" s="3" t="s">
        <v>231</v>
      </c>
      <c r="J325" s="1">
        <v>3893</v>
      </c>
      <c r="L325" s="3"/>
      <c r="M325" s="3"/>
    </row>
    <row r="326" spans="1:13" ht="15.75">
      <c r="A326" s="3"/>
      <c r="D326" s="1" t="s">
        <v>224</v>
      </c>
      <c r="J326" s="1">
        <v>18203</v>
      </c>
      <c r="L326" s="3"/>
      <c r="M326" s="3"/>
    </row>
    <row r="327" spans="1:13" ht="15.75">
      <c r="A327" s="3"/>
      <c r="J327" s="9">
        <f>SUM(J324:J326)</f>
        <v>25990</v>
      </c>
      <c r="L327" s="3"/>
      <c r="M327" s="3"/>
    </row>
    <row r="328" spans="1:13" ht="15.75">
      <c r="A328" s="3"/>
      <c r="J328" s="11"/>
      <c r="L328" s="3"/>
      <c r="M328" s="3"/>
    </row>
    <row r="329" spans="1:3" ht="15.75">
      <c r="A329" s="3" t="s">
        <v>17</v>
      </c>
      <c r="C329" s="1" t="s">
        <v>155</v>
      </c>
    </row>
    <row r="330" ht="15.75">
      <c r="A330" s="3"/>
    </row>
    <row r="331" spans="1:3" ht="15.75">
      <c r="A331" s="3"/>
      <c r="C331" s="3" t="s">
        <v>156</v>
      </c>
    </row>
    <row r="332" ht="15.75">
      <c r="A332" s="3"/>
    </row>
    <row r="333" ht="15.75">
      <c r="A333" s="3"/>
    </row>
    <row r="334" spans="1:3" ht="15.75">
      <c r="A334" s="3" t="s">
        <v>19</v>
      </c>
      <c r="C334" s="1" t="s">
        <v>157</v>
      </c>
    </row>
    <row r="335" ht="15.75">
      <c r="A335" s="3"/>
    </row>
    <row r="336" spans="1:12" ht="15.75">
      <c r="A336" s="3"/>
      <c r="C336" s="3" t="s">
        <v>158</v>
      </c>
      <c r="D336" s="3"/>
      <c r="E336" s="3"/>
      <c r="F336" s="3"/>
      <c r="G336" s="3"/>
      <c r="H336" s="3"/>
      <c r="I336" s="3"/>
      <c r="J336" s="3"/>
      <c r="K336" s="3"/>
      <c r="L336" s="3"/>
    </row>
    <row r="337" spans="1:3" ht="15.75">
      <c r="A337" s="3"/>
      <c r="C337" s="1" t="s">
        <v>159</v>
      </c>
    </row>
    <row r="338" ht="15.75">
      <c r="A338" s="3"/>
    </row>
    <row r="339" ht="15.75">
      <c r="A339" s="3"/>
    </row>
    <row r="340" spans="1:3" ht="15.75">
      <c r="A340" s="3" t="s">
        <v>20</v>
      </c>
      <c r="C340" s="1" t="s">
        <v>160</v>
      </c>
    </row>
    <row r="341" ht="15.75">
      <c r="A341" s="3"/>
    </row>
    <row r="342" spans="1:3" ht="15.75">
      <c r="A342" s="3"/>
      <c r="C342" s="1" t="s">
        <v>161</v>
      </c>
    </row>
    <row r="343" ht="15.75">
      <c r="A343" s="3"/>
    </row>
    <row r="344" ht="15.75">
      <c r="A344" s="3"/>
    </row>
    <row r="345" spans="1:3" ht="15.75">
      <c r="A345" s="3" t="s">
        <v>21</v>
      </c>
      <c r="C345" s="1" t="s">
        <v>162</v>
      </c>
    </row>
    <row r="346" ht="15.75">
      <c r="A346" s="3"/>
    </row>
    <row r="347" ht="15.75">
      <c r="A347" s="3"/>
    </row>
    <row r="348" spans="1:4" ht="15.75">
      <c r="A348" s="3"/>
      <c r="C348" s="1" t="s">
        <v>132</v>
      </c>
      <c r="D348" s="1" t="s">
        <v>232</v>
      </c>
    </row>
    <row r="349" ht="15.75">
      <c r="A349" s="3"/>
    </row>
    <row r="350" spans="1:8" ht="15.75">
      <c r="A350" s="3"/>
      <c r="H350" s="8"/>
    </row>
    <row r="351" spans="1:8" ht="15.75">
      <c r="A351" s="3"/>
      <c r="H351" s="8"/>
    </row>
    <row r="352" spans="1:10" ht="15.75">
      <c r="A352" s="3"/>
      <c r="H352" s="8" t="s">
        <v>259</v>
      </c>
      <c r="J352" s="8"/>
    </row>
    <row r="353" spans="1:12" ht="15.75">
      <c r="A353" s="3"/>
      <c r="F353" s="8" t="s">
        <v>254</v>
      </c>
      <c r="H353" s="8" t="s">
        <v>260</v>
      </c>
      <c r="J353" s="8" t="s">
        <v>268</v>
      </c>
      <c r="L353" s="8"/>
    </row>
    <row r="354" spans="1:12" ht="15.75">
      <c r="A354" s="3"/>
      <c r="F354" s="8" t="s">
        <v>255</v>
      </c>
      <c r="H354" s="8" t="s">
        <v>261</v>
      </c>
      <c r="J354" s="8" t="s">
        <v>269</v>
      </c>
      <c r="L354" s="8"/>
    </row>
    <row r="355" spans="1:12" ht="15.75">
      <c r="A355" s="3"/>
      <c r="F355" s="8" t="s">
        <v>249</v>
      </c>
      <c r="H355" s="8" t="s">
        <v>249</v>
      </c>
      <c r="J355" s="8" t="s">
        <v>249</v>
      </c>
      <c r="L355" s="8"/>
    </row>
    <row r="356" ht="15.75">
      <c r="A356" s="3"/>
    </row>
    <row r="357" spans="1:4" ht="15.75">
      <c r="A357" s="3"/>
      <c r="D357" s="3" t="s">
        <v>233</v>
      </c>
    </row>
    <row r="358" spans="1:10" ht="15.75">
      <c r="A358" s="3"/>
      <c r="D358" s="3" t="s">
        <v>234</v>
      </c>
      <c r="F358" s="1">
        <v>76191</v>
      </c>
      <c r="H358" s="1">
        <v>2347</v>
      </c>
      <c r="J358" s="1">
        <v>60390</v>
      </c>
    </row>
    <row r="359" spans="1:10" ht="15.75">
      <c r="A359" s="3"/>
      <c r="D359" s="1" t="s">
        <v>235</v>
      </c>
      <c r="F359" s="1">
        <v>52081</v>
      </c>
      <c r="H359" s="1">
        <v>9739</v>
      </c>
      <c r="J359" s="1">
        <v>314889</v>
      </c>
    </row>
    <row r="360" spans="1:4" ht="15.75">
      <c r="A360" s="3"/>
      <c r="D360" s="3" t="s">
        <v>236</v>
      </c>
    </row>
    <row r="361" spans="1:10" ht="15.75">
      <c r="A361" s="3"/>
      <c r="D361" s="1" t="s">
        <v>237</v>
      </c>
      <c r="F361" s="1">
        <v>5193</v>
      </c>
      <c r="H361" s="1">
        <v>-13765</v>
      </c>
      <c r="J361" s="1">
        <v>64849</v>
      </c>
    </row>
    <row r="362" spans="1:10" ht="15.75">
      <c r="A362" s="3"/>
      <c r="D362" s="1" t="s">
        <v>238</v>
      </c>
      <c r="F362" s="1">
        <v>309</v>
      </c>
      <c r="H362" s="1">
        <v>-200</v>
      </c>
      <c r="J362" s="1">
        <v>6270</v>
      </c>
    </row>
    <row r="363" spans="1:10" ht="15.75">
      <c r="A363" s="3"/>
      <c r="F363" s="9">
        <f>SUM(F357:F362)</f>
        <v>133774</v>
      </c>
      <c r="H363" s="9">
        <f>SUM(H357:H362)</f>
        <v>-1879</v>
      </c>
      <c r="J363" s="9">
        <f>SUM(J357:J362)</f>
        <v>446398</v>
      </c>
    </row>
    <row r="364" spans="1:10" ht="15.75">
      <c r="A364" s="3"/>
      <c r="F364" s="11"/>
      <c r="H364" s="11"/>
      <c r="J364" s="11"/>
    </row>
    <row r="365" spans="1:13" ht="15.75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4" ht="15.75">
      <c r="A366" s="3"/>
      <c r="C366" s="1" t="s">
        <v>133</v>
      </c>
      <c r="D366" s="1" t="s">
        <v>239</v>
      </c>
    </row>
    <row r="367" ht="15.75">
      <c r="A367" s="3"/>
    </row>
    <row r="368" spans="1:10" ht="15.75">
      <c r="A368" s="3"/>
      <c r="D368" s="1" t="s">
        <v>240</v>
      </c>
      <c r="F368" s="1">
        <v>123006</v>
      </c>
      <c r="H368" s="1">
        <v>-3659</v>
      </c>
      <c r="J368" s="1">
        <v>370426</v>
      </c>
    </row>
    <row r="369" spans="1:10" ht="15.75">
      <c r="A369" s="3"/>
      <c r="D369" s="1" t="s">
        <v>241</v>
      </c>
      <c r="F369" s="1">
        <v>552</v>
      </c>
      <c r="H369" s="1">
        <v>-623</v>
      </c>
      <c r="J369" s="1">
        <v>9526</v>
      </c>
    </row>
    <row r="370" spans="1:10" ht="15.75">
      <c r="A370" s="3"/>
      <c r="D370" s="1" t="s">
        <v>242</v>
      </c>
      <c r="F370" s="1" t="s">
        <v>275</v>
      </c>
      <c r="H370" s="1">
        <v>246</v>
      </c>
      <c r="J370" s="1" t="s">
        <v>277</v>
      </c>
    </row>
    <row r="371" spans="1:10" ht="15.75">
      <c r="A371" s="3"/>
      <c r="D371" s="3" t="s">
        <v>243</v>
      </c>
      <c r="F371" s="1">
        <v>10216</v>
      </c>
      <c r="H371" s="1">
        <v>2157</v>
      </c>
      <c r="J371" s="1">
        <v>66446</v>
      </c>
    </row>
    <row r="372" spans="1:10" ht="15.75">
      <c r="A372" s="3"/>
      <c r="F372" s="9">
        <f>SUM(F368:F371)</f>
        <v>133774</v>
      </c>
      <c r="H372" s="9">
        <f>SUM(H368:H371)</f>
        <v>-1879</v>
      </c>
      <c r="J372" s="9">
        <f>SUM(J366:J371)</f>
        <v>446398</v>
      </c>
    </row>
    <row r="373" spans="1:10" ht="15.75">
      <c r="A373" s="3"/>
      <c r="F373" s="11"/>
      <c r="H373" s="11"/>
      <c r="J373" s="11"/>
    </row>
    <row r="374" ht="15.75">
      <c r="A374" s="3"/>
    </row>
    <row r="375" spans="1:3" ht="15.75">
      <c r="A375" s="3" t="s">
        <v>22</v>
      </c>
      <c r="C375" s="1" t="s">
        <v>163</v>
      </c>
    </row>
    <row r="376" ht="15.75">
      <c r="A376" s="3"/>
    </row>
    <row r="377" spans="1:12" ht="15.75">
      <c r="A377" s="3"/>
      <c r="C377" s="3" t="s">
        <v>164</v>
      </c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5.75">
      <c r="A378" s="3"/>
      <c r="C378" s="3" t="s">
        <v>165</v>
      </c>
      <c r="D378" s="3"/>
      <c r="E378" s="3"/>
      <c r="F378" s="3"/>
      <c r="G378" s="3"/>
      <c r="H378" s="3"/>
      <c r="I378" s="3"/>
      <c r="J378" s="3"/>
      <c r="K378" s="3"/>
      <c r="L378" s="3"/>
    </row>
    <row r="379" spans="1:3" ht="15.75">
      <c r="A379" s="3"/>
      <c r="C379" s="3" t="s">
        <v>166</v>
      </c>
    </row>
    <row r="380" spans="1:3" ht="15.75">
      <c r="A380" s="3"/>
      <c r="C380" s="3" t="s">
        <v>167</v>
      </c>
    </row>
    <row r="381" spans="1:3" ht="15.75">
      <c r="A381" s="3"/>
      <c r="C381" s="3" t="s">
        <v>168</v>
      </c>
    </row>
    <row r="382" ht="15.75">
      <c r="A382" s="3"/>
    </row>
    <row r="383" ht="15.75">
      <c r="A383" s="3"/>
    </row>
    <row r="384" spans="1:3" ht="15.75">
      <c r="A384" s="3" t="s">
        <v>23</v>
      </c>
      <c r="C384" s="1" t="s">
        <v>169</v>
      </c>
    </row>
    <row r="385" ht="15.75">
      <c r="A385" s="3"/>
    </row>
    <row r="386" spans="1:3" ht="15.75">
      <c r="A386" s="3"/>
      <c r="C386" s="3" t="s">
        <v>170</v>
      </c>
    </row>
    <row r="387" spans="1:3" ht="15.75">
      <c r="A387" s="3"/>
      <c r="C387" s="3" t="s">
        <v>171</v>
      </c>
    </row>
    <row r="388" spans="1:3" ht="15.75">
      <c r="A388" s="3"/>
      <c r="C388" s="3" t="s">
        <v>172</v>
      </c>
    </row>
    <row r="389" spans="1:3" ht="15.75">
      <c r="A389" s="3"/>
      <c r="C389" s="3"/>
    </row>
    <row r="390" spans="1:12" ht="15.75">
      <c r="A390" s="3"/>
      <c r="C390" s="3" t="s">
        <v>173</v>
      </c>
      <c r="D390" s="3"/>
      <c r="E390" s="3"/>
      <c r="F390" s="3"/>
      <c r="G390" s="3"/>
      <c r="H390" s="3"/>
      <c r="I390" s="3"/>
      <c r="J390" s="3"/>
      <c r="K390" s="3"/>
      <c r="L390" s="3"/>
    </row>
    <row r="391" spans="1:3" ht="15.75">
      <c r="A391" s="3"/>
      <c r="C391" s="3" t="s">
        <v>174</v>
      </c>
    </row>
    <row r="392" spans="1:3" ht="15.75">
      <c r="A392" s="3"/>
      <c r="C392" s="3" t="s">
        <v>175</v>
      </c>
    </row>
    <row r="393" ht="15.75">
      <c r="A393" s="3"/>
    </row>
    <row r="394" ht="15.75">
      <c r="A394" s="3"/>
    </row>
    <row r="395" spans="1:3" ht="15.75">
      <c r="A395" s="3" t="s">
        <v>24</v>
      </c>
      <c r="C395" s="1" t="s">
        <v>176</v>
      </c>
    </row>
    <row r="396" ht="15.75">
      <c r="A396" s="3"/>
    </row>
    <row r="397" spans="1:12" ht="15.75">
      <c r="A397" s="3"/>
      <c r="C397" s="3" t="s">
        <v>177</v>
      </c>
      <c r="D397" s="3"/>
      <c r="E397" s="3"/>
      <c r="F397" s="3"/>
      <c r="G397" s="3"/>
      <c r="H397" s="3"/>
      <c r="I397" s="3"/>
      <c r="J397" s="3"/>
      <c r="K397" s="3"/>
      <c r="L397" s="3"/>
    </row>
    <row r="398" spans="1:3" ht="15.75">
      <c r="A398" s="3"/>
      <c r="C398" s="3" t="s">
        <v>178</v>
      </c>
    </row>
    <row r="399" ht="15.75">
      <c r="A399" s="3"/>
    </row>
    <row r="400" ht="15.75">
      <c r="A400" s="3"/>
    </row>
    <row r="401" spans="1:3" ht="15.75">
      <c r="A401" s="3" t="s">
        <v>25</v>
      </c>
      <c r="C401" s="1" t="s">
        <v>179</v>
      </c>
    </row>
    <row r="402" ht="15.75">
      <c r="A402" s="3"/>
    </row>
    <row r="403" spans="1:3" ht="15.75">
      <c r="A403" s="3"/>
      <c r="C403" s="3" t="s">
        <v>279</v>
      </c>
    </row>
    <row r="404" ht="15.75">
      <c r="A404" s="3"/>
    </row>
    <row r="405" ht="15.75">
      <c r="A405" s="3"/>
    </row>
    <row r="406" ht="15.75">
      <c r="A406" s="3"/>
    </row>
    <row r="407" ht="15.75">
      <c r="A407" s="3" t="s">
        <v>26</v>
      </c>
    </row>
    <row r="408" ht="15.75">
      <c r="A408" s="3"/>
    </row>
    <row r="409" ht="15.75">
      <c r="A409" s="3"/>
    </row>
    <row r="410" ht="15.75">
      <c r="A410" s="2" t="s">
        <v>27</v>
      </c>
    </row>
    <row r="411" ht="15.75">
      <c r="A411" s="2" t="s">
        <v>28</v>
      </c>
    </row>
    <row r="412" ht="15.75">
      <c r="A412" s="2" t="s">
        <v>29</v>
      </c>
    </row>
    <row r="413" ht="15.75">
      <c r="A413" s="2"/>
    </row>
    <row r="414" ht="15.75">
      <c r="A414" s="2" t="s">
        <v>30</v>
      </c>
    </row>
    <row r="415" ht="15.75">
      <c r="A415" s="3" t="s">
        <v>31</v>
      </c>
    </row>
    <row r="416" ht="15.75">
      <c r="A416" s="2"/>
    </row>
    <row r="417" spans="1:13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</sheetData>
  <printOptions/>
  <pageMargins left="0.7875" right="0.4722222222222222" top="0.7875" bottom="0.43333333333333335" header="0" footer="0"/>
  <pageSetup orientation="portrait" scale="80" r:id="rId1"/>
  <rowBreaks count="11" manualBreakCount="11">
    <brk id="53" min="86" max="132" man="1"/>
    <brk id="78" max="12" man="1"/>
    <brk id="124" max="12" man="1"/>
    <brk id="156" min="212" max="268" man="1"/>
    <brk id="177" max="12" man="1"/>
    <brk id="231" max="12" man="1"/>
    <brk id="284" max="12" man="1"/>
    <brk id="322" min="374" max="426" man="1"/>
    <brk id="17886" max="20508" man="1"/>
    <brk id="25969" max="28635" man="1"/>
    <brk id="33580" max="362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