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540" activeTab="3"/>
  </bookViews>
  <sheets>
    <sheet name="income statement" sheetId="1" r:id="rId1"/>
    <sheet name="balance sheet" sheetId="2" r:id="rId2"/>
    <sheet name="equity" sheetId="3" r:id="rId3"/>
    <sheet name="cash flow" sheetId="4" r:id="rId4"/>
    <sheet name="note" sheetId="5" r:id="rId5"/>
  </sheets>
  <definedNames>
    <definedName name="_xlnm.Print_Area" localSheetId="1">'balance sheet'!$A$1:$H$57</definedName>
    <definedName name="_xlnm.Print_Area" localSheetId="3">'cash flow'!$A$1:$H$78</definedName>
    <definedName name="_xlnm.Print_Area" localSheetId="2">'equity'!$A$1:$J$45</definedName>
    <definedName name="_xlnm.Print_Area" localSheetId="0">'income statement'!$A$1:$H$41</definedName>
    <definedName name="_xlnm.Print_Area" localSheetId="4">'note'!$A$1:$K$335</definedName>
  </definedNames>
  <calcPr fullCalcOnLoad="1"/>
</workbook>
</file>

<file path=xl/sharedStrings.xml><?xml version="1.0" encoding="utf-8"?>
<sst xmlns="http://schemas.openxmlformats.org/spreadsheetml/2006/main" count="481" uniqueCount="272">
  <si>
    <t>RM'000</t>
  </si>
  <si>
    <t>Taxation</t>
  </si>
  <si>
    <t>Short Term Borrowings</t>
  </si>
  <si>
    <t>extended to financial institutions</t>
  </si>
  <si>
    <t>Warrant exercise period</t>
  </si>
  <si>
    <t>RM</t>
  </si>
  <si>
    <t>First to third year</t>
  </si>
  <si>
    <t>Seventh to tenth year</t>
  </si>
  <si>
    <t>Fourth to sixth year</t>
  </si>
  <si>
    <t>There were no changes in the composition of the Group for the current financial period to date.</t>
  </si>
  <si>
    <t>Taxation includes:</t>
  </si>
  <si>
    <t>Revenue</t>
  </si>
  <si>
    <t>Finance cost</t>
  </si>
  <si>
    <t>Operating Expenses</t>
  </si>
  <si>
    <t xml:space="preserve">Other Operating Income </t>
  </si>
  <si>
    <t>Minority interest</t>
  </si>
  <si>
    <t>Inventories</t>
  </si>
  <si>
    <t>Reserves</t>
  </si>
  <si>
    <t>Share</t>
  </si>
  <si>
    <t xml:space="preserve">Share </t>
  </si>
  <si>
    <t>Capital</t>
  </si>
  <si>
    <t>Total</t>
  </si>
  <si>
    <t>Adjustments:-</t>
  </si>
  <si>
    <t>Interest expenses</t>
  </si>
  <si>
    <t>Operating profit before changes in working capital</t>
  </si>
  <si>
    <t>Cash generated from operating activities</t>
  </si>
  <si>
    <t>Interest paid</t>
  </si>
  <si>
    <t>subsidiaries</t>
  </si>
  <si>
    <t>There are no authorised capital expenditure that has not been provided for in the financial statements.</t>
  </si>
  <si>
    <t>There were no purchase or disposal of quoted investments for the current financial period to date.</t>
  </si>
  <si>
    <t>There were no corporate proposals announced during the financial period to date.</t>
  </si>
  <si>
    <t xml:space="preserve">Depreciation </t>
  </si>
  <si>
    <t>Deferred taxation</t>
  </si>
  <si>
    <t>Repayment of term loans, net of drawdown</t>
  </si>
  <si>
    <t>Net assets per share (RM)</t>
  </si>
  <si>
    <t>Attributable to:</t>
  </si>
  <si>
    <t>Equity holders of the parent</t>
  </si>
  <si>
    <t>INDIVIDUAL PERIOD</t>
  </si>
  <si>
    <t>CUMULATIVE PERIOD</t>
  </si>
  <si>
    <t>ASSETS</t>
  </si>
  <si>
    <t>EQUITY AND LIABILITIES</t>
  </si>
  <si>
    <t>Equity attributable to equity holders of the parent</t>
  </si>
  <si>
    <t>Share capital</t>
  </si>
  <si>
    <t>Total equity</t>
  </si>
  <si>
    <t>Total liabilities</t>
  </si>
  <si>
    <t>Non-current assets</t>
  </si>
  <si>
    <t>Current assets</t>
  </si>
  <si>
    <t>Non-current liabilities</t>
  </si>
  <si>
    <t>Current liabilities</t>
  </si>
  <si>
    <t>Long term borrowings</t>
  </si>
  <si>
    <t>Minority</t>
  </si>
  <si>
    <t>Preceding Year</t>
  </si>
  <si>
    <t>Corresponding</t>
  </si>
  <si>
    <t>Quarter</t>
  </si>
  <si>
    <t>Current</t>
  </si>
  <si>
    <t>Year</t>
  </si>
  <si>
    <t>To Date</t>
  </si>
  <si>
    <t>Period</t>
  </si>
  <si>
    <t>(Incorporated in Malaysia)</t>
  </si>
  <si>
    <t>As At</t>
  </si>
  <si>
    <t>End Of</t>
  </si>
  <si>
    <t>Preceding</t>
  </si>
  <si>
    <t>Year End</t>
  </si>
  <si>
    <t>Distributable</t>
  </si>
  <si>
    <t>Ended</t>
  </si>
  <si>
    <t>CASH FLOWS FROM OPERATING ACTIVITIES</t>
  </si>
  <si>
    <t>CASH FLOWS FROM INVESTING ACTIVITIES</t>
  </si>
  <si>
    <t>Net cash used in investing activities</t>
  </si>
  <si>
    <t>CASH FLOWS FROM FINANCING ACTIVITIES</t>
  </si>
  <si>
    <t>Cash and bank balances</t>
  </si>
  <si>
    <t>BASIS OF PREPARATION</t>
  </si>
  <si>
    <t>SEASONAL OR CYCLICAL FACTORS</t>
  </si>
  <si>
    <t>UNUSUAL ITEMS</t>
  </si>
  <si>
    <t>There were no unusual items affecting assets, liabilities, equity, net income or cash flows during the financial period under review because of their nature, size or incidence.</t>
  </si>
  <si>
    <t>CHANGES IN ESTIMATES</t>
  </si>
  <si>
    <t>DEBT AND EQUITY SECURITIES</t>
  </si>
  <si>
    <t>SEGMENTAL REPORTING</t>
  </si>
  <si>
    <t>There is no segmental reporting as the Group's activities are in the hotel business conducted within Malaysia.</t>
  </si>
  <si>
    <t>CHANGES IN COMPOSITION OF THE GROUP</t>
  </si>
  <si>
    <t>CHANGES IN CONTINGENT LIABILITIES</t>
  </si>
  <si>
    <t>Guarantees by the Company</t>
  </si>
  <si>
    <t>for facilities granted to the</t>
  </si>
  <si>
    <t>CAPITAL COMMITMENTS</t>
  </si>
  <si>
    <t>In the opinion of the Directors, the results for the financial period under review have not been affected by any transaction or event of a material or unusual nature.</t>
  </si>
  <si>
    <t>PROSPECTS</t>
  </si>
  <si>
    <t>PROFIT FORECAST</t>
  </si>
  <si>
    <t>Current period's provision</t>
  </si>
  <si>
    <t>Over provision in respect of</t>
  </si>
  <si>
    <t xml:space="preserve">  previous year</t>
  </si>
  <si>
    <t>The taxation charge for the Group is disproportionate to the results principally due to tax incentives enjoyed by certain subsidiaries, industrial building allowance enjoyed by the Company and certain subsidiaries and losses incurred by certain subsidiaries for which no Group relief is available.</t>
  </si>
  <si>
    <t>There were no purchases or sales of unquoted investments and properties for the current financial period to date.</t>
  </si>
  <si>
    <t>QUOTED INVESTMENTS</t>
  </si>
  <si>
    <t>OFF BALANCE SHEET FINANCIAL INSTRUMENTS</t>
  </si>
  <si>
    <t>Weighted average number of ordinary</t>
  </si>
  <si>
    <t>39,400,000 free detachable warrants were issued for every four existing ordinary shares of RM1 each held in the Company on 18 February 2000. The warrants may be exercised at any time during a period of ten (10) years commencing from the date of issue of warrants. The exercised price of the warrants is fixed based on a multiple step-up basis, as follows:</t>
  </si>
  <si>
    <t>Retained</t>
  </si>
  <si>
    <t>TOTAL ASSETS</t>
  </si>
  <si>
    <t>TOTAL EQUITY AND LIABILITIES</t>
  </si>
  <si>
    <t>PART A - EXPLANATORY NOTES PURSUANT TO FRS 134</t>
  </si>
  <si>
    <t>CHANGES IN ACCOUNTING POLICIES</t>
  </si>
  <si>
    <t>(a)</t>
  </si>
  <si>
    <t>(b)</t>
  </si>
  <si>
    <t>AUDITORS' REPORT ON PRECEDING ANNUAL FINANCIAL STATEMENTS</t>
  </si>
  <si>
    <t>CARRYING AMOUNT OF REVALUED ASSETS</t>
  </si>
  <si>
    <t>PERFORMANCE REVIEW</t>
  </si>
  <si>
    <t>COMMENTS ON MATERIAL CHANGES IN PROFIT BEFORE TAXATION</t>
  </si>
  <si>
    <t>INCOME TAX EXPENSE</t>
  </si>
  <si>
    <t>CORPORATE PROPOSALS</t>
  </si>
  <si>
    <t>BORROWINGS</t>
  </si>
  <si>
    <t>Long Term Borrowings</t>
  </si>
  <si>
    <t>CHANGES IN MATERIAL LITIGATION</t>
  </si>
  <si>
    <t>DIVIDEND PAYABLE</t>
  </si>
  <si>
    <t>Basic</t>
  </si>
  <si>
    <t>Diluted</t>
  </si>
  <si>
    <t>AUTHORISATION FOR ISSUE</t>
  </si>
  <si>
    <t>Current tax payable</t>
  </si>
  <si>
    <t>Trade &amp; other payables</t>
  </si>
  <si>
    <t>Trade and other receivables</t>
  </si>
  <si>
    <t>Net change in current receivables</t>
  </si>
  <si>
    <t>Net change in current payables</t>
  </si>
  <si>
    <t xml:space="preserve">  of parent (RM'000)</t>
  </si>
  <si>
    <t xml:space="preserve">  shares ('000)</t>
  </si>
  <si>
    <t>The operations of the Group are not subject to seasonality/cyclicality of operations.</t>
  </si>
  <si>
    <t>Profit for the period</t>
  </si>
  <si>
    <t>Profit from Operations</t>
  </si>
  <si>
    <t>Profit before taxation</t>
  </si>
  <si>
    <t>EPS   Basic (sen)</t>
  </si>
  <si>
    <t>Profit attributable to equity holders</t>
  </si>
  <si>
    <t>Basic EPS (sen)</t>
  </si>
  <si>
    <t>EARNINGS PER SHARE ("EPS")</t>
  </si>
  <si>
    <t>GRAND CENTRAL ENTERPRISES BHD (131696-V)</t>
  </si>
  <si>
    <t>Proceeds from disposal of property, plant and equipment</t>
  </si>
  <si>
    <t>Purchase of property, plant and equipment</t>
  </si>
  <si>
    <t>UNQUOTED INVESTMENTS AND PROPERTIES</t>
  </si>
  <si>
    <t>There are no changes in material litigation, including the status of pending material litigation as at the date of this report.</t>
  </si>
  <si>
    <t>Property, plant and equipment</t>
  </si>
  <si>
    <t>Cash and cash equivalents</t>
  </si>
  <si>
    <t>CONDENSED CONSOLIDATED INCOME STATEMENTS</t>
  </si>
  <si>
    <t>CONDENSED CONSOLIDATED BALANCE SHEET</t>
  </si>
  <si>
    <t>Borrowings</t>
  </si>
  <si>
    <t>Premium</t>
  </si>
  <si>
    <t>Reserve</t>
  </si>
  <si>
    <t>Profits</t>
  </si>
  <si>
    <t>CONDENSED CONSOLIDATED STATEMENT OF CHANGES IN EQUITY</t>
  </si>
  <si>
    <t>CONDENSED CONSOLIDATED CASH FLOW STATEMENT</t>
  </si>
  <si>
    <t>CASH AND CASH EQUIVALENTS AT BEGINNING OF YEAR</t>
  </si>
  <si>
    <t>Bank overdrafts</t>
  </si>
  <si>
    <t>DIVIDENDS PAID</t>
  </si>
  <si>
    <t>Repayment of term loans</t>
  </si>
  <si>
    <t>There are no material events subsequent to the end of the period under review that have not been reflected in the quarterly financial statements.</t>
  </si>
  <si>
    <t>SUBSEQUENT EVENTS</t>
  </si>
  <si>
    <t>PART B - EXPLANATORY NOTES PURSUANT TO APPENDIX 9B OF THE LISTING REQUIREMENTS OF BURSA MALAYSIA SECURITIES BERHAD</t>
  </si>
  <si>
    <t>The Group has not provided any profit forecast in a public document.</t>
  </si>
  <si>
    <t>-</t>
  </si>
  <si>
    <t>Secured bank overdrafts</t>
  </si>
  <si>
    <t>Secured term loans</t>
  </si>
  <si>
    <t>Lease and hire purchase creditors</t>
  </si>
  <si>
    <t>Basic earnings per share amounts are calculated based on the Group's profit attributable to ordinary equity holders of the parent and on the weighted average number of ordinary shares in issue during the financial period.</t>
  </si>
  <si>
    <t>Attributable to Equity Holders of the Parent</t>
  </si>
  <si>
    <t>Interest</t>
  </si>
  <si>
    <t>Equity</t>
  </si>
  <si>
    <t>Non-Distributable</t>
  </si>
  <si>
    <t>31.12.2006</t>
  </si>
  <si>
    <t>At 1 January 2007</t>
  </si>
  <si>
    <t>The condensed consolidated income statements should be read in conjunction with the audited financial statements  for the year ended 31 December 2006 and the accompanying explanatory notes attached to the interim financial statements.</t>
  </si>
  <si>
    <t>The condensed consolidated balance sheet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</si>
  <si>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</si>
  <si>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explanatory notes attached to the interim financial statements.</t>
  </si>
  <si>
    <t>The significant accounting policies adopted are consistent with those of the audited financial statements for the year ended 31 December 2006 except for the adoption of the following FRSs which have effective dates as follows:</t>
  </si>
  <si>
    <t>Effective for financial periods beginning on or after</t>
  </si>
  <si>
    <t>FRS 117 - Leases</t>
  </si>
  <si>
    <t>FRS 124 - Related Party Transactions</t>
  </si>
  <si>
    <t>FRS 6 - Exploration for and Evaluation of Mineral Resources</t>
  </si>
  <si>
    <t>1 October 2006</t>
  </si>
  <si>
    <t>1 January 2007</t>
  </si>
  <si>
    <r>
      <t>FRS 119</t>
    </r>
    <r>
      <rPr>
        <vertAlign val="subscript"/>
        <sz val="12"/>
        <rFont val="Times New Roman"/>
        <family val="1"/>
      </rPr>
      <t>2004</t>
    </r>
    <r>
      <rPr>
        <sz val="12"/>
        <rFont val="Times New Roman"/>
        <family val="1"/>
      </rPr>
      <t xml:space="preserve"> (Revised) - Employees Benefits</t>
    </r>
  </si>
  <si>
    <t>Restated</t>
  </si>
  <si>
    <t>FRS</t>
  </si>
  <si>
    <t>The auditors' report on the financial statements for the year ended 31 December 2006 was not qualified.</t>
  </si>
  <si>
    <t>There were no changes in estimates that have had a material effect in the current quarter results.</t>
  </si>
  <si>
    <t>The valuation of land and buildings of the Group which represent hotel properties have been brought forward without amendment from the most recent annual audited financial statements for the year ended 31 December 2006.</t>
  </si>
  <si>
    <t>Reduction in credit facility</t>
  </si>
  <si>
    <t>(restated)</t>
  </si>
  <si>
    <t>At 1 January 2006 (restated)</t>
  </si>
  <si>
    <t>Note</t>
  </si>
  <si>
    <t>2(a)</t>
  </si>
  <si>
    <t>Net cash generated from operating activities</t>
  </si>
  <si>
    <t>Net cash used in financing activities</t>
  </si>
  <si>
    <t>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t>
  </si>
  <si>
    <t>The adoption of these FRSs do not have any significant impact on the financial statements of the Group except as discuss below:</t>
  </si>
  <si>
    <t>The interim financial statements are unaudited and have been prepared in accordance with the requirements of Financial Reporting Standard ("FRS") 134: Interim Financial Reporting and paragraph 9.22 of the Listing Requirements of Bursa Malaysia Securities Berhad ("Bursa Malaysia").</t>
  </si>
  <si>
    <t>The improvement of the Group's performance was mainly due to overall better occupancy, higher room rates and saving in finance costs.</t>
  </si>
  <si>
    <t>Dividends</t>
  </si>
  <si>
    <t>Provision for doubtful debts/bad debts written off</t>
  </si>
  <si>
    <t>Interest income</t>
  </si>
  <si>
    <t>Interest received</t>
  </si>
  <si>
    <t>Dividends paid to shareholders</t>
  </si>
  <si>
    <t>Balance as at 30 September 2007</t>
  </si>
  <si>
    <t>There were no dividends paid during the current quarter.</t>
  </si>
  <si>
    <t>31.12.2007</t>
  </si>
  <si>
    <t>In addition, the Group early adopted the revised FRS 112: Income Taxes which is effective for financial period beginning 1 July 2007.</t>
  </si>
  <si>
    <t>FRS 112 - Income Taxes</t>
  </si>
  <si>
    <t>(c)</t>
  </si>
  <si>
    <t>Summary of Effects of Adopting New and Revised FRSs on the Current Year's Consolidated Financial Statement</t>
  </si>
  <si>
    <t>Increase/(decrease)</t>
  </si>
  <si>
    <t>FRS 117</t>
  </si>
  <si>
    <t>FRS 112</t>
  </si>
  <si>
    <t>Note 2(a)</t>
  </si>
  <si>
    <t>Note 2(b)</t>
  </si>
  <si>
    <t>Description of change</t>
  </si>
  <si>
    <t>(i)</t>
  </si>
  <si>
    <t>Prepaid land lease payment</t>
  </si>
  <si>
    <t>Deferred tax assets</t>
  </si>
  <si>
    <t>In prior year, long term leasehold land held for own use was classified as property, plant and equipment and was stated at cost. The adoption of the revised FRS 117 has resulted in a change in accounting policy relating to the classification of leases of land.  Leasehold land held for own use is now classified as operating lease.  The upfront payment represents prepaid land lease payments and are amortised on a straight-line basis over the lease term.</t>
  </si>
  <si>
    <t>(ii)</t>
  </si>
  <si>
    <t>Effects on income statement for the year ended 31 December 2007</t>
  </si>
  <si>
    <t>Effects on balance sheet as at 31 December 2007</t>
  </si>
  <si>
    <t>Income tax expenses</t>
  </si>
  <si>
    <t>(d)</t>
  </si>
  <si>
    <t>Restatement of Comparatives</t>
  </si>
  <si>
    <t xml:space="preserve">Previously </t>
  </si>
  <si>
    <t>stated</t>
  </si>
  <si>
    <t>At 1 January 2006</t>
  </si>
  <si>
    <t>Deferred tax liabilities</t>
  </si>
  <si>
    <t>Retained earnings</t>
  </si>
  <si>
    <t>At 31 December 2006</t>
  </si>
  <si>
    <t>For the year ended 31 December 2006</t>
  </si>
  <si>
    <t>FOR THE LAST QUARTER ENDED 31 DECEMBER 2007</t>
  </si>
  <si>
    <t>AS AT 31 DECEMBER 2007</t>
  </si>
  <si>
    <t>12-month quarter ended</t>
  </si>
  <si>
    <t>31 December 2007</t>
  </si>
  <si>
    <t>Effect of adopting FRS 112</t>
  </si>
  <si>
    <t>At 1 January 2007 (restated)</t>
  </si>
  <si>
    <t>Profit for the year</t>
  </si>
  <si>
    <t>At 31 December 2007</t>
  </si>
  <si>
    <t>31 December 2006</t>
  </si>
  <si>
    <t>Disposal of subsidiary</t>
  </si>
  <si>
    <t>12 Months</t>
  </si>
  <si>
    <t>Gain on disposal of subsidiary</t>
  </si>
  <si>
    <t>Dividends paid to minority shareholders</t>
  </si>
  <si>
    <t>CASH AND CASH EQUIVALENTS AT END OF FINANCIAL YEAR</t>
  </si>
  <si>
    <t>There were no issuances and repayment of debts and equity securities, share buy-backs, share cancellations, shares held as treasury shares and resale of treasury shares during the financial year ended 31 December 2007, other than as mentioned below.</t>
  </si>
  <si>
    <t>As at 31 December 2007, 2,000 new ordinary shares of RM1 each were issued pursuant to the exercise of 2,000 warrants.</t>
  </si>
  <si>
    <t>The Group does not have any financial instruments with off balance sheet risk as at 31 December 2007.</t>
  </si>
  <si>
    <t>The interim financial statements were authorised for issue by the Board of Directors in accordance with a resolution of the directors on 25 February 2008.</t>
  </si>
  <si>
    <t>For the financial period ended 31 December 2007, outstanding warrants have been excluded from the computation of fully diluted earnings per RM1 ordinary shares as their conversion to ordinary shares would be anti-dilutive.</t>
  </si>
  <si>
    <t>Amortisation on prepaid land lease payment</t>
  </si>
  <si>
    <t xml:space="preserve">    compensated absences</t>
  </si>
  <si>
    <t>(Reversal of)/provision for short term accumulating</t>
  </si>
  <si>
    <t>Drawdown/(repayment) of revolving credits, net</t>
  </si>
  <si>
    <t>NET INCREASE IN CASH AND CASH EQUIVALENTS</t>
  </si>
  <si>
    <t>2(b)</t>
  </si>
  <si>
    <t>2(d)</t>
  </si>
  <si>
    <t xml:space="preserve">  (as previously stated)</t>
  </si>
  <si>
    <t>FOR THE LAST QUARTER ENDED 31 DECEMBER 2007 (CONTD.)</t>
  </si>
  <si>
    <t>Cash and cash equivalents at the end of the financial year comprise the following:</t>
  </si>
  <si>
    <t>The effects on the balance sheet as at 31 December 2007 and income statement for the year ended 31 December 2007 are set out in Note 2(c).</t>
  </si>
  <si>
    <t>The following table provide estimates of the extent to which each of the line items in the consolidated balance sheet and income statement for the year ended 31 December 2007 is higher or lower than it would have been had the previous policies been applied in the current year.</t>
  </si>
  <si>
    <t>Balance as at 31 December 2007</t>
  </si>
  <si>
    <t>Repayment of lease payables</t>
  </si>
  <si>
    <t>Amortisation of prepaid land lease payment</t>
  </si>
  <si>
    <t>The reclassification of leasehold land as prepaid land lease payments has been accounted for retrospectively and the comparatives have been restated as disclosed in Note 2(d).</t>
  </si>
  <si>
    <t>The changes in presentation have been applied retrospectively and the comparatives have been restated as disclosed in Note 2(d).</t>
  </si>
  <si>
    <t>In accordance with FRS 112, deferred tax assets on unutilised investment tax allowance should be recognised. Retrospective adjustments were made to recognise deferred tax assets and comparatives were restated in accordance with FRS 108: Accounting Policies, Change in Accounting Estimates and Errors.</t>
  </si>
  <si>
    <t>Unsecured revolving credit</t>
  </si>
  <si>
    <t>A first and final dividend of 3.5% (ie 3.5 sen per share) less 26% taxation has been recommended for year ended 31 December 2007. A first and final dividend of 3% (ie 3 sen per share) less 27% taxation totalling RM4,314,344 was paid in year 2007 for year ended 31 December 2006. The first and final dividend is subject to shareholders' approval at the forthcoming Annual General Meeting.</t>
  </si>
  <si>
    <t>The Directors anticipate the performance of the Group to be competitive due to numerous new hotels coming into the market.</t>
  </si>
  <si>
    <t>During the period ended 31 December 2007, the Group achieved a revenue of RM54.7 million (2006: RM46.5 million) and profit before taxation of RM16.5 million (2006: RM8.7 million).</t>
  </si>
  <si>
    <t>Gain on disposal of property, plant and equipment</t>
  </si>
  <si>
    <t>Inventories written off</t>
  </si>
  <si>
    <t>Net cash outflow from disposal of subsidiary</t>
  </si>
  <si>
    <t>Tax paid, net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</si>
</sst>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_);\(0.00\)"/>
    <numFmt numFmtId="174" formatCode="0_);\(0\)"/>
    <numFmt numFmtId="175" formatCode="#,##0;[Red]#,##0"/>
    <numFmt numFmtId="176" formatCode="#,##0.0_);\(#,##0.0\)"/>
    <numFmt numFmtId="177" formatCode="_(* #,##0.0_);_(* \(#,##0.0\);_(* &quot;-&quot;??_);_(@_)"/>
    <numFmt numFmtId="178" formatCode="_(* #,##0_);_(* \(#,##0\);_(* &quot;-&quot;??_);_(@_)"/>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0_);\(#,##0.000\)"/>
    <numFmt numFmtId="187" formatCode="&quot;Yes&quot;;&quot;Yes&quot;;&quot;No&quot;"/>
    <numFmt numFmtId="188" formatCode="&quot;True&quot;;&quot;True&quot;;&quot;False&quot;"/>
    <numFmt numFmtId="189" formatCode="&quot;On&quot;;&quot;On&quot;;&quot;Off&quot;"/>
    <numFmt numFmtId="190" formatCode="_(* #,##0.000_);_(* \(#,##0.000\);_(* &quot;-&quot;??_);_(@_)"/>
    <numFmt numFmtId="191" formatCode="\(* #,##0_);_(* \(#,##0\);_(* &quot;-&quot;??_);_(@_)"/>
    <numFmt numFmtId="192" formatCode="#,##0.0"/>
    <numFmt numFmtId="193" formatCode="#,##0.00;[Red]#,##0.00"/>
    <numFmt numFmtId="194" formatCode="_(* #,##0.0000_);_(* \(#,##0.0000\);_(* &quot;-&quot;??_);_(@_)"/>
  </numFmts>
  <fonts count="9">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i/>
      <sz val="12"/>
      <name val="Times New Roman"/>
      <family val="1"/>
    </font>
    <font>
      <u val="single"/>
      <sz val="12"/>
      <name val="Times New Roman"/>
      <family val="1"/>
    </font>
    <font>
      <b/>
      <u val="single"/>
      <sz val="12"/>
      <name val="Times New Roman"/>
      <family val="1"/>
    </font>
    <font>
      <vertAlign val="subscript"/>
      <sz val="12"/>
      <name val="Times New Roman"/>
      <family val="1"/>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3" fillId="0" borderId="0" xfId="0" applyFont="1" applyFill="1" applyAlignment="1">
      <alignment horizontal="center"/>
    </xf>
    <xf numFmtId="37" fontId="3" fillId="0" borderId="0" xfId="0" applyNumberFormat="1" applyFont="1" applyFill="1" applyAlignment="1">
      <alignment horizontal="center"/>
    </xf>
    <xf numFmtId="37" fontId="3" fillId="0" borderId="0" xfId="0" applyNumberFormat="1" applyFont="1" applyFill="1" applyAlignment="1">
      <alignment/>
    </xf>
    <xf numFmtId="176" fontId="3" fillId="0" borderId="0" xfId="0" applyNumberFormat="1" applyFont="1" applyFill="1" applyAlignment="1">
      <alignment horizontal="center"/>
    </xf>
    <xf numFmtId="176" fontId="3" fillId="0" borderId="0" xfId="0" applyNumberFormat="1" applyFont="1" applyFill="1" applyAlignment="1">
      <alignment/>
    </xf>
    <xf numFmtId="39" fontId="3" fillId="0" borderId="0" xfId="0" applyNumberFormat="1" applyFont="1" applyFill="1" applyAlignment="1">
      <alignment horizontal="center"/>
    </xf>
    <xf numFmtId="0" fontId="3" fillId="0" borderId="0" xfId="0" applyFont="1" applyFill="1" applyAlignment="1">
      <alignment/>
    </xf>
    <xf numFmtId="0" fontId="5" fillId="0" borderId="0" xfId="0" applyFont="1" applyFill="1" applyAlignment="1">
      <alignment/>
    </xf>
    <xf numFmtId="37" fontId="3" fillId="0" borderId="0" xfId="0" applyNumberFormat="1" applyFont="1" applyFill="1" applyAlignment="1">
      <alignment horizontal="right"/>
    </xf>
    <xf numFmtId="0" fontId="6" fillId="0" borderId="0" xfId="0" applyFont="1" applyFill="1" applyAlignment="1">
      <alignment/>
    </xf>
    <xf numFmtId="3" fontId="3" fillId="0" borderId="0" xfId="0" applyNumberFormat="1" applyFont="1" applyFill="1" applyAlignment="1">
      <alignment/>
    </xf>
    <xf numFmtId="0" fontId="4" fillId="0" borderId="0" xfId="0" applyFont="1" applyFill="1" applyAlignment="1">
      <alignment/>
    </xf>
    <xf numFmtId="178" fontId="3" fillId="0" borderId="0" xfId="15" applyNumberFormat="1" applyFont="1" applyFill="1" applyAlignment="1">
      <alignment/>
    </xf>
    <xf numFmtId="178" fontId="3" fillId="0" borderId="1" xfId="15" applyNumberFormat="1" applyFont="1" applyFill="1" applyBorder="1" applyAlignment="1">
      <alignment/>
    </xf>
    <xf numFmtId="178" fontId="3" fillId="0" borderId="0" xfId="15" applyNumberFormat="1" applyFont="1" applyFill="1" applyBorder="1" applyAlignment="1">
      <alignment/>
    </xf>
    <xf numFmtId="0" fontId="3" fillId="0" borderId="0" xfId="0" applyFont="1" applyFill="1" applyBorder="1" applyAlignment="1">
      <alignment/>
    </xf>
    <xf numFmtId="15" fontId="6" fillId="0" borderId="0" xfId="0" applyNumberFormat="1" applyFont="1" applyFill="1" applyBorder="1" applyAlignment="1" quotePrefix="1">
      <alignment/>
    </xf>
    <xf numFmtId="178" fontId="3" fillId="0" borderId="0" xfId="15" applyNumberFormat="1" applyFont="1" applyFill="1" applyAlignment="1">
      <alignment horizontal="center"/>
    </xf>
    <xf numFmtId="178" fontId="4" fillId="0" borderId="0" xfId="15" applyNumberFormat="1" applyFont="1" applyFill="1" applyAlignment="1">
      <alignment/>
    </xf>
    <xf numFmtId="0" fontId="4" fillId="0" borderId="0" xfId="0" applyFont="1" applyFill="1" applyBorder="1" applyAlignment="1">
      <alignment horizontal="center"/>
    </xf>
    <xf numFmtId="0" fontId="3" fillId="0" borderId="0" xfId="0" applyFont="1" applyFill="1" applyAlignment="1">
      <alignment horizontal="justify"/>
    </xf>
    <xf numFmtId="0" fontId="3" fillId="0" borderId="0" xfId="0" applyFont="1" applyAlignment="1">
      <alignment/>
    </xf>
    <xf numFmtId="0" fontId="4" fillId="0" borderId="0" xfId="0" applyFont="1" applyFill="1" applyAlignment="1">
      <alignment horizontal="left"/>
    </xf>
    <xf numFmtId="0" fontId="3" fillId="0" borderId="0" xfId="0" applyFont="1" applyFill="1" applyAlignment="1">
      <alignment horizontal="left"/>
    </xf>
    <xf numFmtId="15" fontId="3" fillId="0" borderId="0" xfId="0" applyNumberFormat="1" applyFont="1" applyFill="1" applyBorder="1" applyAlignment="1" quotePrefix="1">
      <alignment/>
    </xf>
    <xf numFmtId="39" fontId="3" fillId="0" borderId="0" xfId="15" applyNumberFormat="1" applyFont="1" applyFill="1" applyAlignment="1">
      <alignment horizontal="center"/>
    </xf>
    <xf numFmtId="0" fontId="4" fillId="0" borderId="0" xfId="0" applyFont="1" applyFill="1" applyAlignment="1">
      <alignment horizontal="right"/>
    </xf>
    <xf numFmtId="0" fontId="4" fillId="0" borderId="0" xfId="0" applyFont="1" applyFill="1" applyBorder="1" applyAlignment="1">
      <alignment horizontal="right"/>
    </xf>
    <xf numFmtId="0" fontId="7" fillId="0" borderId="0" xfId="0" applyFont="1" applyFill="1" applyAlignment="1">
      <alignment horizontal="right"/>
    </xf>
    <xf numFmtId="3" fontId="3" fillId="0" borderId="0" xfId="15" applyNumberFormat="1" applyFont="1" applyFill="1" applyAlignment="1">
      <alignment/>
    </xf>
    <xf numFmtId="0" fontId="3" fillId="0" borderId="0" xfId="15" applyNumberFormat="1" applyFont="1" applyFill="1" applyAlignment="1">
      <alignment/>
    </xf>
    <xf numFmtId="0" fontId="4" fillId="0" borderId="0" xfId="15" applyNumberFormat="1" applyFont="1" applyFill="1" applyAlignment="1">
      <alignment/>
    </xf>
    <xf numFmtId="0" fontId="4" fillId="0" borderId="0" xfId="0" applyFont="1" applyFill="1" applyAlignment="1">
      <alignment horizontal="right" wrapText="1"/>
    </xf>
    <xf numFmtId="15" fontId="3" fillId="0" borderId="0" xfId="0" applyNumberFormat="1" applyFont="1" applyFill="1" applyAlignment="1" quotePrefix="1">
      <alignment horizontal="right"/>
    </xf>
    <xf numFmtId="0" fontId="3" fillId="0" borderId="0" xfId="0" applyFont="1" applyFill="1" applyAlignment="1" quotePrefix="1">
      <alignment horizontal="right"/>
    </xf>
    <xf numFmtId="37" fontId="3" fillId="0" borderId="0" xfId="15" applyNumberFormat="1" applyFont="1" applyFill="1" applyBorder="1" applyAlignment="1">
      <alignment/>
    </xf>
    <xf numFmtId="37" fontId="3" fillId="0" borderId="0" xfId="0" applyNumberFormat="1" applyFont="1" applyFill="1" applyBorder="1" applyAlignment="1">
      <alignment/>
    </xf>
    <xf numFmtId="37" fontId="3" fillId="0" borderId="2" xfId="15" applyNumberFormat="1" applyFont="1" applyFill="1" applyBorder="1" applyAlignment="1">
      <alignment/>
    </xf>
    <xf numFmtId="37" fontId="3" fillId="0" borderId="0" xfId="15" applyNumberFormat="1" applyFont="1" applyFill="1" applyAlignment="1">
      <alignment/>
    </xf>
    <xf numFmtId="37" fontId="3" fillId="0" borderId="0" xfId="0" applyNumberFormat="1" applyFont="1" applyFill="1" applyAlignment="1">
      <alignment/>
    </xf>
    <xf numFmtId="37" fontId="3" fillId="0" borderId="3" xfId="15" applyNumberFormat="1" applyFont="1" applyFill="1" applyBorder="1" applyAlignment="1">
      <alignment/>
    </xf>
    <xf numFmtId="39" fontId="3" fillId="0" borderId="0" xfId="15" applyNumberFormat="1" applyFont="1" applyFill="1" applyAlignment="1">
      <alignment horizontal="right"/>
    </xf>
    <xf numFmtId="39" fontId="3" fillId="0" borderId="0" xfId="0" applyNumberFormat="1" applyFont="1" applyFill="1" applyAlignment="1">
      <alignment/>
    </xf>
    <xf numFmtId="37" fontId="3" fillId="0" borderId="0" xfId="15" applyNumberFormat="1" applyFont="1" applyFill="1" applyAlignment="1">
      <alignment horizontal="right"/>
    </xf>
    <xf numFmtId="37" fontId="3" fillId="0" borderId="4" xfId="15"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0" xfId="0" applyNumberFormat="1" applyFont="1" applyFill="1" applyBorder="1" applyAlignment="1">
      <alignment horizontal="right"/>
    </xf>
    <xf numFmtId="37" fontId="4" fillId="0" borderId="3" xfId="0" applyNumberFormat="1" applyFont="1" applyFill="1" applyBorder="1" applyAlignment="1">
      <alignment horizontal="right"/>
    </xf>
    <xf numFmtId="37" fontId="3" fillId="0" borderId="2" xfId="0" applyNumberFormat="1" applyFont="1" applyFill="1" applyBorder="1" applyAlignment="1">
      <alignment/>
    </xf>
    <xf numFmtId="37" fontId="6" fillId="0" borderId="0" xfId="0" applyNumberFormat="1" applyFont="1" applyFill="1" applyAlignment="1">
      <alignment/>
    </xf>
    <xf numFmtId="37" fontId="3" fillId="0" borderId="2" xfId="0" applyNumberFormat="1" applyFont="1" applyFill="1" applyBorder="1" applyAlignment="1">
      <alignment horizontal="right"/>
    </xf>
    <xf numFmtId="39" fontId="3" fillId="0" borderId="0" xfId="15" applyNumberFormat="1" applyFont="1" applyFill="1" applyAlignment="1">
      <alignment/>
    </xf>
    <xf numFmtId="37" fontId="3" fillId="0" borderId="0" xfId="0" applyNumberFormat="1" applyFont="1" applyAlignment="1">
      <alignment/>
    </xf>
    <xf numFmtId="37" fontId="3" fillId="0" borderId="0" xfId="0" applyNumberFormat="1" applyFont="1" applyAlignment="1">
      <alignment horizontal="right"/>
    </xf>
    <xf numFmtId="37" fontId="3" fillId="0" borderId="1" xfId="0" applyNumberFormat="1" applyFont="1" applyBorder="1" applyAlignment="1">
      <alignment/>
    </xf>
    <xf numFmtId="37" fontId="3" fillId="0" borderId="0" xfId="15" applyNumberFormat="1" applyFont="1" applyFill="1" applyAlignment="1">
      <alignment/>
    </xf>
    <xf numFmtId="37" fontId="3" fillId="0" borderId="0" xfId="15" applyNumberFormat="1" applyFont="1" applyFill="1" applyBorder="1" applyAlignment="1">
      <alignment/>
    </xf>
    <xf numFmtId="37" fontId="3" fillId="0" borderId="2" xfId="15" applyNumberFormat="1" applyFont="1" applyFill="1" applyBorder="1" applyAlignment="1">
      <alignment horizontal="right"/>
    </xf>
    <xf numFmtId="37" fontId="3" fillId="0" borderId="1" xfId="15" applyNumberFormat="1" applyFont="1" applyFill="1" applyBorder="1" applyAlignment="1">
      <alignment/>
    </xf>
    <xf numFmtId="37" fontId="3" fillId="0" borderId="2" xfId="15" applyNumberFormat="1" applyFont="1" applyFill="1" applyBorder="1" applyAlignment="1">
      <alignment/>
    </xf>
    <xf numFmtId="37" fontId="3" fillId="0" borderId="4" xfId="15" applyNumberFormat="1" applyFont="1" applyFill="1" applyBorder="1" applyAlignment="1">
      <alignment/>
    </xf>
    <xf numFmtId="37" fontId="4" fillId="0" borderId="0" xfId="0" applyNumberFormat="1" applyFont="1" applyFill="1" applyAlignment="1">
      <alignment horizontal="right"/>
    </xf>
    <xf numFmtId="171" fontId="3" fillId="0" borderId="0" xfId="15" applyFont="1" applyFill="1" applyAlignment="1">
      <alignment horizontal="right"/>
    </xf>
    <xf numFmtId="171" fontId="3" fillId="0" borderId="0" xfId="15" applyFont="1" applyFill="1" applyAlignment="1">
      <alignment/>
    </xf>
    <xf numFmtId="171" fontId="3" fillId="0" borderId="0" xfId="15" applyFont="1" applyFill="1" applyBorder="1" applyAlignment="1">
      <alignment horizontal="right"/>
    </xf>
    <xf numFmtId="39" fontId="3" fillId="0" borderId="3" xfId="15" applyNumberFormat="1" applyFont="1" applyFill="1" applyBorder="1" applyAlignment="1">
      <alignment/>
    </xf>
    <xf numFmtId="171" fontId="3" fillId="0" borderId="0" xfId="15" applyFont="1" applyAlignment="1">
      <alignment horizontal="right"/>
    </xf>
    <xf numFmtId="171" fontId="3" fillId="0" borderId="2" xfId="15" applyFont="1" applyFill="1" applyBorder="1" applyAlignment="1">
      <alignment horizontal="right"/>
    </xf>
    <xf numFmtId="15" fontId="3" fillId="0" borderId="0" xfId="0" applyNumberFormat="1" applyFont="1" applyFill="1" applyBorder="1" applyAlignment="1">
      <alignment/>
    </xf>
    <xf numFmtId="0" fontId="0" fillId="0" borderId="0" xfId="0" applyFill="1" applyBorder="1" applyAlignment="1">
      <alignment/>
    </xf>
    <xf numFmtId="178" fontId="3" fillId="0" borderId="0" xfId="15" applyNumberFormat="1" applyFont="1" applyFill="1" applyAlignment="1">
      <alignment horizontal="right"/>
    </xf>
    <xf numFmtId="178" fontId="3" fillId="0" borderId="0" xfId="15" applyNumberFormat="1" applyFont="1" applyFill="1" applyBorder="1" applyAlignment="1">
      <alignment horizontal="right"/>
    </xf>
    <xf numFmtId="37" fontId="3" fillId="0" borderId="4" xfId="0" applyNumberFormat="1" applyFont="1" applyFill="1" applyBorder="1" applyAlignment="1">
      <alignment/>
    </xf>
    <xf numFmtId="37" fontId="3" fillId="0" borderId="0" xfId="0" applyNumberFormat="1" applyFont="1" applyFill="1" applyBorder="1" applyAlignment="1">
      <alignment/>
    </xf>
    <xf numFmtId="37" fontId="4" fillId="0" borderId="3" xfId="0" applyNumberFormat="1" applyFont="1" applyFill="1" applyBorder="1" applyAlignment="1">
      <alignment/>
    </xf>
    <xf numFmtId="37" fontId="3" fillId="0" borderId="5" xfId="15" applyNumberFormat="1" applyFont="1" applyFill="1" applyBorder="1" applyAlignment="1">
      <alignment/>
    </xf>
    <xf numFmtId="0" fontId="4" fillId="0" borderId="0" xfId="0" applyFont="1" applyFill="1" applyAlignment="1">
      <alignment horizontal="justify"/>
    </xf>
    <xf numFmtId="178" fontId="3" fillId="0" borderId="0" xfId="15" applyNumberFormat="1" applyFont="1" applyFill="1" applyAlignment="1">
      <alignment/>
    </xf>
    <xf numFmtId="171" fontId="4" fillId="0" borderId="0" xfId="15" applyFont="1" applyFill="1" applyAlignment="1">
      <alignment horizontal="right"/>
    </xf>
    <xf numFmtId="178" fontId="3" fillId="0" borderId="3" xfId="15" applyNumberFormat="1" applyFont="1" applyFill="1" applyBorder="1" applyAlignment="1">
      <alignment/>
    </xf>
    <xf numFmtId="178" fontId="3" fillId="0" borderId="3" xfId="15" applyNumberFormat="1" applyFont="1" applyFill="1" applyBorder="1" applyAlignment="1">
      <alignment horizontal="right"/>
    </xf>
    <xf numFmtId="171" fontId="3" fillId="0" borderId="2" xfId="15" applyFont="1" applyBorder="1" applyAlignment="1">
      <alignment horizontal="right"/>
    </xf>
    <xf numFmtId="37" fontId="3" fillId="0" borderId="2" xfId="0" applyNumberFormat="1" applyFont="1" applyBorder="1" applyAlignment="1">
      <alignment/>
    </xf>
    <xf numFmtId="0" fontId="4" fillId="0" borderId="0" xfId="0" applyFont="1" applyAlignment="1">
      <alignment/>
    </xf>
    <xf numFmtId="178" fontId="3" fillId="0" borderId="0" xfId="15" applyNumberFormat="1" applyFont="1" applyAlignment="1">
      <alignment horizontal="right"/>
    </xf>
    <xf numFmtId="178" fontId="3" fillId="0" borderId="2" xfId="15" applyNumberFormat="1" applyFont="1" applyFill="1" applyBorder="1" applyAlignment="1">
      <alignment horizontal="right"/>
    </xf>
    <xf numFmtId="0" fontId="4" fillId="0" borderId="0" xfId="0" applyFont="1" applyAlignment="1">
      <alignment horizontal="center"/>
    </xf>
    <xf numFmtId="178" fontId="4" fillId="0" borderId="0" xfId="15" applyNumberFormat="1" applyFont="1" applyFill="1" applyAlignment="1">
      <alignment horizontal="center"/>
    </xf>
    <xf numFmtId="171" fontId="4" fillId="0" borderId="0" xfId="15" applyFont="1" applyFill="1" applyAlignment="1">
      <alignment horizontal="center"/>
    </xf>
    <xf numFmtId="169" fontId="3" fillId="0" borderId="0" xfId="0" applyNumberFormat="1" applyFont="1" applyFill="1" applyAlignment="1">
      <alignment/>
    </xf>
    <xf numFmtId="169" fontId="3" fillId="0" borderId="2" xfId="15" applyNumberFormat="1" applyFont="1" applyFill="1" applyBorder="1" applyAlignment="1">
      <alignment horizontal="right"/>
    </xf>
    <xf numFmtId="0" fontId="4" fillId="0" borderId="0" xfId="0" applyFont="1" applyFill="1" applyAlignment="1">
      <alignment horizontal="center"/>
    </xf>
    <xf numFmtId="0" fontId="5" fillId="0" borderId="0" xfId="0" applyFont="1" applyFill="1" applyAlignment="1">
      <alignment horizontal="justify" wrapText="1"/>
    </xf>
    <xf numFmtId="0" fontId="4" fillId="0" borderId="6"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3" fillId="0" borderId="0" xfId="0" applyFont="1" applyFill="1" applyAlignment="1">
      <alignment horizontal="justify"/>
    </xf>
    <xf numFmtId="0" fontId="3" fillId="0" borderId="0" xfId="0" applyFont="1" applyFill="1" applyAlignment="1">
      <alignment horizontal="justify" wrapText="1"/>
    </xf>
    <xf numFmtId="0" fontId="4" fillId="0" borderId="0" xfId="0" applyFont="1" applyFill="1" applyAlignment="1">
      <alignment horizontal="justify"/>
    </xf>
    <xf numFmtId="0" fontId="3" fillId="0" borderId="0" xfId="0" applyFont="1" applyFill="1" applyAlignment="1">
      <alignment horizontal="justify"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114300</xdr:rowOff>
    </xdr:from>
    <xdr:to>
      <xdr:col>4</xdr:col>
      <xdr:colOff>104775</xdr:colOff>
      <xdr:row>6</xdr:row>
      <xdr:rowOff>114300</xdr:rowOff>
    </xdr:to>
    <xdr:sp>
      <xdr:nvSpPr>
        <xdr:cNvPr id="1" name="Line 1"/>
        <xdr:cNvSpPr>
          <a:spLocks/>
        </xdr:cNvSpPr>
      </xdr:nvSpPr>
      <xdr:spPr>
        <a:xfrm flipH="1">
          <a:off x="2847975" y="1314450"/>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6</xdr:row>
      <xdr:rowOff>104775</xdr:rowOff>
    </xdr:from>
    <xdr:to>
      <xdr:col>8</xdr:col>
      <xdr:colOff>0</xdr:colOff>
      <xdr:row>6</xdr:row>
      <xdr:rowOff>104775</xdr:rowOff>
    </xdr:to>
    <xdr:sp>
      <xdr:nvSpPr>
        <xdr:cNvPr id="2" name="Line 2"/>
        <xdr:cNvSpPr>
          <a:spLocks/>
        </xdr:cNvSpPr>
      </xdr:nvSpPr>
      <xdr:spPr>
        <a:xfrm>
          <a:off x="7115175" y="130492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7</xdr:row>
      <xdr:rowOff>114300</xdr:rowOff>
    </xdr:from>
    <xdr:to>
      <xdr:col>6</xdr:col>
      <xdr:colOff>0</xdr:colOff>
      <xdr:row>7</xdr:row>
      <xdr:rowOff>114300</xdr:rowOff>
    </xdr:to>
    <xdr:sp>
      <xdr:nvSpPr>
        <xdr:cNvPr id="3" name="Line 4"/>
        <xdr:cNvSpPr>
          <a:spLocks/>
        </xdr:cNvSpPr>
      </xdr:nvSpPr>
      <xdr:spPr>
        <a:xfrm flipV="1">
          <a:off x="5667375" y="15144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xdr:row>
      <xdr:rowOff>104775</xdr:rowOff>
    </xdr:from>
    <xdr:to>
      <xdr:col>4</xdr:col>
      <xdr:colOff>457200</xdr:colOff>
      <xdr:row>7</xdr:row>
      <xdr:rowOff>104775</xdr:rowOff>
    </xdr:to>
    <xdr:sp>
      <xdr:nvSpPr>
        <xdr:cNvPr id="4" name="Line 5"/>
        <xdr:cNvSpPr>
          <a:spLocks/>
        </xdr:cNvSpPr>
      </xdr:nvSpPr>
      <xdr:spPr>
        <a:xfrm flipH="1">
          <a:off x="3943350" y="15049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190500</xdr:colOff>
      <xdr:row>241</xdr:row>
      <xdr:rowOff>76200</xdr:rowOff>
    </xdr:from>
    <xdr:ext cx="85725" cy="209550"/>
    <xdr:sp>
      <xdr:nvSpPr>
        <xdr:cNvPr id="1" name="TextBox 1"/>
        <xdr:cNvSpPr txBox="1">
          <a:spLocks noChangeArrowheads="1"/>
        </xdr:cNvSpPr>
      </xdr:nvSpPr>
      <xdr:spPr>
        <a:xfrm>
          <a:off x="3543300" y="4871085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609600</xdr:colOff>
      <xdr:row>84</xdr:row>
      <xdr:rowOff>123825</xdr:rowOff>
    </xdr:from>
    <xdr:to>
      <xdr:col>11</xdr:col>
      <xdr:colOff>9525</xdr:colOff>
      <xdr:row>84</xdr:row>
      <xdr:rowOff>123825</xdr:rowOff>
    </xdr:to>
    <xdr:sp>
      <xdr:nvSpPr>
        <xdr:cNvPr id="2" name="Line 7"/>
        <xdr:cNvSpPr>
          <a:spLocks/>
        </xdr:cNvSpPr>
      </xdr:nvSpPr>
      <xdr:spPr>
        <a:xfrm>
          <a:off x="6353175" y="17773650"/>
          <a:ext cx="1552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84</xdr:row>
      <xdr:rowOff>114300</xdr:rowOff>
    </xdr:from>
    <xdr:to>
      <xdr:col>7</xdr:col>
      <xdr:colOff>447675</xdr:colOff>
      <xdr:row>84</xdr:row>
      <xdr:rowOff>114300</xdr:rowOff>
    </xdr:to>
    <xdr:sp>
      <xdr:nvSpPr>
        <xdr:cNvPr id="3" name="Line 8"/>
        <xdr:cNvSpPr>
          <a:spLocks/>
        </xdr:cNvSpPr>
      </xdr:nvSpPr>
      <xdr:spPr>
        <a:xfrm flipH="1">
          <a:off x="3352800" y="17764125"/>
          <a:ext cx="1552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3"/>
  <sheetViews>
    <sheetView zoomScale="85" zoomScaleNormal="85" workbookViewId="0" topLeftCell="A1">
      <selection activeCell="G38" sqref="G38"/>
    </sheetView>
  </sheetViews>
  <sheetFormatPr defaultColWidth="9.140625" defaultRowHeight="12.75"/>
  <cols>
    <col min="1" max="2" width="9.140625" style="2" customWidth="1"/>
    <col min="3" max="3" width="16.7109375" style="2" customWidth="1"/>
    <col min="4" max="5" width="17.7109375" style="2" customWidth="1"/>
    <col min="6" max="6" width="4.8515625" style="2" customWidth="1"/>
    <col min="7" max="8" width="17.7109375" style="2" customWidth="1"/>
    <col min="9" max="16384" width="9.140625" style="2" customWidth="1"/>
  </cols>
  <sheetData>
    <row r="1" ht="15.75">
      <c r="A1" s="3" t="s">
        <v>130</v>
      </c>
    </row>
    <row r="2" ht="15.75">
      <c r="A2" s="3" t="s">
        <v>58</v>
      </c>
    </row>
    <row r="4" ht="15.75">
      <c r="A4" s="3" t="s">
        <v>137</v>
      </c>
    </row>
    <row r="5" ht="15.75">
      <c r="A5" s="3" t="s">
        <v>227</v>
      </c>
    </row>
    <row r="7" spans="4:8" ht="15.75">
      <c r="D7" s="96" t="s">
        <v>37</v>
      </c>
      <c r="E7" s="96"/>
      <c r="G7" s="96" t="s">
        <v>38</v>
      </c>
      <c r="H7" s="96"/>
    </row>
    <row r="8" spans="3:8" ht="15.75">
      <c r="C8" s="67"/>
      <c r="D8" s="83" t="s">
        <v>54</v>
      </c>
      <c r="E8" s="83" t="s">
        <v>51</v>
      </c>
      <c r="F8" s="67"/>
      <c r="G8" s="83" t="s">
        <v>54</v>
      </c>
      <c r="H8" s="83" t="s">
        <v>51</v>
      </c>
    </row>
    <row r="9" spans="3:8" ht="15.75">
      <c r="C9" s="67"/>
      <c r="D9" s="83" t="s">
        <v>55</v>
      </c>
      <c r="E9" s="83" t="s">
        <v>52</v>
      </c>
      <c r="F9" s="67"/>
      <c r="G9" s="83" t="s">
        <v>55</v>
      </c>
      <c r="H9" s="83" t="s">
        <v>52</v>
      </c>
    </row>
    <row r="10" spans="3:8" ht="15.75">
      <c r="C10" s="93" t="s">
        <v>184</v>
      </c>
      <c r="D10" s="83" t="s">
        <v>53</v>
      </c>
      <c r="E10" s="83" t="s">
        <v>53</v>
      </c>
      <c r="F10" s="67"/>
      <c r="G10" s="83" t="s">
        <v>56</v>
      </c>
      <c r="H10" s="83" t="s">
        <v>57</v>
      </c>
    </row>
    <row r="11" spans="3:8" ht="15.75">
      <c r="C11" s="67"/>
      <c r="D11" s="83" t="s">
        <v>199</v>
      </c>
      <c r="E11" s="83" t="s">
        <v>162</v>
      </c>
      <c r="F11" s="67"/>
      <c r="G11" s="83" t="s">
        <v>199</v>
      </c>
      <c r="H11" s="83" t="s">
        <v>162</v>
      </c>
    </row>
    <row r="12" spans="3:8" ht="15.75">
      <c r="C12" s="67"/>
      <c r="D12" s="83" t="s">
        <v>0</v>
      </c>
      <c r="E12" s="83" t="s">
        <v>0</v>
      </c>
      <c r="F12" s="67"/>
      <c r="G12" s="83" t="s">
        <v>0</v>
      </c>
      <c r="H12" s="83" t="s">
        <v>0</v>
      </c>
    </row>
    <row r="13" spans="3:8" ht="15.75">
      <c r="C13" s="67"/>
      <c r="D13" s="83"/>
      <c r="E13" s="83" t="s">
        <v>182</v>
      </c>
      <c r="F13" s="67"/>
      <c r="G13" s="83"/>
      <c r="H13" s="83" t="s">
        <v>182</v>
      </c>
    </row>
    <row r="15" spans="1:8" ht="15.75">
      <c r="A15" s="2" t="s">
        <v>11</v>
      </c>
      <c r="D15" s="40">
        <v>14141</v>
      </c>
      <c r="E15" s="40">
        <v>12393</v>
      </c>
      <c r="F15" s="41"/>
      <c r="G15" s="40">
        <v>54696</v>
      </c>
      <c r="H15" s="40">
        <v>46461</v>
      </c>
    </row>
    <row r="16" spans="4:8" ht="15.75">
      <c r="D16" s="40"/>
      <c r="E16" s="40"/>
      <c r="F16" s="41"/>
      <c r="G16" s="40"/>
      <c r="H16" s="40"/>
    </row>
    <row r="17" spans="1:8" ht="15.75">
      <c r="A17" s="2" t="s">
        <v>13</v>
      </c>
      <c r="D17" s="40">
        <f>-9414+63</f>
        <v>-9351</v>
      </c>
      <c r="E17" s="40">
        <v>-9713</v>
      </c>
      <c r="F17" s="41"/>
      <c r="G17" s="40">
        <f>-39173+63</f>
        <v>-39110</v>
      </c>
      <c r="H17" s="40">
        <v>-37826</v>
      </c>
    </row>
    <row r="18" spans="4:8" ht="15.75">
      <c r="D18" s="40"/>
      <c r="E18" s="40"/>
      <c r="F18" s="41"/>
      <c r="G18" s="40"/>
      <c r="H18" s="40"/>
    </row>
    <row r="19" spans="1:8" ht="15.75">
      <c r="A19" s="2" t="s">
        <v>14</v>
      </c>
      <c r="D19" s="42">
        <f>291+92</f>
        <v>383</v>
      </c>
      <c r="E19" s="42">
        <v>285</v>
      </c>
      <c r="F19" s="41"/>
      <c r="G19" s="42">
        <f>1808+92</f>
        <v>1900</v>
      </c>
      <c r="H19" s="42">
        <v>1250</v>
      </c>
    </row>
    <row r="20" spans="4:8" ht="15.75">
      <c r="D20" s="43"/>
      <c r="E20" s="43"/>
      <c r="F20" s="44"/>
      <c r="G20" s="43"/>
      <c r="H20" s="43"/>
    </row>
    <row r="21" spans="1:8" ht="15.75">
      <c r="A21" s="2" t="s">
        <v>124</v>
      </c>
      <c r="D21" s="43">
        <f>SUM(D15:D19)</f>
        <v>5173</v>
      </c>
      <c r="E21" s="43">
        <f>SUM(E15:E19)</f>
        <v>2965</v>
      </c>
      <c r="F21" s="44"/>
      <c r="G21" s="43">
        <f>SUM(G15:G19)</f>
        <v>17486</v>
      </c>
      <c r="H21" s="43">
        <f>SUM(H15:H19)</f>
        <v>9885</v>
      </c>
    </row>
    <row r="22" spans="4:8" ht="15.75">
      <c r="D22" s="43"/>
      <c r="E22" s="43"/>
      <c r="F22" s="44"/>
      <c r="G22" s="43"/>
      <c r="H22" s="43"/>
    </row>
    <row r="23" spans="1:8" ht="15.75">
      <c r="A23" s="2" t="s">
        <v>12</v>
      </c>
      <c r="D23" s="42">
        <v>-228</v>
      </c>
      <c r="E23" s="42">
        <v>-263</v>
      </c>
      <c r="F23" s="44"/>
      <c r="G23" s="42">
        <v>-944</v>
      </c>
      <c r="H23" s="42">
        <v>-1163</v>
      </c>
    </row>
    <row r="24" spans="4:8" ht="15.75">
      <c r="D24" s="43"/>
      <c r="E24" s="43"/>
      <c r="F24" s="44"/>
      <c r="G24" s="43"/>
      <c r="H24" s="43"/>
    </row>
    <row r="25" spans="1:8" ht="15.75">
      <c r="A25" s="2" t="s">
        <v>125</v>
      </c>
      <c r="D25" s="43">
        <f>D21+D23</f>
        <v>4945</v>
      </c>
      <c r="E25" s="43">
        <f>SUM(E21:E23)</f>
        <v>2702</v>
      </c>
      <c r="F25" s="44"/>
      <c r="G25" s="43">
        <f>G21+G23</f>
        <v>16542</v>
      </c>
      <c r="H25" s="43">
        <f>SUM(H21:H23)</f>
        <v>8722</v>
      </c>
    </row>
    <row r="26" spans="4:8" ht="15.75">
      <c r="D26" s="43"/>
      <c r="E26" s="43"/>
      <c r="F26" s="44"/>
      <c r="G26" s="43"/>
      <c r="H26" s="43"/>
    </row>
    <row r="27" spans="1:8" ht="15.75">
      <c r="A27" s="2" t="s">
        <v>1</v>
      </c>
      <c r="C27" s="93" t="s">
        <v>252</v>
      </c>
      <c r="D27" s="42">
        <v>-1951</v>
      </c>
      <c r="E27" s="42">
        <v>-614</v>
      </c>
      <c r="F27" s="44"/>
      <c r="G27" s="42">
        <v>-2821</v>
      </c>
      <c r="H27" s="42">
        <v>-956</v>
      </c>
    </row>
    <row r="28" spans="4:8" ht="15.75">
      <c r="D28" s="43"/>
      <c r="E28" s="43"/>
      <c r="F28" s="44"/>
      <c r="G28" s="43"/>
      <c r="H28" s="43"/>
    </row>
    <row r="29" spans="1:8" ht="16.5" thickBot="1">
      <c r="A29" s="2" t="s">
        <v>123</v>
      </c>
      <c r="D29" s="45">
        <f>D25+D27</f>
        <v>2994</v>
      </c>
      <c r="E29" s="45">
        <f>SUM(E25:E27)</f>
        <v>2088</v>
      </c>
      <c r="F29" s="44"/>
      <c r="G29" s="45">
        <f>G25+G27</f>
        <v>13721</v>
      </c>
      <c r="H29" s="45">
        <f>SUM(H25:H27)</f>
        <v>7766</v>
      </c>
    </row>
    <row r="30" spans="4:8" ht="15.75">
      <c r="D30" s="43"/>
      <c r="E30" s="43"/>
      <c r="F30" s="44"/>
      <c r="G30" s="43"/>
      <c r="H30" s="43"/>
    </row>
    <row r="31" spans="1:8" ht="15.75">
      <c r="A31" s="2" t="s">
        <v>35</v>
      </c>
      <c r="D31" s="43"/>
      <c r="E31" s="43"/>
      <c r="F31" s="44"/>
      <c r="G31" s="43"/>
      <c r="H31" s="43"/>
    </row>
    <row r="32" spans="1:8" ht="15.75">
      <c r="A32" s="2" t="s">
        <v>36</v>
      </c>
      <c r="D32" s="43">
        <v>2871</v>
      </c>
      <c r="E32" s="43">
        <v>1995</v>
      </c>
      <c r="F32" s="44"/>
      <c r="G32" s="43">
        <v>13339</v>
      </c>
      <c r="H32" s="43">
        <v>7496</v>
      </c>
    </row>
    <row r="33" spans="1:8" ht="15.75">
      <c r="A33" s="2" t="s">
        <v>15</v>
      </c>
      <c r="D33" s="42">
        <v>123</v>
      </c>
      <c r="E33" s="42">
        <v>93</v>
      </c>
      <c r="F33" s="44"/>
      <c r="G33" s="42">
        <v>382</v>
      </c>
      <c r="H33" s="42">
        <v>270</v>
      </c>
    </row>
    <row r="34" spans="4:8" ht="15.75">
      <c r="D34" s="43"/>
      <c r="E34" s="43"/>
      <c r="F34" s="44"/>
      <c r="G34" s="43"/>
      <c r="H34" s="43"/>
    </row>
    <row r="35" spans="1:8" ht="16.5" thickBot="1">
      <c r="A35" s="2" t="s">
        <v>123</v>
      </c>
      <c r="D35" s="45">
        <f>+D32+D33</f>
        <v>2994</v>
      </c>
      <c r="E35" s="45">
        <f>SUM(E32:E33)</f>
        <v>2088</v>
      </c>
      <c r="F35" s="44"/>
      <c r="G35" s="45">
        <f>+G32+G33</f>
        <v>13721</v>
      </c>
      <c r="H35" s="45">
        <f>SUM(H31:H33)</f>
        <v>7766</v>
      </c>
    </row>
    <row r="36" spans="4:8" ht="15.75">
      <c r="D36" s="22"/>
      <c r="E36" s="22"/>
      <c r="F36" s="7"/>
      <c r="G36" s="22"/>
      <c r="H36" s="22"/>
    </row>
    <row r="37" spans="1:8" ht="15.75">
      <c r="A37" s="2" t="s">
        <v>126</v>
      </c>
      <c r="D37" s="46">
        <v>1.46</v>
      </c>
      <c r="E37" s="46">
        <v>1.01</v>
      </c>
      <c r="F37" s="47"/>
      <c r="G37" s="46">
        <v>6.77</v>
      </c>
      <c r="H37" s="46">
        <v>3.81</v>
      </c>
    </row>
    <row r="38" spans="4:8" ht="15.75">
      <c r="D38" s="8"/>
      <c r="E38" s="10"/>
      <c r="F38" s="9"/>
      <c r="G38" s="8"/>
      <c r="H38" s="8"/>
    </row>
    <row r="39" spans="1:8" ht="15.75" customHeight="1">
      <c r="A39" s="97" t="s">
        <v>164</v>
      </c>
      <c r="B39" s="97"/>
      <c r="C39" s="97"/>
      <c r="D39" s="97"/>
      <c r="E39" s="97"/>
      <c r="F39" s="97"/>
      <c r="G39" s="97"/>
      <c r="H39" s="97"/>
    </row>
    <row r="40" spans="1:8" ht="15.75">
      <c r="A40" s="97"/>
      <c r="B40" s="97"/>
      <c r="C40" s="97"/>
      <c r="D40" s="97"/>
      <c r="E40" s="97"/>
      <c r="F40" s="97"/>
      <c r="G40" s="97"/>
      <c r="H40" s="97"/>
    </row>
    <row r="41" spans="1:8" ht="15.75">
      <c r="A41" s="97"/>
      <c r="B41" s="97"/>
      <c r="C41" s="97"/>
      <c r="D41" s="97"/>
      <c r="E41" s="97"/>
      <c r="F41" s="97"/>
      <c r="G41" s="97"/>
      <c r="H41" s="97"/>
    </row>
    <row r="43" ht="15.75">
      <c r="A43" s="12"/>
    </row>
  </sheetData>
  <mergeCells count="3">
    <mergeCell ref="D7:E7"/>
    <mergeCell ref="G7:H7"/>
    <mergeCell ref="A39:H41"/>
  </mergeCells>
  <printOptions horizontalCentered="1"/>
  <pageMargins left="0.75" right="0.5" top="1" bottom="1" header="0" footer="0.5"/>
  <pageSetup horizontalDpi="180" verticalDpi="180" orientation="portrait" scale="85" r:id="rId1"/>
</worksheet>
</file>

<file path=xl/worksheets/sheet2.xml><?xml version="1.0" encoding="utf-8"?>
<worksheet xmlns="http://schemas.openxmlformats.org/spreadsheetml/2006/main" xmlns:r="http://schemas.openxmlformats.org/officeDocument/2006/relationships">
  <dimension ref="A1:H86"/>
  <sheetViews>
    <sheetView zoomScale="85" zoomScaleNormal="85" workbookViewId="0" topLeftCell="A7">
      <selection activeCell="F53" sqref="F53"/>
    </sheetView>
  </sheetViews>
  <sheetFormatPr defaultColWidth="9.140625" defaultRowHeight="12.75"/>
  <cols>
    <col min="1" max="1" width="4.57421875" style="2" customWidth="1"/>
    <col min="2" max="2" width="9.28125" style="2" customWidth="1"/>
    <col min="3" max="3" width="9.140625" style="2" customWidth="1"/>
    <col min="4" max="4" width="10.7109375" style="2" customWidth="1"/>
    <col min="5" max="5" width="24.57421875" style="2" customWidth="1"/>
    <col min="6" max="6" width="14.140625" style="2" bestFit="1" customWidth="1"/>
    <col min="7" max="7" width="9.140625" style="2" customWidth="1"/>
    <col min="8" max="8" width="14.421875" style="2" bestFit="1" customWidth="1"/>
    <col min="9" max="16384" width="9.140625" style="2" customWidth="1"/>
  </cols>
  <sheetData>
    <row r="1" ht="15.75">
      <c r="A1" s="3" t="s">
        <v>130</v>
      </c>
    </row>
    <row r="2" ht="15.75">
      <c r="A2" s="3" t="s">
        <v>58</v>
      </c>
    </row>
    <row r="4" ht="15.75">
      <c r="A4" s="3" t="s">
        <v>138</v>
      </c>
    </row>
    <row r="5" ht="15.75">
      <c r="A5" s="3" t="s">
        <v>228</v>
      </c>
    </row>
    <row r="7" spans="6:8" ht="15.75">
      <c r="F7" s="83" t="s">
        <v>59</v>
      </c>
      <c r="H7" s="83" t="s">
        <v>59</v>
      </c>
    </row>
    <row r="8" spans="6:8" ht="15.75">
      <c r="F8" s="83" t="s">
        <v>60</v>
      </c>
      <c r="H8" s="83" t="s">
        <v>60</v>
      </c>
    </row>
    <row r="9" spans="6:8" ht="15.75">
      <c r="F9" s="83" t="s">
        <v>54</v>
      </c>
      <c r="H9" s="83" t="s">
        <v>61</v>
      </c>
    </row>
    <row r="10" spans="5:8" ht="15.75">
      <c r="E10" s="4" t="s">
        <v>184</v>
      </c>
      <c r="F10" s="83" t="s">
        <v>53</v>
      </c>
      <c r="H10" s="83" t="s">
        <v>62</v>
      </c>
    </row>
    <row r="11" spans="6:8" ht="15.75">
      <c r="F11" s="83" t="s">
        <v>199</v>
      </c>
      <c r="H11" s="83" t="s">
        <v>162</v>
      </c>
    </row>
    <row r="12" spans="6:8" ht="15.75">
      <c r="F12" s="83" t="s">
        <v>0</v>
      </c>
      <c r="H12" s="83" t="s">
        <v>0</v>
      </c>
    </row>
    <row r="13" spans="6:8" ht="15.75">
      <c r="F13" s="4"/>
      <c r="H13" s="83" t="s">
        <v>182</v>
      </c>
    </row>
    <row r="14" spans="1:8" ht="15.75">
      <c r="A14" s="3" t="s">
        <v>39</v>
      </c>
      <c r="F14" s="4"/>
      <c r="H14" s="4"/>
    </row>
    <row r="15" ht="15.75">
      <c r="A15" s="3" t="s">
        <v>45</v>
      </c>
    </row>
    <row r="16" spans="2:8" ht="15.75">
      <c r="B16" s="2" t="s">
        <v>135</v>
      </c>
      <c r="E16" s="4" t="s">
        <v>185</v>
      </c>
      <c r="F16" s="7">
        <v>242326</v>
      </c>
      <c r="G16" s="7"/>
      <c r="H16" s="48">
        <v>246652</v>
      </c>
    </row>
    <row r="17" spans="2:8" ht="15.75">
      <c r="B17" s="2" t="s">
        <v>211</v>
      </c>
      <c r="E17" s="4" t="s">
        <v>185</v>
      </c>
      <c r="F17" s="48">
        <v>3895</v>
      </c>
      <c r="G17" s="7"/>
      <c r="H17" s="48">
        <v>3900</v>
      </c>
    </row>
    <row r="18" spans="2:8" ht="15.75">
      <c r="B18" s="2" t="s">
        <v>212</v>
      </c>
      <c r="E18" s="4" t="s">
        <v>251</v>
      </c>
      <c r="F18" s="48">
        <v>9008</v>
      </c>
      <c r="G18" s="7"/>
      <c r="H18" s="48">
        <v>16066</v>
      </c>
    </row>
    <row r="19" spans="6:8" ht="15.75">
      <c r="F19" s="77">
        <f>SUM(F16:F18)</f>
        <v>255229</v>
      </c>
      <c r="G19" s="7"/>
      <c r="H19" s="49">
        <f>SUM(H16:H18)</f>
        <v>266618</v>
      </c>
    </row>
    <row r="20" spans="6:8" ht="15.75">
      <c r="F20" s="7"/>
      <c r="G20" s="7"/>
      <c r="H20" s="13"/>
    </row>
    <row r="21" spans="1:8" ht="15.75">
      <c r="A21" s="3" t="s">
        <v>46</v>
      </c>
      <c r="F21" s="7"/>
      <c r="G21" s="7"/>
      <c r="H21" s="13"/>
    </row>
    <row r="22" spans="2:8" ht="15.75">
      <c r="B22" s="2" t="s">
        <v>16</v>
      </c>
      <c r="F22" s="7">
        <v>515</v>
      </c>
      <c r="G22" s="7"/>
      <c r="H22" s="13">
        <v>601</v>
      </c>
    </row>
    <row r="23" spans="2:8" ht="15.75">
      <c r="B23" s="2" t="s">
        <v>117</v>
      </c>
      <c r="F23" s="7">
        <v>5911</v>
      </c>
      <c r="G23" s="7"/>
      <c r="H23" s="13">
        <v>7255</v>
      </c>
    </row>
    <row r="24" spans="2:8" ht="15.75">
      <c r="B24" s="2" t="s">
        <v>136</v>
      </c>
      <c r="F24" s="7">
        <v>20269</v>
      </c>
      <c r="G24" s="7"/>
      <c r="H24" s="13">
        <v>5761</v>
      </c>
    </row>
    <row r="25" spans="6:8" ht="15.75">
      <c r="F25" s="77">
        <f>SUM(F22:F24)</f>
        <v>26695</v>
      </c>
      <c r="G25" s="7"/>
      <c r="H25" s="50">
        <f>SUM(H22:H24)</f>
        <v>13617</v>
      </c>
    </row>
    <row r="26" spans="6:8" ht="15.75">
      <c r="F26" s="78"/>
      <c r="G26" s="7"/>
      <c r="H26" s="51"/>
    </row>
    <row r="27" spans="1:8" ht="16.5" thickBot="1">
      <c r="A27" s="3" t="s">
        <v>96</v>
      </c>
      <c r="F27" s="79">
        <f>+F25+F19</f>
        <v>281924</v>
      </c>
      <c r="G27" s="7"/>
      <c r="H27" s="52">
        <f>+H25+H19</f>
        <v>280235</v>
      </c>
    </row>
    <row r="28" spans="1:8" ht="15.75">
      <c r="A28" s="3"/>
      <c r="F28" s="78"/>
      <c r="G28" s="7"/>
      <c r="H28" s="51"/>
    </row>
    <row r="29" spans="1:8" ht="15.75">
      <c r="A29" s="3" t="s">
        <v>40</v>
      </c>
      <c r="F29" s="78"/>
      <c r="G29" s="7"/>
      <c r="H29" s="51"/>
    </row>
    <row r="30" spans="1:8" ht="15.75">
      <c r="A30" s="3" t="s">
        <v>41</v>
      </c>
      <c r="F30" s="78"/>
      <c r="G30" s="7"/>
      <c r="H30" s="51"/>
    </row>
    <row r="31" spans="1:8" ht="15.75">
      <c r="A31" s="3"/>
      <c r="B31" s="2" t="s">
        <v>42</v>
      </c>
      <c r="F31" s="7">
        <v>197002</v>
      </c>
      <c r="G31" s="7"/>
      <c r="H31" s="13">
        <v>197002</v>
      </c>
    </row>
    <row r="32" spans="1:8" ht="15.75">
      <c r="A32" s="3"/>
      <c r="B32" s="2" t="s">
        <v>17</v>
      </c>
      <c r="F32" s="53">
        <v>41355</v>
      </c>
      <c r="G32" s="7"/>
      <c r="H32" s="53">
        <v>32330</v>
      </c>
    </row>
    <row r="33" spans="1:8" ht="15.75">
      <c r="A33" s="3"/>
      <c r="F33" s="78">
        <f>SUM(F31:F32)</f>
        <v>238357</v>
      </c>
      <c r="G33" s="7"/>
      <c r="H33" s="51">
        <f>SUM(H31:H32)</f>
        <v>229332</v>
      </c>
    </row>
    <row r="34" spans="1:8" ht="15.75">
      <c r="A34" s="3" t="s">
        <v>15</v>
      </c>
      <c r="F34" s="7">
        <v>2108</v>
      </c>
      <c r="G34" s="7"/>
      <c r="H34" s="13">
        <v>2174</v>
      </c>
    </row>
    <row r="35" spans="1:8" ht="15.75">
      <c r="A35" s="3" t="s">
        <v>43</v>
      </c>
      <c r="F35" s="77">
        <f>SUM(F33:F34)</f>
        <v>240465</v>
      </c>
      <c r="G35" s="7"/>
      <c r="H35" s="50">
        <f>SUM(H33:H34)</f>
        <v>231506</v>
      </c>
    </row>
    <row r="36" spans="1:8" ht="15.75">
      <c r="A36" s="3"/>
      <c r="F36" s="78"/>
      <c r="G36" s="7"/>
      <c r="H36" s="51"/>
    </row>
    <row r="37" spans="1:8" ht="15.75">
      <c r="A37" s="3" t="s">
        <v>47</v>
      </c>
      <c r="F37" s="78"/>
      <c r="G37" s="7"/>
      <c r="H37" s="51"/>
    </row>
    <row r="38" spans="1:8" ht="15.75">
      <c r="A38" s="3"/>
      <c r="B38" s="2" t="s">
        <v>49</v>
      </c>
      <c r="F38" s="7">
        <v>311</v>
      </c>
      <c r="G38" s="7"/>
      <c r="H38" s="13">
        <v>1432</v>
      </c>
    </row>
    <row r="39" spans="1:8" ht="15.75">
      <c r="A39" s="3"/>
      <c r="B39" s="2" t="s">
        <v>32</v>
      </c>
      <c r="E39" s="4" t="s">
        <v>251</v>
      </c>
      <c r="F39" s="7">
        <v>22795</v>
      </c>
      <c r="G39" s="7"/>
      <c r="H39" s="13">
        <v>28505</v>
      </c>
    </row>
    <row r="40" spans="1:8" ht="15.75">
      <c r="A40" s="3"/>
      <c r="F40" s="77">
        <f>SUM(F38:F39)</f>
        <v>23106</v>
      </c>
      <c r="G40" s="7"/>
      <c r="H40" s="50">
        <f>SUM(H38:H39)</f>
        <v>29937</v>
      </c>
    </row>
    <row r="41" spans="6:8" ht="15.75">
      <c r="F41" s="78"/>
      <c r="G41" s="7"/>
      <c r="H41" s="51"/>
    </row>
    <row r="42" spans="1:8" ht="15.75">
      <c r="A42" s="3" t="s">
        <v>48</v>
      </c>
      <c r="F42" s="7"/>
      <c r="G42" s="7"/>
      <c r="H42" s="13"/>
    </row>
    <row r="43" spans="1:8" ht="15.75">
      <c r="A43" s="3"/>
      <c r="B43" s="2" t="s">
        <v>139</v>
      </c>
      <c r="F43" s="7">
        <v>10753</v>
      </c>
      <c r="G43" s="7"/>
      <c r="H43" s="13">
        <v>11555</v>
      </c>
    </row>
    <row r="44" spans="2:8" ht="15.75">
      <c r="B44" s="2" t="s">
        <v>116</v>
      </c>
      <c r="F44" s="7">
        <v>7017</v>
      </c>
      <c r="G44" s="7"/>
      <c r="H44" s="13">
        <v>7147</v>
      </c>
    </row>
    <row r="45" spans="2:8" ht="15.75">
      <c r="B45" s="2" t="s">
        <v>115</v>
      </c>
      <c r="F45" s="7">
        <v>583</v>
      </c>
      <c r="G45" s="7"/>
      <c r="H45" s="13">
        <v>90</v>
      </c>
    </row>
    <row r="46" spans="6:8" ht="15.75">
      <c r="F46" s="77">
        <f>F44+F43+F45</f>
        <v>18353</v>
      </c>
      <c r="G46" s="54"/>
      <c r="H46" s="50">
        <f>H44+H43+H45</f>
        <v>18792</v>
      </c>
    </row>
    <row r="47" spans="6:8" ht="15.75">
      <c r="F47" s="78"/>
      <c r="G47" s="7"/>
      <c r="H47" s="13"/>
    </row>
    <row r="48" spans="1:8" ht="15.75">
      <c r="A48" s="3" t="s">
        <v>44</v>
      </c>
      <c r="F48" s="53">
        <f>+F46+F40</f>
        <v>41459</v>
      </c>
      <c r="G48" s="7"/>
      <c r="H48" s="55">
        <f>+H46+H40</f>
        <v>48729</v>
      </c>
    </row>
    <row r="49" spans="6:8" ht="15.75">
      <c r="F49" s="78"/>
      <c r="G49" s="7"/>
      <c r="H49" s="13"/>
    </row>
    <row r="50" spans="1:8" ht="16.5" thickBot="1">
      <c r="A50" s="3" t="s">
        <v>97</v>
      </c>
      <c r="F50" s="79">
        <f>+F48+F35</f>
        <v>281924</v>
      </c>
      <c r="G50" s="7"/>
      <c r="H50" s="52">
        <f>+H48+H35</f>
        <v>280235</v>
      </c>
    </row>
    <row r="51" spans="6:8" ht="15.75">
      <c r="F51" s="78"/>
      <c r="H51" s="13"/>
    </row>
    <row r="52" spans="6:8" ht="15.75">
      <c r="F52" s="7"/>
      <c r="H52" s="6"/>
    </row>
    <row r="53" spans="1:8" ht="15.75">
      <c r="A53" s="2" t="s">
        <v>34</v>
      </c>
      <c r="F53" s="56">
        <v>1.21</v>
      </c>
      <c r="G53" s="47"/>
      <c r="H53" s="56">
        <v>1.16</v>
      </c>
    </row>
    <row r="54" ht="15.75">
      <c r="H54" s="7"/>
    </row>
    <row r="55" spans="1:8" ht="15.75" customHeight="1">
      <c r="A55" s="97" t="s">
        <v>165</v>
      </c>
      <c r="B55" s="97"/>
      <c r="C55" s="97"/>
      <c r="D55" s="97"/>
      <c r="E55" s="97"/>
      <c r="F55" s="97"/>
      <c r="G55" s="97"/>
      <c r="H55" s="97"/>
    </row>
    <row r="56" spans="1:8" ht="15.75">
      <c r="A56" s="97"/>
      <c r="B56" s="97"/>
      <c r="C56" s="97"/>
      <c r="D56" s="97"/>
      <c r="E56" s="97"/>
      <c r="F56" s="97"/>
      <c r="G56" s="97"/>
      <c r="H56" s="97"/>
    </row>
    <row r="57" spans="1:8" ht="15.75">
      <c r="A57" s="97"/>
      <c r="B57" s="97"/>
      <c r="C57" s="97"/>
      <c r="D57" s="97"/>
      <c r="E57" s="97"/>
      <c r="F57" s="97"/>
      <c r="G57" s="97"/>
      <c r="H57" s="97"/>
    </row>
    <row r="58" ht="15.75">
      <c r="H58" s="7"/>
    </row>
    <row r="85" spans="3:7" ht="15.75">
      <c r="C85" s="7"/>
      <c r="D85" s="7"/>
      <c r="E85" s="7"/>
      <c r="F85" s="7"/>
      <c r="G85" s="7"/>
    </row>
    <row r="86" spans="3:7" ht="15.75">
      <c r="C86" s="7"/>
      <c r="D86" s="7"/>
      <c r="E86" s="7"/>
      <c r="F86" s="7"/>
      <c r="G86" s="7"/>
    </row>
  </sheetData>
  <mergeCells count="1">
    <mergeCell ref="A55:H57"/>
  </mergeCells>
  <printOptions horizontalCentered="1"/>
  <pageMargins left="0.75" right="0.5" top="0.75" bottom="0.5" header="0" footer="0.25"/>
  <pageSetup horizontalDpi="180" verticalDpi="180" orientation="portrait" paperSize="9" scale="85" r:id="rId1"/>
  <rowBreaks count="2" manualBreakCount="2">
    <brk id="58" max="9" man="1"/>
    <brk id="86" max="9" man="1"/>
  </rowBreaks>
</worksheet>
</file>

<file path=xl/worksheets/sheet3.xml><?xml version="1.0" encoding="utf-8"?>
<worksheet xmlns="http://schemas.openxmlformats.org/spreadsheetml/2006/main" xmlns:r="http://schemas.openxmlformats.org/officeDocument/2006/relationships">
  <dimension ref="A1:J45"/>
  <sheetViews>
    <sheetView zoomScale="85" zoomScaleNormal="85" workbookViewId="0" topLeftCell="A7">
      <selection activeCell="G23" sqref="G23"/>
    </sheetView>
  </sheetViews>
  <sheetFormatPr defaultColWidth="9.140625" defaultRowHeight="12.75"/>
  <cols>
    <col min="1" max="1" width="11.8515625" style="26" customWidth="1"/>
    <col min="2" max="2" width="15.57421875" style="26" customWidth="1"/>
    <col min="3" max="3" width="15.28125" style="26" customWidth="1"/>
    <col min="4" max="10" width="16.28125" style="26" customWidth="1"/>
    <col min="11" max="16384" width="9.140625" style="26" customWidth="1"/>
  </cols>
  <sheetData>
    <row r="1" spans="1:10" ht="15.75">
      <c r="A1" s="3" t="s">
        <v>130</v>
      </c>
      <c r="B1" s="3"/>
      <c r="C1" s="2"/>
      <c r="E1" s="2"/>
      <c r="F1" s="2"/>
      <c r="G1" s="2"/>
      <c r="H1" s="2"/>
      <c r="I1" s="2"/>
      <c r="J1" s="2"/>
    </row>
    <row r="2" spans="1:10" ht="15.75">
      <c r="A2" s="3" t="s">
        <v>58</v>
      </c>
      <c r="B2" s="3"/>
      <c r="C2" s="2"/>
      <c r="E2" s="2"/>
      <c r="F2" s="2"/>
      <c r="G2" s="2"/>
      <c r="H2" s="2"/>
      <c r="I2" s="2"/>
      <c r="J2" s="2"/>
    </row>
    <row r="3" spans="1:10" ht="15.75">
      <c r="A3" s="2"/>
      <c r="B3" s="2"/>
      <c r="C3" s="2"/>
      <c r="D3" s="2"/>
      <c r="E3" s="2"/>
      <c r="F3" s="2"/>
      <c r="G3" s="2"/>
      <c r="H3" s="2"/>
      <c r="I3" s="2"/>
      <c r="J3" s="2"/>
    </row>
    <row r="4" spans="1:10" ht="15.75">
      <c r="A4" s="3" t="s">
        <v>143</v>
      </c>
      <c r="B4" s="3"/>
      <c r="C4" s="2"/>
      <c r="D4" s="2"/>
      <c r="E4" s="2"/>
      <c r="F4" s="2"/>
      <c r="G4" s="2"/>
      <c r="H4" s="2"/>
      <c r="I4" s="2"/>
      <c r="J4" s="2"/>
    </row>
    <row r="5" spans="1:10" ht="15.75">
      <c r="A5" s="3" t="s">
        <v>227</v>
      </c>
      <c r="B5" s="3"/>
      <c r="C5" s="2"/>
      <c r="D5" s="2"/>
      <c r="E5" s="2"/>
      <c r="F5" s="2"/>
      <c r="G5" s="2"/>
      <c r="H5" s="2"/>
      <c r="I5" s="2"/>
      <c r="J5" s="2"/>
    </row>
    <row r="6" spans="1:10" ht="15.75">
      <c r="A6" s="2"/>
      <c r="B6" s="2"/>
      <c r="C6" s="2"/>
      <c r="D6" s="2"/>
      <c r="E6" s="2"/>
      <c r="F6" s="2"/>
      <c r="G6" s="2"/>
      <c r="H6" s="2"/>
      <c r="I6" s="2"/>
      <c r="J6" s="2"/>
    </row>
    <row r="7" spans="1:10" ht="15.75">
      <c r="A7" s="2"/>
      <c r="B7" s="2"/>
      <c r="C7" s="2"/>
      <c r="D7" s="98" t="s">
        <v>158</v>
      </c>
      <c r="E7" s="99"/>
      <c r="F7" s="99"/>
      <c r="G7" s="99"/>
      <c r="H7" s="100"/>
      <c r="I7" s="31" t="s">
        <v>50</v>
      </c>
      <c r="J7" s="31" t="s">
        <v>21</v>
      </c>
    </row>
    <row r="8" spans="1:10" ht="15.75">
      <c r="A8" s="2"/>
      <c r="B8" s="2"/>
      <c r="C8" s="2"/>
      <c r="E8" s="101" t="s">
        <v>161</v>
      </c>
      <c r="F8" s="102"/>
      <c r="G8" s="31" t="s">
        <v>63</v>
      </c>
      <c r="H8" s="3"/>
      <c r="I8" s="31" t="s">
        <v>159</v>
      </c>
      <c r="J8" s="31" t="s">
        <v>160</v>
      </c>
    </row>
    <row r="9" spans="1:10" ht="15.75">
      <c r="A9" s="2"/>
      <c r="B9" s="2"/>
      <c r="C9" s="2"/>
      <c r="D9" s="31" t="s">
        <v>19</v>
      </c>
      <c r="E9" s="31" t="s">
        <v>18</v>
      </c>
      <c r="F9" s="31" t="s">
        <v>20</v>
      </c>
      <c r="G9" s="31" t="s">
        <v>95</v>
      </c>
      <c r="H9" s="31"/>
      <c r="I9" s="31"/>
      <c r="J9" s="31"/>
    </row>
    <row r="10" spans="1:10" ht="15.75">
      <c r="A10" s="2"/>
      <c r="B10" s="2"/>
      <c r="C10" s="4" t="s">
        <v>184</v>
      </c>
      <c r="D10" s="32" t="s">
        <v>20</v>
      </c>
      <c r="E10" s="31" t="s">
        <v>140</v>
      </c>
      <c r="F10" s="32" t="s">
        <v>141</v>
      </c>
      <c r="G10" s="32" t="s">
        <v>142</v>
      </c>
      <c r="H10" s="32" t="s">
        <v>21</v>
      </c>
      <c r="I10" s="32"/>
      <c r="J10" s="32"/>
    </row>
    <row r="11" spans="1:10" ht="15.75">
      <c r="A11" s="2"/>
      <c r="B11" s="2"/>
      <c r="C11" s="2"/>
      <c r="D11" s="32" t="s">
        <v>0</v>
      </c>
      <c r="E11" s="32" t="s">
        <v>0</v>
      </c>
      <c r="F11" s="32" t="s">
        <v>0</v>
      </c>
      <c r="G11" s="32" t="s">
        <v>0</v>
      </c>
      <c r="H11" s="32" t="s">
        <v>0</v>
      </c>
      <c r="I11" s="32" t="s">
        <v>0</v>
      </c>
      <c r="J11" s="32" t="s">
        <v>0</v>
      </c>
    </row>
    <row r="12" spans="1:10" ht="15.75">
      <c r="A12" s="2"/>
      <c r="B12" s="2"/>
      <c r="C12" s="2"/>
      <c r="D12" s="24"/>
      <c r="E12" s="24"/>
      <c r="F12" s="24"/>
      <c r="G12" s="24"/>
      <c r="H12" s="24"/>
      <c r="I12" s="24"/>
      <c r="J12" s="24"/>
    </row>
    <row r="13" spans="1:10" ht="15.75">
      <c r="A13" s="2" t="s">
        <v>229</v>
      </c>
      <c r="B13" s="2"/>
      <c r="C13" s="2"/>
      <c r="D13" s="2"/>
      <c r="E13" s="2"/>
      <c r="F13" s="2"/>
      <c r="G13" s="2"/>
      <c r="H13" s="2"/>
      <c r="I13" s="2"/>
      <c r="J13" s="2"/>
    </row>
    <row r="14" spans="1:10" ht="15.75">
      <c r="A14" s="21" t="s">
        <v>230</v>
      </c>
      <c r="B14" s="21"/>
      <c r="C14" s="2"/>
      <c r="D14" s="2"/>
      <c r="E14" s="2"/>
      <c r="F14" s="2"/>
      <c r="G14" s="2"/>
      <c r="H14" s="2"/>
      <c r="I14" s="2"/>
      <c r="J14" s="2"/>
    </row>
    <row r="15" spans="1:10" ht="15.75">
      <c r="A15" s="20"/>
      <c r="B15" s="20"/>
      <c r="C15" s="2"/>
      <c r="D15" s="2"/>
      <c r="E15" s="2"/>
      <c r="F15" s="2"/>
      <c r="G15" s="2"/>
      <c r="H15" s="2"/>
      <c r="I15" s="2"/>
      <c r="J15" s="2"/>
    </row>
    <row r="16" ht="15.75">
      <c r="A16" s="3" t="s">
        <v>163</v>
      </c>
    </row>
    <row r="17" spans="1:10" ht="15.75">
      <c r="A17" s="3" t="s">
        <v>253</v>
      </c>
      <c r="D17" s="57">
        <v>197002</v>
      </c>
      <c r="E17" s="57">
        <v>2395</v>
      </c>
      <c r="F17" s="57">
        <v>534</v>
      </c>
      <c r="G17" s="57">
        <v>16446</v>
      </c>
      <c r="H17" s="57">
        <f>SUM(D17:G17)</f>
        <v>216377</v>
      </c>
      <c r="I17" s="57">
        <v>2174</v>
      </c>
      <c r="J17" s="57">
        <f>SUM(H17:I17)</f>
        <v>218551</v>
      </c>
    </row>
    <row r="18" spans="4:10" ht="15.75">
      <c r="D18" s="57"/>
      <c r="E18" s="57"/>
      <c r="F18" s="57"/>
      <c r="G18" s="57"/>
      <c r="H18" s="57"/>
      <c r="I18" s="57"/>
      <c r="J18" s="57"/>
    </row>
    <row r="19" spans="1:10" ht="15.75">
      <c r="A19" s="26" t="s">
        <v>231</v>
      </c>
      <c r="C19" s="91" t="s">
        <v>252</v>
      </c>
      <c r="D19" s="86" t="s">
        <v>153</v>
      </c>
      <c r="E19" s="86" t="s">
        <v>153</v>
      </c>
      <c r="F19" s="86" t="s">
        <v>153</v>
      </c>
      <c r="G19" s="87">
        <v>12955</v>
      </c>
      <c r="H19" s="87">
        <f>SUM(D19:G19)</f>
        <v>12955</v>
      </c>
      <c r="I19" s="86" t="s">
        <v>153</v>
      </c>
      <c r="J19" s="87">
        <f>SUM(H19:I19)</f>
        <v>12955</v>
      </c>
    </row>
    <row r="20" spans="1:10" ht="15.75">
      <c r="A20" s="88" t="s">
        <v>232</v>
      </c>
      <c r="D20" s="57">
        <f aca="true" t="shared" si="0" ref="D20:J20">SUM(D17:D19)</f>
        <v>197002</v>
      </c>
      <c r="E20" s="57">
        <f t="shared" si="0"/>
        <v>2395</v>
      </c>
      <c r="F20" s="57">
        <f t="shared" si="0"/>
        <v>534</v>
      </c>
      <c r="G20" s="57">
        <f t="shared" si="0"/>
        <v>29401</v>
      </c>
      <c r="H20" s="57">
        <f t="shared" si="0"/>
        <v>229332</v>
      </c>
      <c r="I20" s="57">
        <f t="shared" si="0"/>
        <v>2174</v>
      </c>
      <c r="J20" s="57">
        <f t="shared" si="0"/>
        <v>231506</v>
      </c>
    </row>
    <row r="21" spans="4:10" ht="15.75">
      <c r="D21" s="57"/>
      <c r="E21" s="57"/>
      <c r="F21" s="57"/>
      <c r="G21" s="57"/>
      <c r="H21" s="57"/>
      <c r="I21" s="57"/>
      <c r="J21" s="57"/>
    </row>
    <row r="22" spans="1:10" ht="15.75">
      <c r="A22" s="29" t="s">
        <v>233</v>
      </c>
      <c r="D22" s="71" t="s">
        <v>153</v>
      </c>
      <c r="E22" s="71" t="s">
        <v>153</v>
      </c>
      <c r="F22" s="71" t="s">
        <v>153</v>
      </c>
      <c r="G22" s="58">
        <v>13339</v>
      </c>
      <c r="H22" s="58">
        <f>SUM(D22:G22)</f>
        <v>13339</v>
      </c>
      <c r="I22" s="58">
        <v>382</v>
      </c>
      <c r="J22" s="58">
        <f>SUM(H22:I22)</f>
        <v>13721</v>
      </c>
    </row>
    <row r="23" spans="1:10" ht="15.75">
      <c r="A23" s="29"/>
      <c r="D23" s="71"/>
      <c r="E23" s="71"/>
      <c r="F23" s="71"/>
      <c r="G23" s="58"/>
      <c r="H23" s="58"/>
      <c r="I23" s="58"/>
      <c r="J23" s="58"/>
    </row>
    <row r="24" spans="1:10" ht="15.75">
      <c r="A24" s="73" t="s">
        <v>192</v>
      </c>
      <c r="D24" s="71" t="s">
        <v>153</v>
      </c>
      <c r="E24" s="71" t="s">
        <v>153</v>
      </c>
      <c r="F24" s="71" t="s">
        <v>153</v>
      </c>
      <c r="G24" s="58">
        <v>-4314</v>
      </c>
      <c r="H24" s="58">
        <f>SUM(D24:G24)</f>
        <v>-4314</v>
      </c>
      <c r="I24" s="89">
        <v>-448</v>
      </c>
      <c r="J24" s="58">
        <f>SUM(H24:I24)</f>
        <v>-4762</v>
      </c>
    </row>
    <row r="25" spans="1:10" ht="16.5" thickBot="1">
      <c r="A25" s="3" t="s">
        <v>234</v>
      </c>
      <c r="D25" s="59">
        <f>SUM(D20:D24)</f>
        <v>197002</v>
      </c>
      <c r="E25" s="59">
        <f aca="true" t="shared" si="1" ref="E25:J25">SUM(E20:E24)</f>
        <v>2395</v>
      </c>
      <c r="F25" s="59">
        <f t="shared" si="1"/>
        <v>534</v>
      </c>
      <c r="G25" s="59">
        <f t="shared" si="1"/>
        <v>38426</v>
      </c>
      <c r="H25" s="59">
        <f t="shared" si="1"/>
        <v>238357</v>
      </c>
      <c r="I25" s="59">
        <f t="shared" si="1"/>
        <v>2108</v>
      </c>
      <c r="J25" s="59">
        <f t="shared" si="1"/>
        <v>240465</v>
      </c>
    </row>
    <row r="26" spans="4:10" ht="15.75">
      <c r="D26" s="57"/>
      <c r="E26" s="57"/>
      <c r="F26" s="57"/>
      <c r="G26" s="57"/>
      <c r="H26" s="57"/>
      <c r="I26" s="57"/>
      <c r="J26" s="57"/>
    </row>
    <row r="27" spans="4:10" ht="15.75">
      <c r="D27" s="57"/>
      <c r="E27" s="57"/>
      <c r="F27" s="57"/>
      <c r="G27" s="57"/>
      <c r="H27" s="57"/>
      <c r="I27" s="57"/>
      <c r="J27" s="57"/>
    </row>
    <row r="28" spans="1:10" ht="15.75">
      <c r="A28" s="2" t="s">
        <v>229</v>
      </c>
      <c r="D28" s="57"/>
      <c r="E28" s="57"/>
      <c r="F28" s="57"/>
      <c r="G28" s="57"/>
      <c r="H28" s="57"/>
      <c r="I28" s="57"/>
      <c r="J28" s="57"/>
    </row>
    <row r="29" spans="1:10" ht="15.75" customHeight="1">
      <c r="A29" s="21" t="s">
        <v>235</v>
      </c>
      <c r="D29" s="57"/>
      <c r="E29" s="57"/>
      <c r="F29" s="57"/>
      <c r="G29" s="57"/>
      <c r="H29" s="57"/>
      <c r="I29" s="57"/>
      <c r="J29" s="57"/>
    </row>
    <row r="30" spans="4:10" ht="16.5" customHeight="1">
      <c r="D30" s="57"/>
      <c r="E30" s="57"/>
      <c r="F30" s="57"/>
      <c r="G30" s="57"/>
      <c r="H30" s="57"/>
      <c r="I30" s="57"/>
      <c r="J30" s="57"/>
    </row>
    <row r="31" spans="1:3" ht="15.75">
      <c r="A31" s="3" t="s">
        <v>222</v>
      </c>
      <c r="B31" s="3"/>
      <c r="C31" s="17"/>
    </row>
    <row r="32" spans="1:10" ht="15.75">
      <c r="A32" s="3" t="s">
        <v>253</v>
      </c>
      <c r="B32" s="3"/>
      <c r="C32" s="17"/>
      <c r="D32" s="60">
        <v>197002</v>
      </c>
      <c r="E32" s="60">
        <v>2395</v>
      </c>
      <c r="F32" s="60">
        <v>534</v>
      </c>
      <c r="G32" s="60">
        <v>11668</v>
      </c>
      <c r="H32" s="60">
        <f>SUM(D32:G32)</f>
        <v>211599</v>
      </c>
      <c r="I32" s="60">
        <v>1454</v>
      </c>
      <c r="J32" s="60">
        <f>+H32+I32</f>
        <v>213053</v>
      </c>
    </row>
    <row r="33" spans="1:10" ht="15.75">
      <c r="A33" s="17"/>
      <c r="B33" s="17"/>
      <c r="C33" s="17"/>
      <c r="D33" s="61"/>
      <c r="E33" s="61"/>
      <c r="F33" s="61"/>
      <c r="G33" s="61"/>
      <c r="H33" s="61"/>
      <c r="I33" s="61"/>
      <c r="J33" s="61"/>
    </row>
    <row r="34" spans="1:10" ht="15.75">
      <c r="A34" s="35" t="s">
        <v>231</v>
      </c>
      <c r="B34" s="17"/>
      <c r="C34" s="92" t="s">
        <v>252</v>
      </c>
      <c r="D34" s="72" t="s">
        <v>153</v>
      </c>
      <c r="E34" s="72" t="s">
        <v>153</v>
      </c>
      <c r="F34" s="72" t="s">
        <v>153</v>
      </c>
      <c r="G34" s="62">
        <v>13074</v>
      </c>
      <c r="H34" s="62">
        <f>SUM(D34:G34)</f>
        <v>13074</v>
      </c>
      <c r="I34" s="95">
        <v>0</v>
      </c>
      <c r="J34" s="62">
        <f>SUM(H34:I34)</f>
        <v>13074</v>
      </c>
    </row>
    <row r="35" spans="1:10" ht="15.75">
      <c r="A35" s="36" t="s">
        <v>183</v>
      </c>
      <c r="B35" s="17"/>
      <c r="C35" s="17"/>
      <c r="D35" s="61">
        <f aca="true" t="shared" si="2" ref="D35:J35">SUM(D32:D34)</f>
        <v>197002</v>
      </c>
      <c r="E35" s="61">
        <f t="shared" si="2"/>
        <v>2395</v>
      </c>
      <c r="F35" s="61">
        <f t="shared" si="2"/>
        <v>534</v>
      </c>
      <c r="G35" s="61">
        <f t="shared" si="2"/>
        <v>24742</v>
      </c>
      <c r="H35" s="61">
        <f t="shared" si="2"/>
        <v>224673</v>
      </c>
      <c r="I35" s="61">
        <f t="shared" si="2"/>
        <v>1454</v>
      </c>
      <c r="J35" s="61">
        <f t="shared" si="2"/>
        <v>226127</v>
      </c>
    </row>
    <row r="36" spans="1:10" ht="15.75">
      <c r="A36" s="17"/>
      <c r="B36" s="17"/>
      <c r="C36" s="17"/>
      <c r="D36" s="69"/>
      <c r="E36" s="69"/>
      <c r="F36" s="69"/>
      <c r="G36" s="61"/>
      <c r="H36" s="61"/>
      <c r="I36" s="61"/>
      <c r="J36" s="61"/>
    </row>
    <row r="37" spans="1:10" ht="15.75">
      <c r="A37" s="29" t="s">
        <v>233</v>
      </c>
      <c r="B37" s="29"/>
      <c r="C37" s="17"/>
      <c r="D37" s="69" t="s">
        <v>153</v>
      </c>
      <c r="E37" s="69" t="s">
        <v>153</v>
      </c>
      <c r="F37" s="69" t="s">
        <v>153</v>
      </c>
      <c r="G37" s="61">
        <v>7496</v>
      </c>
      <c r="H37" s="60">
        <f>SUM(D37:G37)</f>
        <v>7496</v>
      </c>
      <c r="I37" s="61">
        <v>270</v>
      </c>
      <c r="J37" s="60">
        <f>+H37+I37</f>
        <v>7766</v>
      </c>
    </row>
    <row r="38" spans="1:10" ht="15.75">
      <c r="A38" s="29"/>
      <c r="B38" s="29"/>
      <c r="C38" s="17"/>
      <c r="D38" s="69"/>
      <c r="E38" s="69"/>
      <c r="F38" s="69"/>
      <c r="G38" s="61"/>
      <c r="H38" s="60"/>
      <c r="I38" s="61"/>
      <c r="J38" s="60"/>
    </row>
    <row r="39" spans="1:10" ht="15.75">
      <c r="A39" s="73" t="s">
        <v>192</v>
      </c>
      <c r="B39" s="29"/>
      <c r="C39" s="17"/>
      <c r="D39" s="69" t="s">
        <v>153</v>
      </c>
      <c r="E39" s="69" t="s">
        <v>153</v>
      </c>
      <c r="F39" s="69" t="s">
        <v>153</v>
      </c>
      <c r="G39" s="61">
        <v>-2837</v>
      </c>
      <c r="H39" s="60">
        <f>SUM(D39:G39)</f>
        <v>-2837</v>
      </c>
      <c r="I39" s="76">
        <v>-272</v>
      </c>
      <c r="J39" s="60">
        <f>SUM(H39:I39)</f>
        <v>-3109</v>
      </c>
    </row>
    <row r="40" spans="1:10" ht="15.75">
      <c r="A40" s="73"/>
      <c r="B40" s="29"/>
      <c r="C40" s="17"/>
      <c r="D40" s="69"/>
      <c r="E40" s="69"/>
      <c r="F40" s="69"/>
      <c r="G40" s="61"/>
      <c r="H40" s="60"/>
      <c r="I40" s="76"/>
      <c r="J40" s="60"/>
    </row>
    <row r="41" spans="1:10" ht="15.75">
      <c r="A41" s="73" t="s">
        <v>236</v>
      </c>
      <c r="B41" s="29"/>
      <c r="C41" s="17"/>
      <c r="D41" s="69" t="s">
        <v>153</v>
      </c>
      <c r="E41" s="69" t="s">
        <v>153</v>
      </c>
      <c r="F41" s="69" t="s">
        <v>153</v>
      </c>
      <c r="G41" s="69" t="s">
        <v>153</v>
      </c>
      <c r="H41" s="67" t="s">
        <v>153</v>
      </c>
      <c r="I41" s="76">
        <v>722</v>
      </c>
      <c r="J41" s="60">
        <f>SUM(H41:I41)</f>
        <v>722</v>
      </c>
    </row>
    <row r="42" spans="1:10" ht="16.5" thickBot="1">
      <c r="A42" s="3" t="s">
        <v>225</v>
      </c>
      <c r="B42" s="3"/>
      <c r="C42" s="17"/>
      <c r="D42" s="63">
        <f>SUM(D35:D40)</f>
        <v>197002</v>
      </c>
      <c r="E42" s="63">
        <f>SUM(E35:E40)</f>
        <v>2395</v>
      </c>
      <c r="F42" s="63">
        <f>SUM(F35:F40)</f>
        <v>534</v>
      </c>
      <c r="G42" s="63">
        <f>SUM(G35:G41)</f>
        <v>29401</v>
      </c>
      <c r="H42" s="63">
        <f>SUM(H35:H41)</f>
        <v>229332</v>
      </c>
      <c r="I42" s="18">
        <f>SUM(I35:I41)</f>
        <v>2174</v>
      </c>
      <c r="J42" s="63">
        <f>SUM(J35:J41)</f>
        <v>231506</v>
      </c>
    </row>
    <row r="43" spans="1:10" ht="15.75">
      <c r="A43" s="23"/>
      <c r="B43" s="23"/>
      <c r="C43" s="17"/>
      <c r="D43" s="19"/>
      <c r="E43" s="19"/>
      <c r="F43" s="19"/>
      <c r="G43" s="19"/>
      <c r="H43" s="19"/>
      <c r="I43" s="19"/>
      <c r="J43" s="19"/>
    </row>
    <row r="44" spans="1:10" ht="15.75">
      <c r="A44" s="97" t="s">
        <v>166</v>
      </c>
      <c r="B44" s="97"/>
      <c r="C44" s="97"/>
      <c r="D44" s="97"/>
      <c r="E44" s="97"/>
      <c r="F44" s="97"/>
      <c r="G44" s="97"/>
      <c r="H44" s="97"/>
      <c r="I44" s="97"/>
      <c r="J44" s="97"/>
    </row>
    <row r="45" spans="1:10" ht="15.75">
      <c r="A45" s="97"/>
      <c r="B45" s="97"/>
      <c r="C45" s="97"/>
      <c r="D45" s="97"/>
      <c r="E45" s="97"/>
      <c r="F45" s="97"/>
      <c r="G45" s="97"/>
      <c r="H45" s="97"/>
      <c r="I45" s="97"/>
      <c r="J45" s="97"/>
    </row>
  </sheetData>
  <mergeCells count="3">
    <mergeCell ref="D7:H7"/>
    <mergeCell ref="E8:F8"/>
    <mergeCell ref="A44:J45"/>
  </mergeCells>
  <printOptions horizontalCentered="1" verticalCentered="1"/>
  <pageMargins left="0.5" right="0.5" top="0" bottom="0" header="0" footer="0.15"/>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H78"/>
  <sheetViews>
    <sheetView tabSelected="1" zoomScale="85" zoomScaleNormal="85" workbookViewId="0" topLeftCell="A6">
      <selection activeCell="A48" sqref="A48"/>
    </sheetView>
  </sheetViews>
  <sheetFormatPr defaultColWidth="9.140625" defaultRowHeight="12.75"/>
  <cols>
    <col min="1" max="1" width="3.57421875" style="1" customWidth="1"/>
    <col min="2" max="4" width="9.140625" style="1" customWidth="1"/>
    <col min="5" max="5" width="45.8515625" style="1" customWidth="1"/>
    <col min="6" max="6" width="12.7109375" style="1" customWidth="1"/>
    <col min="7" max="7" width="7.140625" style="1" customWidth="1"/>
    <col min="8" max="8" width="12.8515625" style="1" customWidth="1"/>
    <col min="9" max="16384" width="9.140625" style="1" customWidth="1"/>
  </cols>
  <sheetData>
    <row r="1" spans="1:8" ht="15.75">
      <c r="A1" s="3" t="s">
        <v>130</v>
      </c>
      <c r="B1" s="2"/>
      <c r="C1" s="2"/>
      <c r="E1" s="2"/>
      <c r="F1" s="2"/>
      <c r="G1" s="2"/>
      <c r="H1" s="2"/>
    </row>
    <row r="2" spans="1:8" ht="15.75">
      <c r="A2" s="3" t="s">
        <v>58</v>
      </c>
      <c r="B2" s="2"/>
      <c r="C2" s="2"/>
      <c r="E2" s="2"/>
      <c r="F2" s="2"/>
      <c r="G2" s="2"/>
      <c r="H2" s="2"/>
    </row>
    <row r="3" spans="1:8" ht="15.75">
      <c r="A3" s="2"/>
      <c r="B3" s="2"/>
      <c r="C3" s="2"/>
      <c r="D3" s="2"/>
      <c r="E3" s="2"/>
      <c r="F3" s="2"/>
      <c r="G3" s="2"/>
      <c r="H3" s="2"/>
    </row>
    <row r="4" spans="1:8" ht="15.75">
      <c r="A4" s="3" t="s">
        <v>144</v>
      </c>
      <c r="B4" s="2"/>
      <c r="C4" s="2"/>
      <c r="D4" s="2"/>
      <c r="E4" s="2"/>
      <c r="F4" s="2"/>
      <c r="G4" s="2"/>
      <c r="H4" s="2"/>
    </row>
    <row r="5" spans="1:8" ht="15.75">
      <c r="A5" s="3" t="s">
        <v>227</v>
      </c>
      <c r="B5" s="2"/>
      <c r="C5" s="2"/>
      <c r="D5" s="2"/>
      <c r="E5" s="2"/>
      <c r="F5" s="2"/>
      <c r="G5" s="2"/>
      <c r="H5" s="2"/>
    </row>
    <row r="6" spans="1:8" ht="15.75">
      <c r="A6" s="2"/>
      <c r="B6" s="2"/>
      <c r="C6" s="2"/>
      <c r="D6" s="2"/>
      <c r="E6" s="2"/>
      <c r="F6" s="2"/>
      <c r="G6" s="2"/>
      <c r="H6" s="2"/>
    </row>
    <row r="7" spans="1:8" ht="15.75">
      <c r="A7" s="2"/>
      <c r="B7" s="2"/>
      <c r="C7" s="2"/>
      <c r="D7" s="2"/>
      <c r="E7" s="2"/>
      <c r="F7" s="33">
        <v>2007</v>
      </c>
      <c r="G7" s="3"/>
      <c r="H7" s="33">
        <v>2006</v>
      </c>
    </row>
    <row r="8" spans="1:8" ht="15.75">
      <c r="A8" s="2"/>
      <c r="B8" s="2"/>
      <c r="C8" s="2"/>
      <c r="D8" s="2"/>
      <c r="E8" s="2"/>
      <c r="F8" s="31" t="s">
        <v>237</v>
      </c>
      <c r="G8" s="3"/>
      <c r="H8" s="31" t="s">
        <v>237</v>
      </c>
    </row>
    <row r="9" spans="1:8" ht="15.75">
      <c r="A9" s="2"/>
      <c r="B9" s="2"/>
      <c r="C9" s="2"/>
      <c r="D9" s="2"/>
      <c r="E9" s="2"/>
      <c r="F9" s="31" t="s">
        <v>64</v>
      </c>
      <c r="G9" s="3"/>
      <c r="H9" s="31" t="s">
        <v>64</v>
      </c>
    </row>
    <row r="10" spans="1:8" ht="15.75">
      <c r="A10" s="2"/>
      <c r="B10" s="2"/>
      <c r="C10" s="2"/>
      <c r="D10" s="2"/>
      <c r="E10" s="2"/>
      <c r="F10" s="31" t="s">
        <v>199</v>
      </c>
      <c r="G10" s="3"/>
      <c r="H10" s="31" t="s">
        <v>162</v>
      </c>
    </row>
    <row r="11" spans="1:8" ht="15.75">
      <c r="A11" s="2"/>
      <c r="B11" s="2"/>
      <c r="C11" s="2"/>
      <c r="D11" s="2"/>
      <c r="E11" s="2"/>
      <c r="F11" s="31" t="s">
        <v>0</v>
      </c>
      <c r="G11" s="3"/>
      <c r="H11" s="31" t="s">
        <v>0</v>
      </c>
    </row>
    <row r="12" spans="1:8" ht="15.75">
      <c r="A12" s="2"/>
      <c r="B12" s="2"/>
      <c r="C12" s="2"/>
      <c r="D12" s="2"/>
      <c r="E12" s="2"/>
      <c r="F12" s="2"/>
      <c r="G12" s="2"/>
      <c r="H12" s="2"/>
    </row>
    <row r="13" spans="1:8" ht="15.75">
      <c r="A13" s="3" t="s">
        <v>65</v>
      </c>
      <c r="B13" s="2"/>
      <c r="C13" s="2"/>
      <c r="D13" s="2"/>
      <c r="E13" s="2"/>
      <c r="F13" s="2"/>
      <c r="G13" s="2"/>
      <c r="H13" s="2"/>
    </row>
    <row r="14" spans="1:8" ht="15.75">
      <c r="A14" s="2"/>
      <c r="B14" s="2"/>
      <c r="C14" s="2"/>
      <c r="D14" s="2"/>
      <c r="E14" s="2"/>
      <c r="F14" s="2"/>
      <c r="G14" s="2"/>
      <c r="H14" s="2"/>
    </row>
    <row r="15" spans="1:8" ht="15.75">
      <c r="A15" s="2" t="s">
        <v>125</v>
      </c>
      <c r="B15" s="2"/>
      <c r="C15" s="2"/>
      <c r="D15" s="2"/>
      <c r="E15" s="2"/>
      <c r="F15" s="60">
        <f>+'income statement'!G25</f>
        <v>16542</v>
      </c>
      <c r="G15" s="60"/>
      <c r="H15" s="60">
        <v>8722</v>
      </c>
    </row>
    <row r="16" spans="1:8" ht="15.75">
      <c r="A16" s="2" t="s">
        <v>22</v>
      </c>
      <c r="B16" s="2"/>
      <c r="C16" s="2"/>
      <c r="D16" s="2"/>
      <c r="E16" s="2"/>
      <c r="F16" s="60"/>
      <c r="G16" s="60"/>
      <c r="H16" s="60"/>
    </row>
    <row r="17" spans="1:8" ht="15.75">
      <c r="A17" s="2"/>
      <c r="B17" s="2" t="s">
        <v>246</v>
      </c>
      <c r="C17" s="2"/>
      <c r="D17" s="2"/>
      <c r="E17" s="2"/>
      <c r="F17" s="60">
        <v>5</v>
      </c>
      <c r="G17" s="60"/>
      <c r="H17" s="67" t="s">
        <v>153</v>
      </c>
    </row>
    <row r="18" spans="1:8" ht="15.75">
      <c r="A18" s="2"/>
      <c r="B18" s="2" t="s">
        <v>31</v>
      </c>
      <c r="C18" s="2"/>
      <c r="D18" s="2"/>
      <c r="E18" s="2"/>
      <c r="F18" s="60">
        <v>6322</v>
      </c>
      <c r="G18" s="60"/>
      <c r="H18" s="60">
        <v>6650</v>
      </c>
    </row>
    <row r="19" spans="1:8" ht="15.75">
      <c r="A19" s="2"/>
      <c r="B19" s="2" t="s">
        <v>193</v>
      </c>
      <c r="C19" s="2"/>
      <c r="D19" s="2"/>
      <c r="E19" s="2"/>
      <c r="F19" s="60">
        <v>54</v>
      </c>
      <c r="G19" s="60"/>
      <c r="H19" s="75">
        <v>82</v>
      </c>
    </row>
    <row r="20" spans="1:8" ht="15.75">
      <c r="A20" s="2"/>
      <c r="B20" s="2" t="s">
        <v>268</v>
      </c>
      <c r="C20" s="2"/>
      <c r="D20" s="2"/>
      <c r="E20" s="2"/>
      <c r="F20" s="75">
        <v>-179</v>
      </c>
      <c r="G20" s="60"/>
      <c r="H20" s="48">
        <v>-24</v>
      </c>
    </row>
    <row r="21" spans="1:8" ht="15.75">
      <c r="A21" s="2"/>
      <c r="B21" s="2" t="s">
        <v>238</v>
      </c>
      <c r="C21" s="2"/>
      <c r="D21" s="2"/>
      <c r="E21" s="2"/>
      <c r="F21" s="75" t="s">
        <v>153</v>
      </c>
      <c r="G21" s="60"/>
      <c r="H21" s="48">
        <v>-71</v>
      </c>
    </row>
    <row r="22" spans="1:8" ht="15.75">
      <c r="A22" s="2"/>
      <c r="B22" s="2" t="s">
        <v>269</v>
      </c>
      <c r="C22" s="2"/>
      <c r="D22" s="2"/>
      <c r="E22" s="2"/>
      <c r="F22" s="75">
        <v>1</v>
      </c>
      <c r="G22" s="60"/>
      <c r="H22" s="48">
        <v>1</v>
      </c>
    </row>
    <row r="23" spans="1:8" ht="15.75">
      <c r="A23" s="2"/>
      <c r="B23" s="2" t="s">
        <v>23</v>
      </c>
      <c r="C23" s="2"/>
      <c r="D23" s="2"/>
      <c r="E23" s="2"/>
      <c r="F23" s="61">
        <v>944</v>
      </c>
      <c r="G23" s="60"/>
      <c r="H23" s="61">
        <v>1163</v>
      </c>
    </row>
    <row r="24" spans="1:8" s="74" customFormat="1" ht="15.75">
      <c r="A24" s="20"/>
      <c r="B24" s="20" t="s">
        <v>194</v>
      </c>
      <c r="C24" s="20"/>
      <c r="D24" s="20"/>
      <c r="E24" s="20"/>
      <c r="F24" s="61">
        <v>-104</v>
      </c>
      <c r="G24" s="61"/>
      <c r="H24" s="69" t="s">
        <v>153</v>
      </c>
    </row>
    <row r="25" spans="1:7" s="74" customFormat="1" ht="15.75">
      <c r="A25" s="20"/>
      <c r="B25" s="20" t="s">
        <v>248</v>
      </c>
      <c r="C25" s="20"/>
      <c r="D25" s="20"/>
      <c r="E25" s="20"/>
      <c r="G25" s="61"/>
    </row>
    <row r="26" spans="1:8" s="74" customFormat="1" ht="15.75">
      <c r="A26" s="20"/>
      <c r="B26" s="20" t="s">
        <v>247</v>
      </c>
      <c r="C26" s="20"/>
      <c r="D26" s="20"/>
      <c r="E26" s="20"/>
      <c r="F26" s="64">
        <v>-9</v>
      </c>
      <c r="G26" s="61"/>
      <c r="H26" s="90">
        <v>9</v>
      </c>
    </row>
    <row r="27" spans="1:8" ht="15.75">
      <c r="A27" s="2" t="s">
        <v>24</v>
      </c>
      <c r="B27" s="2"/>
      <c r="C27" s="2"/>
      <c r="D27" s="2"/>
      <c r="E27" s="2"/>
      <c r="F27" s="60">
        <f>SUM(F15:F26)</f>
        <v>23576</v>
      </c>
      <c r="G27" s="60"/>
      <c r="H27" s="60">
        <f>SUM(H15:H26)</f>
        <v>16532</v>
      </c>
    </row>
    <row r="28" spans="1:8" ht="15.75">
      <c r="A28" s="2" t="s">
        <v>118</v>
      </c>
      <c r="B28" s="2"/>
      <c r="C28" s="2"/>
      <c r="D28" s="2"/>
      <c r="E28" s="2"/>
      <c r="F28" s="60">
        <v>977</v>
      </c>
      <c r="G28" s="60"/>
      <c r="H28" s="60">
        <v>-928</v>
      </c>
    </row>
    <row r="29" spans="1:8" ht="15.75">
      <c r="A29" s="2" t="s">
        <v>119</v>
      </c>
      <c r="B29" s="2"/>
      <c r="C29" s="2"/>
      <c r="D29" s="2"/>
      <c r="E29" s="2"/>
      <c r="F29" s="60">
        <v>-103</v>
      </c>
      <c r="G29" s="60"/>
      <c r="H29" s="64">
        <v>-420</v>
      </c>
    </row>
    <row r="30" spans="1:8" ht="15.75">
      <c r="A30" s="2" t="s">
        <v>25</v>
      </c>
      <c r="B30" s="2"/>
      <c r="C30" s="2"/>
      <c r="D30" s="2"/>
      <c r="E30" s="2"/>
      <c r="F30" s="80">
        <f>F27+F28+F29</f>
        <v>24450</v>
      </c>
      <c r="G30" s="60"/>
      <c r="H30" s="60">
        <f>SUM(H27:H29)</f>
        <v>15184</v>
      </c>
    </row>
    <row r="31" spans="1:8" ht="15.75">
      <c r="A31" s="2" t="s">
        <v>26</v>
      </c>
      <c r="B31" s="2"/>
      <c r="C31" s="2"/>
      <c r="D31" s="2"/>
      <c r="E31" s="2"/>
      <c r="F31" s="60">
        <v>-961</v>
      </c>
      <c r="G31" s="60"/>
      <c r="H31" s="60">
        <v>-1188</v>
      </c>
    </row>
    <row r="32" spans="1:8" ht="15.75">
      <c r="A32" s="2" t="s">
        <v>271</v>
      </c>
      <c r="B32" s="2"/>
      <c r="C32" s="2"/>
      <c r="D32" s="2"/>
      <c r="E32" s="2"/>
      <c r="F32" s="60">
        <v>-569</v>
      </c>
      <c r="G32" s="60"/>
      <c r="H32" s="64">
        <v>-415</v>
      </c>
    </row>
    <row r="33" spans="1:8" ht="15.75">
      <c r="A33" s="3" t="s">
        <v>186</v>
      </c>
      <c r="B33" s="2"/>
      <c r="C33" s="2"/>
      <c r="D33" s="2"/>
      <c r="E33" s="2"/>
      <c r="F33" s="65">
        <f>F30+F31+F32</f>
        <v>22920</v>
      </c>
      <c r="G33" s="60"/>
      <c r="H33" s="65">
        <f>SUM(H30:H32)</f>
        <v>13581</v>
      </c>
    </row>
    <row r="34" spans="1:8" ht="15.75">
      <c r="A34" s="2"/>
      <c r="B34" s="2"/>
      <c r="C34" s="2"/>
      <c r="D34" s="2"/>
      <c r="E34" s="2"/>
      <c r="F34" s="60"/>
      <c r="G34" s="60"/>
      <c r="H34" s="60"/>
    </row>
    <row r="35" spans="1:8" ht="15.75">
      <c r="A35" s="3" t="s">
        <v>66</v>
      </c>
      <c r="B35" s="2"/>
      <c r="C35" s="2"/>
      <c r="D35" s="2"/>
      <c r="E35" s="2"/>
      <c r="F35" s="60"/>
      <c r="G35" s="60"/>
      <c r="H35" s="60"/>
    </row>
    <row r="36" spans="1:8" ht="15.75">
      <c r="A36" s="3"/>
      <c r="B36" s="2"/>
      <c r="C36" s="2"/>
      <c r="D36" s="2"/>
      <c r="E36" s="2"/>
      <c r="F36" s="60"/>
      <c r="G36" s="60"/>
      <c r="H36" s="60"/>
    </row>
    <row r="37" spans="1:8" ht="15.75">
      <c r="A37" s="2" t="s">
        <v>195</v>
      </c>
      <c r="B37" s="2"/>
      <c r="C37" s="2"/>
      <c r="D37" s="2"/>
      <c r="E37" s="2"/>
      <c r="F37" s="60">
        <v>91</v>
      </c>
      <c r="G37" s="60"/>
      <c r="H37" s="67" t="s">
        <v>153</v>
      </c>
    </row>
    <row r="38" spans="1:8" ht="15.75">
      <c r="A38" s="2" t="s">
        <v>131</v>
      </c>
      <c r="C38" s="2"/>
      <c r="D38" s="2"/>
      <c r="E38" s="2"/>
      <c r="F38" s="75">
        <v>475</v>
      </c>
      <c r="G38" s="60"/>
      <c r="H38" s="48">
        <v>26</v>
      </c>
    </row>
    <row r="39" spans="1:8" ht="15.75">
      <c r="A39" s="2" t="s">
        <v>132</v>
      </c>
      <c r="C39" s="2"/>
      <c r="D39" s="2"/>
      <c r="E39" s="2"/>
      <c r="F39" s="61">
        <v>-2211</v>
      </c>
      <c r="G39" s="60"/>
      <c r="H39" s="61">
        <v>-1717</v>
      </c>
    </row>
    <row r="40" spans="1:8" ht="15.75">
      <c r="A40" s="2" t="s">
        <v>270</v>
      </c>
      <c r="C40" s="2"/>
      <c r="D40" s="2"/>
      <c r="E40" s="2"/>
      <c r="F40" s="72" t="s">
        <v>153</v>
      </c>
      <c r="G40" s="60"/>
      <c r="H40" s="64">
        <v>-6</v>
      </c>
    </row>
    <row r="41" spans="1:8" ht="15.75">
      <c r="A41" s="3" t="s">
        <v>67</v>
      </c>
      <c r="B41" s="2"/>
      <c r="C41" s="2"/>
      <c r="D41" s="2"/>
      <c r="E41" s="2"/>
      <c r="F41" s="65">
        <f>SUM(F37:F40)</f>
        <v>-1645</v>
      </c>
      <c r="G41" s="60"/>
      <c r="H41" s="65">
        <f>SUM(H37:H40)</f>
        <v>-1697</v>
      </c>
    </row>
    <row r="42" spans="1:8" ht="15.75">
      <c r="A42" s="2"/>
      <c r="B42" s="2"/>
      <c r="C42" s="2"/>
      <c r="D42" s="2"/>
      <c r="E42" s="2"/>
      <c r="F42" s="61"/>
      <c r="G42" s="60"/>
      <c r="H42" s="60"/>
    </row>
    <row r="43" spans="1:8" ht="15.75">
      <c r="A43" s="3" t="s">
        <v>68</v>
      </c>
      <c r="B43" s="2"/>
      <c r="C43" s="2"/>
      <c r="D43" s="2"/>
      <c r="E43" s="2"/>
      <c r="F43" s="60"/>
      <c r="G43" s="60"/>
      <c r="H43" s="60"/>
    </row>
    <row r="44" spans="1:8" ht="15.75">
      <c r="A44" s="2"/>
      <c r="B44" s="2"/>
      <c r="C44" s="2"/>
      <c r="D44" s="2"/>
      <c r="E44" s="2"/>
      <c r="F44" s="60"/>
      <c r="G44" s="60"/>
      <c r="H44" s="60"/>
    </row>
    <row r="45" spans="1:8" ht="15.75">
      <c r="A45" s="2" t="s">
        <v>196</v>
      </c>
      <c r="B45" s="2"/>
      <c r="C45" s="2"/>
      <c r="D45" s="2"/>
      <c r="E45" s="2"/>
      <c r="F45" s="60">
        <v>-4314</v>
      </c>
      <c r="G45" s="60"/>
      <c r="H45" s="75">
        <v>-2837</v>
      </c>
    </row>
    <row r="46" spans="1:8" ht="15.75">
      <c r="A46" s="2" t="s">
        <v>239</v>
      </c>
      <c r="B46" s="2"/>
      <c r="C46" s="2"/>
      <c r="D46" s="2"/>
      <c r="E46" s="2"/>
      <c r="F46" s="60">
        <v>-448</v>
      </c>
      <c r="G46" s="60"/>
      <c r="H46" s="75">
        <v>-272</v>
      </c>
    </row>
    <row r="47" spans="1:8" ht="15.75">
      <c r="A47" s="2" t="s">
        <v>259</v>
      </c>
      <c r="C47" s="2"/>
      <c r="D47" s="2"/>
      <c r="E47" s="2"/>
      <c r="F47" s="60">
        <v>-182</v>
      </c>
      <c r="G47" s="60"/>
      <c r="H47" s="60">
        <v>-181</v>
      </c>
    </row>
    <row r="48" spans="1:8" ht="15.75">
      <c r="A48" s="2" t="s">
        <v>249</v>
      </c>
      <c r="C48" s="2"/>
      <c r="D48" s="2"/>
      <c r="E48" s="2"/>
      <c r="F48" s="75">
        <v>600</v>
      </c>
      <c r="G48" s="60"/>
      <c r="H48" s="60">
        <v>-2500</v>
      </c>
    </row>
    <row r="49" spans="1:8" ht="15.75">
      <c r="A49" s="2" t="s">
        <v>33</v>
      </c>
      <c r="C49" s="2"/>
      <c r="D49" s="2"/>
      <c r="E49" s="2"/>
      <c r="F49" s="60">
        <v>-2740</v>
      </c>
      <c r="G49" s="60"/>
      <c r="H49" s="64">
        <v>-3848</v>
      </c>
    </row>
    <row r="50" spans="1:8" ht="15.75">
      <c r="A50" s="3" t="s">
        <v>187</v>
      </c>
      <c r="B50" s="2"/>
      <c r="C50" s="2"/>
      <c r="D50" s="2"/>
      <c r="E50" s="2"/>
      <c r="F50" s="65">
        <f>SUM(F45:F49)</f>
        <v>-7084</v>
      </c>
      <c r="G50" s="60"/>
      <c r="H50" s="65">
        <f>SUM(H45:H49)</f>
        <v>-9638</v>
      </c>
    </row>
    <row r="51" spans="1:8" ht="15.75">
      <c r="A51" s="2"/>
      <c r="B51" s="2"/>
      <c r="C51" s="2"/>
      <c r="D51" s="2"/>
      <c r="E51" s="2"/>
      <c r="F51" s="60"/>
      <c r="G51" s="60"/>
      <c r="H51" s="60"/>
    </row>
    <row r="52" spans="1:8" ht="15.75">
      <c r="A52" s="3" t="s">
        <v>250</v>
      </c>
      <c r="B52" s="2"/>
      <c r="C52" s="2"/>
      <c r="D52" s="2"/>
      <c r="E52" s="2"/>
      <c r="F52" s="60">
        <f>F33+F41+F50</f>
        <v>14191</v>
      </c>
      <c r="G52" s="60"/>
      <c r="H52" s="60">
        <f>+H33+H41+H50</f>
        <v>2246</v>
      </c>
    </row>
    <row r="53" spans="1:8" ht="15.75">
      <c r="A53" s="3" t="s">
        <v>145</v>
      </c>
      <c r="B53" s="2"/>
      <c r="C53" s="2"/>
      <c r="D53" s="2"/>
      <c r="E53" s="2"/>
      <c r="F53" s="60">
        <v>-2875</v>
      </c>
      <c r="G53" s="60"/>
      <c r="H53" s="60">
        <v>-5121</v>
      </c>
    </row>
    <row r="54" spans="1:8" ht="16.5" thickBot="1">
      <c r="A54" s="3" t="s">
        <v>240</v>
      </c>
      <c r="B54" s="2"/>
      <c r="C54" s="2"/>
      <c r="D54" s="2"/>
      <c r="E54" s="2"/>
      <c r="F54" s="63">
        <f>SUM(F52:F53)</f>
        <v>11316</v>
      </c>
      <c r="G54" s="60"/>
      <c r="H54" s="63">
        <f>SUM(H52:H53)</f>
        <v>-2875</v>
      </c>
    </row>
    <row r="55" spans="1:8" ht="15.75">
      <c r="A55" s="3"/>
      <c r="B55" s="2"/>
      <c r="C55" s="2"/>
      <c r="D55" s="2"/>
      <c r="E55" s="2"/>
      <c r="F55" s="61"/>
      <c r="G55" s="60"/>
      <c r="H55" s="61"/>
    </row>
    <row r="56" spans="1:8" ht="15.75">
      <c r="A56" s="3"/>
      <c r="B56" s="2"/>
      <c r="C56" s="2"/>
      <c r="D56" s="2"/>
      <c r="E56" s="2"/>
      <c r="F56" s="61"/>
      <c r="G56" s="60"/>
      <c r="H56" s="61"/>
    </row>
    <row r="57" spans="1:8" ht="15.75">
      <c r="A57" s="3"/>
      <c r="B57" s="2"/>
      <c r="C57" s="2"/>
      <c r="D57" s="2"/>
      <c r="E57" s="2"/>
      <c r="F57" s="61"/>
      <c r="G57" s="60"/>
      <c r="H57" s="61"/>
    </row>
    <row r="58" spans="1:8" ht="15.75">
      <c r="A58" s="3"/>
      <c r="B58" s="2"/>
      <c r="C58" s="2"/>
      <c r="D58" s="2"/>
      <c r="E58" s="2"/>
      <c r="F58" s="61"/>
      <c r="G58" s="60"/>
      <c r="H58" s="61"/>
    </row>
    <row r="59" spans="1:8" ht="15.75">
      <c r="A59" s="3"/>
      <c r="B59" s="2"/>
      <c r="C59" s="2"/>
      <c r="D59" s="2"/>
      <c r="E59" s="2"/>
      <c r="F59" s="61"/>
      <c r="G59" s="60"/>
      <c r="H59" s="61"/>
    </row>
    <row r="60" spans="1:8" ht="15.75">
      <c r="A60" s="3" t="s">
        <v>130</v>
      </c>
      <c r="B60" s="2"/>
      <c r="C60" s="2"/>
      <c r="D60" s="2"/>
      <c r="E60" s="2"/>
      <c r="F60" s="61"/>
      <c r="G60" s="60"/>
      <c r="H60" s="61"/>
    </row>
    <row r="61" spans="1:8" ht="15.75">
      <c r="A61" s="3" t="s">
        <v>58</v>
      </c>
      <c r="B61" s="2"/>
      <c r="C61" s="2"/>
      <c r="D61" s="2"/>
      <c r="E61" s="2"/>
      <c r="F61" s="61"/>
      <c r="G61" s="60"/>
      <c r="H61" s="61"/>
    </row>
    <row r="62" spans="1:8" ht="15.75">
      <c r="A62" s="2"/>
      <c r="B62" s="2"/>
      <c r="C62" s="2"/>
      <c r="D62" s="2"/>
      <c r="E62" s="2"/>
      <c r="F62" s="61"/>
      <c r="G62" s="60"/>
      <c r="H62" s="61"/>
    </row>
    <row r="63" spans="1:8" ht="15.75">
      <c r="A63" s="3" t="s">
        <v>144</v>
      </c>
      <c r="B63" s="2"/>
      <c r="C63" s="2"/>
      <c r="D63" s="2"/>
      <c r="E63" s="2"/>
      <c r="F63" s="61"/>
      <c r="G63" s="60"/>
      <c r="H63" s="61"/>
    </row>
    <row r="64" spans="1:8" ht="15.75">
      <c r="A64" s="3" t="s">
        <v>254</v>
      </c>
      <c r="B64" s="2"/>
      <c r="C64" s="2"/>
      <c r="D64" s="2"/>
      <c r="E64" s="2"/>
      <c r="F64" s="61"/>
      <c r="G64" s="60"/>
      <c r="H64" s="61"/>
    </row>
    <row r="65" spans="1:8" ht="15.75">
      <c r="A65" s="3"/>
      <c r="B65" s="2"/>
      <c r="C65" s="2"/>
      <c r="D65" s="2"/>
      <c r="E65" s="2"/>
      <c r="F65" s="61"/>
      <c r="G65" s="60"/>
      <c r="H65" s="61"/>
    </row>
    <row r="66" spans="1:8" ht="15.75">
      <c r="A66" s="2" t="s">
        <v>255</v>
      </c>
      <c r="B66" s="2"/>
      <c r="C66" s="2"/>
      <c r="D66" s="2"/>
      <c r="E66" s="2"/>
      <c r="F66" s="61"/>
      <c r="G66" s="60"/>
      <c r="H66" s="61"/>
    </row>
    <row r="67" spans="1:8" ht="15.75">
      <c r="A67" s="2"/>
      <c r="B67" s="2"/>
      <c r="C67" s="2"/>
      <c r="D67" s="2"/>
      <c r="E67" s="2"/>
      <c r="F67" s="61"/>
      <c r="G67" s="60"/>
      <c r="H67" s="61"/>
    </row>
    <row r="68" spans="1:8" ht="15.75">
      <c r="A68" s="2"/>
      <c r="B68" s="2"/>
      <c r="C68" s="2"/>
      <c r="D68" s="2"/>
      <c r="E68" s="2"/>
      <c r="F68" s="66" t="s">
        <v>59</v>
      </c>
      <c r="G68" s="60"/>
      <c r="H68" s="66" t="s">
        <v>59</v>
      </c>
    </row>
    <row r="69" spans="1:8" ht="15.75">
      <c r="A69" s="3"/>
      <c r="B69" s="2"/>
      <c r="C69" s="2"/>
      <c r="D69" s="2"/>
      <c r="E69" s="2"/>
      <c r="F69" s="66" t="s">
        <v>199</v>
      </c>
      <c r="G69" s="60"/>
      <c r="H69" s="66" t="s">
        <v>162</v>
      </c>
    </row>
    <row r="70" spans="1:8" ht="15.75">
      <c r="A70" s="3"/>
      <c r="B70" s="2"/>
      <c r="C70" s="2"/>
      <c r="D70" s="2"/>
      <c r="E70" s="2"/>
      <c r="F70" s="66" t="s">
        <v>0</v>
      </c>
      <c r="G70" s="60"/>
      <c r="H70" s="66" t="s">
        <v>0</v>
      </c>
    </row>
    <row r="71" spans="1:8" ht="15.75">
      <c r="A71" s="3"/>
      <c r="B71" s="2"/>
      <c r="C71" s="2"/>
      <c r="D71" s="2"/>
      <c r="E71" s="2"/>
      <c r="F71" s="61"/>
      <c r="G71" s="60"/>
      <c r="H71" s="61"/>
    </row>
    <row r="72" spans="1:8" ht="15.75">
      <c r="A72" s="2" t="s">
        <v>69</v>
      </c>
      <c r="B72" s="2"/>
      <c r="C72" s="2"/>
      <c r="D72" s="2"/>
      <c r="E72" s="2"/>
      <c r="F72" s="61">
        <v>20269</v>
      </c>
      <c r="G72" s="60"/>
      <c r="H72" s="61">
        <v>5761</v>
      </c>
    </row>
    <row r="73" spans="1:8" ht="15.75">
      <c r="A73" s="2" t="s">
        <v>146</v>
      </c>
      <c r="B73" s="2"/>
      <c r="C73" s="2"/>
      <c r="D73" s="2"/>
      <c r="E73" s="2"/>
      <c r="F73" s="61">
        <v>-8953</v>
      </c>
      <c r="G73" s="60"/>
      <c r="H73" s="61">
        <v>-8636</v>
      </c>
    </row>
    <row r="74" spans="1:8" ht="16.5" thickBot="1">
      <c r="A74" s="3"/>
      <c r="B74" s="2"/>
      <c r="C74" s="2"/>
      <c r="D74" s="2"/>
      <c r="E74" s="2"/>
      <c r="F74" s="63">
        <f>SUM(F72:F73)</f>
        <v>11316</v>
      </c>
      <c r="G74" s="60"/>
      <c r="H74" s="63">
        <f>SUM(H72:H73)</f>
        <v>-2875</v>
      </c>
    </row>
    <row r="75" spans="1:8" ht="15.75">
      <c r="A75" s="2"/>
      <c r="B75" s="2"/>
      <c r="C75" s="2"/>
      <c r="D75" s="2"/>
      <c r="E75" s="2"/>
      <c r="F75" s="7"/>
      <c r="G75" s="2"/>
      <c r="H75" s="2"/>
    </row>
    <row r="76" spans="1:8" ht="15.75" customHeight="1">
      <c r="A76" s="97" t="s">
        <v>167</v>
      </c>
      <c r="B76" s="97"/>
      <c r="C76" s="97"/>
      <c r="D76" s="97"/>
      <c r="E76" s="97"/>
      <c r="F76" s="97"/>
      <c r="G76" s="97"/>
      <c r="H76" s="97"/>
    </row>
    <row r="77" spans="1:8" ht="15.75" customHeight="1">
      <c r="A77" s="97"/>
      <c r="B77" s="97"/>
      <c r="C77" s="97"/>
      <c r="D77" s="97"/>
      <c r="E77" s="97"/>
      <c r="F77" s="97"/>
      <c r="G77" s="97"/>
      <c r="H77" s="97"/>
    </row>
    <row r="78" spans="1:8" ht="15.75" customHeight="1">
      <c r="A78" s="97"/>
      <c r="B78" s="97"/>
      <c r="C78" s="97"/>
      <c r="D78" s="97"/>
      <c r="E78" s="97"/>
      <c r="F78" s="97"/>
      <c r="G78" s="97"/>
      <c r="H78" s="97"/>
    </row>
  </sheetData>
  <mergeCells count="1">
    <mergeCell ref="A76:H78"/>
  </mergeCells>
  <printOptions horizontalCentered="1"/>
  <pageMargins left="0.75" right="0" top="0.75" bottom="0" header="0" footer="0"/>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340"/>
  <sheetViews>
    <sheetView zoomScale="85" zoomScaleNormal="85" workbookViewId="0" topLeftCell="A1">
      <selection activeCell="J256" sqref="J256"/>
    </sheetView>
  </sheetViews>
  <sheetFormatPr defaultColWidth="9.140625" defaultRowHeight="12.75"/>
  <cols>
    <col min="1" max="1" width="4.57421875" style="2" customWidth="1"/>
    <col min="2" max="6" width="9.140625" style="2" customWidth="1"/>
    <col min="7" max="8" width="16.57421875" style="2" customWidth="1"/>
    <col min="9" max="9" width="2.7109375" style="2" customWidth="1"/>
    <col min="10" max="10" width="15.7109375" style="2" customWidth="1"/>
    <col min="11" max="11" width="16.57421875" style="2" customWidth="1"/>
    <col min="12" max="16384" width="9.140625" style="2" customWidth="1"/>
  </cols>
  <sheetData>
    <row r="1" spans="1:8" s="1" customFormat="1" ht="15.75">
      <c r="A1" s="3" t="s">
        <v>130</v>
      </c>
      <c r="B1" s="2"/>
      <c r="C1" s="2"/>
      <c r="E1" s="2"/>
      <c r="F1" s="2"/>
      <c r="G1" s="2"/>
      <c r="H1" s="2"/>
    </row>
    <row r="2" spans="1:8" s="1" customFormat="1" ht="15.75">
      <c r="A2" s="3" t="s">
        <v>58</v>
      </c>
      <c r="B2" s="2"/>
      <c r="C2" s="2"/>
      <c r="E2" s="2"/>
      <c r="F2" s="2"/>
      <c r="G2" s="2"/>
      <c r="H2" s="2"/>
    </row>
    <row r="3" spans="1:8" s="1" customFormat="1" ht="15.75">
      <c r="A3" s="3"/>
      <c r="B3" s="2"/>
      <c r="C3" s="2"/>
      <c r="E3" s="2"/>
      <c r="F3" s="2"/>
      <c r="G3" s="2"/>
      <c r="H3" s="2"/>
    </row>
    <row r="4" ht="15.75">
      <c r="A4" s="3" t="s">
        <v>98</v>
      </c>
    </row>
    <row r="5" ht="15.75">
      <c r="A5" s="3"/>
    </row>
    <row r="7" spans="1:2" ht="15.75">
      <c r="A7" s="27">
        <v>1</v>
      </c>
      <c r="B7" s="3" t="s">
        <v>70</v>
      </c>
    </row>
    <row r="8" ht="15" customHeight="1">
      <c r="A8" s="28"/>
    </row>
    <row r="9" spans="1:11" ht="15.75" customHeight="1">
      <c r="A9" s="28"/>
      <c r="B9" s="104" t="s">
        <v>190</v>
      </c>
      <c r="C9" s="104"/>
      <c r="D9" s="104"/>
      <c r="E9" s="104"/>
      <c r="F9" s="104"/>
      <c r="G9" s="104"/>
      <c r="H9" s="104"/>
      <c r="I9" s="104"/>
      <c r="J9" s="104"/>
      <c r="K9" s="104"/>
    </row>
    <row r="10" spans="1:11" ht="15.75" customHeight="1">
      <c r="A10" s="28"/>
      <c r="B10" s="104"/>
      <c r="C10" s="104"/>
      <c r="D10" s="104"/>
      <c r="E10" s="104"/>
      <c r="F10" s="104"/>
      <c r="G10" s="104"/>
      <c r="H10" s="104"/>
      <c r="I10" s="104"/>
      <c r="J10" s="104"/>
      <c r="K10" s="104"/>
    </row>
    <row r="11" spans="1:11" ht="15.75" customHeight="1">
      <c r="A11" s="28"/>
      <c r="B11" s="104"/>
      <c r="C11" s="104"/>
      <c r="D11" s="104"/>
      <c r="E11" s="104"/>
      <c r="F11" s="104"/>
      <c r="G11" s="104"/>
      <c r="H11" s="104"/>
      <c r="I11" s="104"/>
      <c r="J11" s="104"/>
      <c r="K11" s="104"/>
    </row>
    <row r="12" ht="15.75">
      <c r="A12" s="28"/>
    </row>
    <row r="13" spans="1:11" ht="15.75" customHeight="1">
      <c r="A13" s="28"/>
      <c r="B13" s="104" t="s">
        <v>188</v>
      </c>
      <c r="C13" s="104"/>
      <c r="D13" s="104"/>
      <c r="E13" s="104"/>
      <c r="F13" s="104"/>
      <c r="G13" s="104"/>
      <c r="H13" s="104"/>
      <c r="I13" s="104"/>
      <c r="J13" s="104"/>
      <c r="K13" s="104"/>
    </row>
    <row r="14" spans="1:11" ht="15.75" customHeight="1">
      <c r="A14" s="28"/>
      <c r="B14" s="104"/>
      <c r="C14" s="104"/>
      <c r="D14" s="104"/>
      <c r="E14" s="104"/>
      <c r="F14" s="104"/>
      <c r="G14" s="104"/>
      <c r="H14" s="104"/>
      <c r="I14" s="104"/>
      <c r="J14" s="104"/>
      <c r="K14" s="104"/>
    </row>
    <row r="15" spans="1:11" ht="15.75" customHeight="1">
      <c r="A15" s="28"/>
      <c r="B15" s="104"/>
      <c r="C15" s="104"/>
      <c r="D15" s="104"/>
      <c r="E15" s="104"/>
      <c r="F15" s="104"/>
      <c r="G15" s="104"/>
      <c r="H15" s="104"/>
      <c r="I15" s="104"/>
      <c r="J15" s="104"/>
      <c r="K15" s="104"/>
    </row>
    <row r="16" spans="1:11" ht="15.75" customHeight="1">
      <c r="A16" s="28"/>
      <c r="B16" s="104"/>
      <c r="C16" s="104"/>
      <c r="D16" s="104"/>
      <c r="E16" s="104"/>
      <c r="F16" s="104"/>
      <c r="G16" s="104"/>
      <c r="H16" s="104"/>
      <c r="I16" s="104"/>
      <c r="J16" s="104"/>
      <c r="K16" s="104"/>
    </row>
    <row r="17" ht="15.75">
      <c r="A17" s="28"/>
    </row>
    <row r="18" ht="15.75">
      <c r="A18" s="28"/>
    </row>
    <row r="19" spans="1:6" ht="15.75">
      <c r="A19" s="27">
        <v>2</v>
      </c>
      <c r="B19" s="3" t="s">
        <v>99</v>
      </c>
      <c r="D19" s="14"/>
      <c r="E19" s="14"/>
      <c r="F19" s="14"/>
    </row>
    <row r="20" ht="15.75">
      <c r="A20" s="28"/>
    </row>
    <row r="21" spans="1:11" ht="15.75" customHeight="1">
      <c r="A21" s="28"/>
      <c r="B21" s="104" t="s">
        <v>168</v>
      </c>
      <c r="C21" s="104"/>
      <c r="D21" s="104"/>
      <c r="E21" s="104"/>
      <c r="F21" s="104"/>
      <c r="G21" s="104"/>
      <c r="H21" s="104"/>
      <c r="I21" s="104"/>
      <c r="J21" s="104"/>
      <c r="K21" s="104"/>
    </row>
    <row r="22" spans="1:11" ht="15.75" customHeight="1">
      <c r="A22" s="28"/>
      <c r="B22" s="104"/>
      <c r="C22" s="104"/>
      <c r="D22" s="104"/>
      <c r="E22" s="104"/>
      <c r="F22" s="104"/>
      <c r="G22" s="104"/>
      <c r="H22" s="104"/>
      <c r="I22" s="104"/>
      <c r="J22" s="104"/>
      <c r="K22" s="104"/>
    </row>
    <row r="23" ht="15.75">
      <c r="A23" s="28"/>
    </row>
    <row r="24" spans="1:11" ht="78.75">
      <c r="A24" s="28"/>
      <c r="B24" s="3" t="s">
        <v>177</v>
      </c>
      <c r="K24" s="37" t="s">
        <v>169</v>
      </c>
    </row>
    <row r="25" ht="15.75">
      <c r="A25" s="28"/>
    </row>
    <row r="26" spans="1:11" ht="15.75">
      <c r="A26" s="28"/>
      <c r="B26" s="2" t="s">
        <v>170</v>
      </c>
      <c r="K26" s="38" t="s">
        <v>173</v>
      </c>
    </row>
    <row r="27" spans="1:11" ht="15.75">
      <c r="A27" s="28"/>
      <c r="B27" s="2" t="s">
        <v>171</v>
      </c>
      <c r="K27" s="38" t="s">
        <v>173</v>
      </c>
    </row>
    <row r="28" spans="1:11" ht="18.75">
      <c r="A28" s="28"/>
      <c r="B28" s="2" t="s">
        <v>175</v>
      </c>
      <c r="K28" s="39" t="s">
        <v>174</v>
      </c>
    </row>
    <row r="29" spans="1:11" ht="15.75">
      <c r="A29" s="28"/>
      <c r="B29" s="2" t="s">
        <v>172</v>
      </c>
      <c r="K29" s="39" t="s">
        <v>174</v>
      </c>
    </row>
    <row r="30" spans="1:11" ht="15.75">
      <c r="A30" s="28"/>
      <c r="K30" s="39"/>
    </row>
    <row r="31" spans="1:11" ht="15.75">
      <c r="A31" s="28"/>
      <c r="B31" s="103" t="s">
        <v>200</v>
      </c>
      <c r="C31" s="103"/>
      <c r="D31" s="103"/>
      <c r="E31" s="103"/>
      <c r="F31" s="103"/>
      <c r="G31" s="103"/>
      <c r="H31" s="103"/>
      <c r="I31" s="103"/>
      <c r="J31" s="103"/>
      <c r="K31" s="103"/>
    </row>
    <row r="32" spans="1:11" ht="15.75">
      <c r="A32" s="28"/>
      <c r="B32" s="103"/>
      <c r="C32" s="103"/>
      <c r="D32" s="103"/>
      <c r="E32" s="103"/>
      <c r="F32" s="103"/>
      <c r="G32" s="103"/>
      <c r="H32" s="103"/>
      <c r="I32" s="103"/>
      <c r="J32" s="103"/>
      <c r="K32" s="103"/>
    </row>
    <row r="33" spans="1:11" ht="18.75" customHeight="1">
      <c r="A33" s="28"/>
      <c r="B33" s="103" t="s">
        <v>189</v>
      </c>
      <c r="C33" s="103"/>
      <c r="D33" s="103"/>
      <c r="E33" s="103"/>
      <c r="F33" s="103"/>
      <c r="G33" s="103"/>
      <c r="H33" s="103"/>
      <c r="I33" s="103"/>
      <c r="J33" s="103"/>
      <c r="K33" s="103"/>
    </row>
    <row r="34" spans="1:11" ht="15.75">
      <c r="A34" s="28"/>
      <c r="B34" s="103"/>
      <c r="C34" s="103"/>
      <c r="D34" s="103"/>
      <c r="E34" s="103"/>
      <c r="F34" s="103"/>
      <c r="G34" s="103"/>
      <c r="H34" s="103"/>
      <c r="I34" s="103"/>
      <c r="J34" s="103"/>
      <c r="K34" s="103"/>
    </row>
    <row r="35" ht="15.75">
      <c r="A35" s="28"/>
    </row>
    <row r="36" spans="1:3" ht="15.75">
      <c r="A36" s="28"/>
      <c r="B36" s="3" t="s">
        <v>100</v>
      </c>
      <c r="C36" s="3" t="s">
        <v>170</v>
      </c>
    </row>
    <row r="37" spans="1:3" ht="15.75">
      <c r="A37" s="28"/>
      <c r="B37" s="3"/>
      <c r="C37" s="3"/>
    </row>
    <row r="38" spans="1:11" ht="15.75">
      <c r="A38" s="28"/>
      <c r="B38" s="103" t="s">
        <v>213</v>
      </c>
      <c r="C38" s="103"/>
      <c r="D38" s="103"/>
      <c r="E38" s="103"/>
      <c r="F38" s="103"/>
      <c r="G38" s="103"/>
      <c r="H38" s="103"/>
      <c r="I38" s="103"/>
      <c r="J38" s="103"/>
      <c r="K38" s="103"/>
    </row>
    <row r="39" spans="1:11" ht="15.75">
      <c r="A39" s="28"/>
      <c r="B39" s="103"/>
      <c r="C39" s="103"/>
      <c r="D39" s="103"/>
      <c r="E39" s="103"/>
      <c r="F39" s="103"/>
      <c r="G39" s="103"/>
      <c r="H39" s="103"/>
      <c r="I39" s="103"/>
      <c r="J39" s="103"/>
      <c r="K39" s="103"/>
    </row>
    <row r="40" spans="1:11" ht="15.75">
      <c r="A40" s="28"/>
      <c r="B40" s="103"/>
      <c r="C40" s="103"/>
      <c r="D40" s="103"/>
      <c r="E40" s="103"/>
      <c r="F40" s="103"/>
      <c r="G40" s="103"/>
      <c r="H40" s="103"/>
      <c r="I40" s="103"/>
      <c r="J40" s="103"/>
      <c r="K40" s="103"/>
    </row>
    <row r="41" spans="1:11" ht="15.75">
      <c r="A41" s="28"/>
      <c r="B41" s="103"/>
      <c r="C41" s="103"/>
      <c r="D41" s="103"/>
      <c r="E41" s="103"/>
      <c r="F41" s="103"/>
      <c r="G41" s="103"/>
      <c r="H41" s="103"/>
      <c r="I41" s="103"/>
      <c r="J41" s="103"/>
      <c r="K41" s="103"/>
    </row>
    <row r="42" spans="1:11" ht="15.75">
      <c r="A42" s="28"/>
      <c r="B42" s="25"/>
      <c r="C42" s="25"/>
      <c r="D42" s="25"/>
      <c r="E42" s="25"/>
      <c r="F42" s="25"/>
      <c r="G42" s="25"/>
      <c r="H42" s="25"/>
      <c r="I42" s="25"/>
      <c r="J42" s="25"/>
      <c r="K42" s="25"/>
    </row>
    <row r="43" spans="1:11" ht="15.75">
      <c r="A43" s="28"/>
      <c r="B43" s="103" t="s">
        <v>261</v>
      </c>
      <c r="C43" s="103"/>
      <c r="D43" s="103"/>
      <c r="E43" s="103"/>
      <c r="F43" s="103"/>
      <c r="G43" s="103"/>
      <c r="H43" s="103"/>
      <c r="I43" s="103"/>
      <c r="J43" s="103"/>
      <c r="K43" s="103"/>
    </row>
    <row r="44" spans="1:11" ht="15.75">
      <c r="A44" s="28"/>
      <c r="B44" s="103"/>
      <c r="C44" s="103"/>
      <c r="D44" s="103"/>
      <c r="E44" s="103"/>
      <c r="F44" s="103"/>
      <c r="G44" s="103"/>
      <c r="H44" s="103"/>
      <c r="I44" s="103"/>
      <c r="J44" s="103"/>
      <c r="K44" s="103"/>
    </row>
    <row r="45" spans="1:11" ht="15.75">
      <c r="A45" s="28"/>
      <c r="B45" s="25"/>
      <c r="C45" s="25"/>
      <c r="D45" s="25"/>
      <c r="E45" s="25"/>
      <c r="F45" s="25"/>
      <c r="G45" s="25"/>
      <c r="H45" s="25"/>
      <c r="I45" s="25"/>
      <c r="J45" s="25"/>
      <c r="K45" s="25"/>
    </row>
    <row r="46" spans="1:11" ht="15.75">
      <c r="A46" s="28"/>
      <c r="B46" s="103" t="s">
        <v>256</v>
      </c>
      <c r="C46" s="103"/>
      <c r="D46" s="103"/>
      <c r="E46" s="103"/>
      <c r="F46" s="103"/>
      <c r="G46" s="103"/>
      <c r="H46" s="103"/>
      <c r="I46" s="103"/>
      <c r="J46" s="103"/>
      <c r="K46" s="103"/>
    </row>
    <row r="47" spans="1:11" ht="15.75">
      <c r="A47" s="28"/>
      <c r="B47" s="103"/>
      <c r="C47" s="103"/>
      <c r="D47" s="103"/>
      <c r="E47" s="103"/>
      <c r="F47" s="103"/>
      <c r="G47" s="103"/>
      <c r="H47" s="103"/>
      <c r="I47" s="103"/>
      <c r="J47" s="103"/>
      <c r="K47" s="103"/>
    </row>
    <row r="48" spans="1:11" ht="15.75">
      <c r="A48" s="28"/>
      <c r="B48" s="25"/>
      <c r="C48" s="25"/>
      <c r="D48" s="25"/>
      <c r="E48" s="25"/>
      <c r="F48" s="25"/>
      <c r="G48" s="25"/>
      <c r="H48" s="25"/>
      <c r="I48" s="25"/>
      <c r="J48" s="25"/>
      <c r="K48" s="25"/>
    </row>
    <row r="49" spans="1:11" ht="15.75">
      <c r="A49" s="28"/>
      <c r="B49" s="81" t="s">
        <v>101</v>
      </c>
      <c r="C49" s="16" t="s">
        <v>201</v>
      </c>
      <c r="D49" s="25"/>
      <c r="E49" s="25"/>
      <c r="F49" s="25"/>
      <c r="G49" s="25"/>
      <c r="H49" s="25"/>
      <c r="I49" s="25"/>
      <c r="J49" s="25"/>
      <c r="K49" s="25"/>
    </row>
    <row r="50" spans="1:11" ht="15.75">
      <c r="A50" s="28"/>
      <c r="B50" s="25"/>
      <c r="C50" s="25"/>
      <c r="D50" s="25"/>
      <c r="E50" s="25"/>
      <c r="F50" s="25"/>
      <c r="G50" s="25"/>
      <c r="H50" s="25"/>
      <c r="I50" s="25"/>
      <c r="J50" s="25"/>
      <c r="K50" s="25"/>
    </row>
    <row r="51" spans="1:11" ht="15.75">
      <c r="A51" s="28"/>
      <c r="B51" s="103" t="s">
        <v>263</v>
      </c>
      <c r="C51" s="103"/>
      <c r="D51" s="103"/>
      <c r="E51" s="103"/>
      <c r="F51" s="103"/>
      <c r="G51" s="103"/>
      <c r="H51" s="103"/>
      <c r="I51" s="103"/>
      <c r="J51" s="103"/>
      <c r="K51" s="103"/>
    </row>
    <row r="52" spans="1:11" ht="15.75">
      <c r="A52" s="28"/>
      <c r="B52" s="103"/>
      <c r="C52" s="103"/>
      <c r="D52" s="103"/>
      <c r="E52" s="103"/>
      <c r="F52" s="103"/>
      <c r="G52" s="103"/>
      <c r="H52" s="103"/>
      <c r="I52" s="103"/>
      <c r="J52" s="103"/>
      <c r="K52" s="103"/>
    </row>
    <row r="53" spans="1:11" ht="15.75">
      <c r="A53" s="28"/>
      <c r="B53" s="103"/>
      <c r="C53" s="103"/>
      <c r="D53" s="103"/>
      <c r="E53" s="103"/>
      <c r="F53" s="103"/>
      <c r="G53" s="103"/>
      <c r="H53" s="103"/>
      <c r="I53" s="103"/>
      <c r="J53" s="103"/>
      <c r="K53" s="103"/>
    </row>
    <row r="54" spans="1:11" ht="15.75">
      <c r="A54" s="28"/>
      <c r="B54" s="103" t="s">
        <v>262</v>
      </c>
      <c r="C54" s="103"/>
      <c r="D54" s="103"/>
      <c r="E54" s="103"/>
      <c r="F54" s="103"/>
      <c r="G54" s="103"/>
      <c r="H54" s="103"/>
      <c r="I54" s="103"/>
      <c r="J54" s="103"/>
      <c r="K54" s="103"/>
    </row>
    <row r="55" spans="1:11" ht="15.75">
      <c r="A55" s="28"/>
      <c r="B55" s="103"/>
      <c r="C55" s="103"/>
      <c r="D55" s="103"/>
      <c r="E55" s="103"/>
      <c r="F55" s="103"/>
      <c r="G55" s="103"/>
      <c r="H55" s="103"/>
      <c r="I55" s="103"/>
      <c r="J55" s="103"/>
      <c r="K55" s="103"/>
    </row>
    <row r="56" spans="1:11" ht="15.75">
      <c r="A56" s="28"/>
      <c r="B56" s="11"/>
      <c r="C56" s="11"/>
      <c r="D56" s="11"/>
      <c r="E56" s="11"/>
      <c r="F56" s="11"/>
      <c r="G56" s="11"/>
      <c r="H56" s="11"/>
      <c r="I56" s="11"/>
      <c r="J56" s="11"/>
      <c r="K56" s="11"/>
    </row>
    <row r="57" spans="1:11" ht="15.75">
      <c r="A57" s="28"/>
      <c r="B57" s="103" t="s">
        <v>256</v>
      </c>
      <c r="C57" s="103"/>
      <c r="D57" s="103"/>
      <c r="E57" s="103"/>
      <c r="F57" s="103"/>
      <c r="G57" s="103"/>
      <c r="H57" s="103"/>
      <c r="I57" s="103"/>
      <c r="J57" s="103"/>
      <c r="K57" s="103"/>
    </row>
    <row r="58" spans="1:11" ht="15.75">
      <c r="A58" s="28"/>
      <c r="B58" s="103"/>
      <c r="C58" s="103"/>
      <c r="D58" s="103"/>
      <c r="E58" s="103"/>
      <c r="F58" s="103"/>
      <c r="G58" s="103"/>
      <c r="H58" s="103"/>
      <c r="I58" s="103"/>
      <c r="J58" s="103"/>
      <c r="K58" s="103"/>
    </row>
    <row r="59" spans="1:11" ht="15.75">
      <c r="A59" s="28"/>
      <c r="B59" s="11"/>
      <c r="C59" s="11"/>
      <c r="D59" s="11"/>
      <c r="E59" s="11"/>
      <c r="F59" s="11"/>
      <c r="G59" s="11"/>
      <c r="H59" s="11"/>
      <c r="I59" s="11"/>
      <c r="J59" s="11"/>
      <c r="K59" s="11"/>
    </row>
    <row r="60" spans="1:11" ht="15.75">
      <c r="A60" s="28"/>
      <c r="B60" s="16" t="s">
        <v>202</v>
      </c>
      <c r="C60" s="105" t="s">
        <v>203</v>
      </c>
      <c r="D60" s="105"/>
      <c r="E60" s="105"/>
      <c r="F60" s="105"/>
      <c r="G60" s="105"/>
      <c r="H60" s="105"/>
      <c r="I60" s="105"/>
      <c r="J60" s="105"/>
      <c r="K60" s="105"/>
    </row>
    <row r="61" spans="1:11" ht="15.75">
      <c r="A61" s="28"/>
      <c r="B61" s="11"/>
      <c r="C61" s="105"/>
      <c r="D61" s="105"/>
      <c r="E61" s="105"/>
      <c r="F61" s="105"/>
      <c r="G61" s="105"/>
      <c r="H61" s="105"/>
      <c r="I61" s="105"/>
      <c r="J61" s="105"/>
      <c r="K61" s="105"/>
    </row>
    <row r="62" spans="1:11" ht="15.75">
      <c r="A62" s="28"/>
      <c r="B62" s="11"/>
      <c r="C62" s="11"/>
      <c r="D62" s="11"/>
      <c r="E62" s="11"/>
      <c r="F62" s="11"/>
      <c r="G62" s="11"/>
      <c r="H62" s="11"/>
      <c r="I62" s="11"/>
      <c r="J62" s="11"/>
      <c r="K62" s="11"/>
    </row>
    <row r="63" spans="1:11" ht="15.75">
      <c r="A63" s="28"/>
      <c r="B63" s="103" t="s">
        <v>257</v>
      </c>
      <c r="C63" s="103"/>
      <c r="D63" s="103"/>
      <c r="E63" s="103"/>
      <c r="F63" s="103"/>
      <c r="G63" s="103"/>
      <c r="H63" s="103"/>
      <c r="I63" s="103"/>
      <c r="J63" s="103"/>
      <c r="K63" s="103"/>
    </row>
    <row r="64" spans="1:11" ht="15.75">
      <c r="A64" s="28"/>
      <c r="B64" s="103"/>
      <c r="C64" s="103"/>
      <c r="D64" s="103"/>
      <c r="E64" s="103"/>
      <c r="F64" s="103"/>
      <c r="G64" s="103"/>
      <c r="H64" s="103"/>
      <c r="I64" s="103"/>
      <c r="J64" s="103"/>
      <c r="K64" s="103"/>
    </row>
    <row r="65" spans="1:11" ht="15.75">
      <c r="A65" s="28"/>
      <c r="B65" s="103"/>
      <c r="C65" s="103"/>
      <c r="D65" s="103"/>
      <c r="E65" s="103"/>
      <c r="F65" s="103"/>
      <c r="G65" s="103"/>
      <c r="H65" s="103"/>
      <c r="I65" s="103"/>
      <c r="J65" s="103"/>
      <c r="K65" s="103"/>
    </row>
    <row r="66" spans="1:11" ht="15.75">
      <c r="A66" s="28"/>
      <c r="B66" s="11"/>
      <c r="C66" s="11"/>
      <c r="D66" s="11"/>
      <c r="E66" s="11"/>
      <c r="F66" s="11"/>
      <c r="G66" s="11"/>
      <c r="H66" s="11"/>
      <c r="I66" s="11"/>
      <c r="J66" s="11"/>
      <c r="K66" s="11"/>
    </row>
    <row r="67" spans="1:11" ht="15.75">
      <c r="A67" s="28"/>
      <c r="B67" s="11"/>
      <c r="C67" s="11"/>
      <c r="D67" s="11"/>
      <c r="E67" s="11"/>
      <c r="F67" s="11"/>
      <c r="G67" s="11"/>
      <c r="H67" s="11"/>
      <c r="I67" s="11"/>
      <c r="J67" s="96" t="s">
        <v>204</v>
      </c>
      <c r="K67" s="96"/>
    </row>
    <row r="68" spans="1:11" ht="15.75">
      <c r="A68" s="28"/>
      <c r="B68" s="11"/>
      <c r="C68" s="11"/>
      <c r="D68" s="11"/>
      <c r="E68" s="11"/>
      <c r="F68" s="11"/>
      <c r="G68" s="11"/>
      <c r="H68" s="11"/>
      <c r="I68" s="11"/>
      <c r="J68" s="83" t="s">
        <v>205</v>
      </c>
      <c r="K68" s="83" t="s">
        <v>206</v>
      </c>
    </row>
    <row r="69" spans="1:11" ht="15.75">
      <c r="A69" s="28"/>
      <c r="B69" s="16" t="s">
        <v>209</v>
      </c>
      <c r="C69" s="11"/>
      <c r="D69" s="11"/>
      <c r="E69" s="11"/>
      <c r="F69" s="11"/>
      <c r="G69" s="11"/>
      <c r="H69" s="11"/>
      <c r="I69" s="11"/>
      <c r="J69" s="83" t="s">
        <v>207</v>
      </c>
      <c r="K69" s="83" t="s">
        <v>208</v>
      </c>
    </row>
    <row r="70" spans="1:11" ht="15.75">
      <c r="A70" s="28"/>
      <c r="B70" s="11"/>
      <c r="C70" s="11"/>
      <c r="D70" s="11"/>
      <c r="E70" s="11"/>
      <c r="F70" s="11"/>
      <c r="G70" s="11"/>
      <c r="H70" s="11"/>
      <c r="I70" s="11"/>
      <c r="J70" s="83" t="s">
        <v>0</v>
      </c>
      <c r="K70" s="83" t="s">
        <v>0</v>
      </c>
    </row>
    <row r="71" spans="1:11" ht="15.75">
      <c r="A71" s="28"/>
      <c r="B71" s="11"/>
      <c r="C71" s="11"/>
      <c r="D71" s="11"/>
      <c r="E71" s="11"/>
      <c r="F71" s="11"/>
      <c r="G71" s="11"/>
      <c r="H71" s="11"/>
      <c r="I71" s="11"/>
      <c r="J71" s="11"/>
      <c r="K71" s="11"/>
    </row>
    <row r="72" spans="1:11" ht="15.75">
      <c r="A72" s="28"/>
      <c r="B72" s="4" t="s">
        <v>210</v>
      </c>
      <c r="C72" s="16" t="s">
        <v>216</v>
      </c>
      <c r="D72" s="11"/>
      <c r="E72" s="11"/>
      <c r="F72" s="11"/>
      <c r="G72" s="11"/>
      <c r="H72" s="11"/>
      <c r="I72" s="11"/>
      <c r="J72" s="11"/>
      <c r="K72" s="11"/>
    </row>
    <row r="73" spans="1:11" ht="15.75">
      <c r="A73" s="28"/>
      <c r="B73" s="5"/>
      <c r="C73" s="11"/>
      <c r="D73" s="11"/>
      <c r="E73" s="11"/>
      <c r="F73" s="11"/>
      <c r="G73" s="11"/>
      <c r="H73" s="11"/>
      <c r="I73" s="11"/>
      <c r="J73" s="11"/>
      <c r="K73" s="11"/>
    </row>
    <row r="74" spans="1:11" ht="15.75">
      <c r="A74" s="28"/>
      <c r="B74" s="5"/>
      <c r="C74" s="11" t="s">
        <v>135</v>
      </c>
      <c r="D74" s="11"/>
      <c r="E74" s="11"/>
      <c r="F74" s="11"/>
      <c r="G74" s="11"/>
      <c r="H74" s="11"/>
      <c r="I74" s="11"/>
      <c r="J74" s="82">
        <v>-3900</v>
      </c>
      <c r="K74" s="75" t="s">
        <v>153</v>
      </c>
    </row>
    <row r="75" spans="1:11" ht="15.75">
      <c r="A75" s="28"/>
      <c r="B75" s="5"/>
      <c r="C75" s="11" t="s">
        <v>211</v>
      </c>
      <c r="D75" s="11"/>
      <c r="E75" s="11"/>
      <c r="F75" s="11"/>
      <c r="G75" s="11"/>
      <c r="H75" s="11"/>
      <c r="I75" s="11"/>
      <c r="J75" s="82">
        <v>3895</v>
      </c>
      <c r="K75" s="75" t="s">
        <v>153</v>
      </c>
    </row>
    <row r="76" spans="1:11" ht="16.5" thickBot="1">
      <c r="A76" s="28"/>
      <c r="B76" s="5"/>
      <c r="C76" s="11" t="s">
        <v>212</v>
      </c>
      <c r="D76" s="11"/>
      <c r="E76" s="11"/>
      <c r="F76" s="11"/>
      <c r="G76" s="11"/>
      <c r="H76" s="11"/>
      <c r="I76" s="11"/>
      <c r="J76" s="85" t="s">
        <v>153</v>
      </c>
      <c r="K76" s="84">
        <v>8997</v>
      </c>
    </row>
    <row r="77" spans="1:11" ht="15.75">
      <c r="A77" s="28"/>
      <c r="B77" s="5"/>
      <c r="C77" s="11"/>
      <c r="D77" s="11"/>
      <c r="E77" s="11"/>
      <c r="F77" s="11"/>
      <c r="G77" s="11"/>
      <c r="H77" s="11"/>
      <c r="I77" s="11"/>
      <c r="J77" s="11"/>
      <c r="K77" s="11"/>
    </row>
    <row r="78" spans="1:11" ht="15.75">
      <c r="A78" s="28"/>
      <c r="B78" s="4" t="s">
        <v>214</v>
      </c>
      <c r="C78" s="16" t="s">
        <v>215</v>
      </c>
      <c r="D78" s="11"/>
      <c r="E78" s="11"/>
      <c r="F78" s="11"/>
      <c r="G78" s="11"/>
      <c r="H78" s="11"/>
      <c r="I78" s="11"/>
      <c r="J78" s="11"/>
      <c r="K78" s="11"/>
    </row>
    <row r="79" spans="1:11" ht="15.75">
      <c r="A79" s="28"/>
      <c r="B79" s="11"/>
      <c r="C79" s="11"/>
      <c r="D79" s="11"/>
      <c r="E79" s="11"/>
      <c r="F79" s="11"/>
      <c r="G79" s="11"/>
      <c r="H79" s="11"/>
      <c r="I79" s="11"/>
      <c r="J79" s="11"/>
      <c r="K79" s="11"/>
    </row>
    <row r="80" spans="1:11" ht="15.75">
      <c r="A80" s="28"/>
      <c r="B80" s="11"/>
      <c r="C80" s="11" t="s">
        <v>260</v>
      </c>
      <c r="D80" s="11"/>
      <c r="E80" s="11"/>
      <c r="F80" s="11"/>
      <c r="G80" s="11"/>
      <c r="H80" s="11"/>
      <c r="I80" s="11"/>
      <c r="J80" s="82">
        <v>-5</v>
      </c>
      <c r="K80" s="75" t="s">
        <v>153</v>
      </c>
    </row>
    <row r="81" spans="1:11" ht="16.5" thickBot="1">
      <c r="A81" s="28"/>
      <c r="B81" s="11"/>
      <c r="C81" s="11" t="s">
        <v>217</v>
      </c>
      <c r="D81" s="11"/>
      <c r="E81" s="11"/>
      <c r="F81" s="11"/>
      <c r="G81" s="11"/>
      <c r="H81" s="11"/>
      <c r="I81" s="11"/>
      <c r="J81" s="85" t="s">
        <v>153</v>
      </c>
      <c r="K81" s="84">
        <v>-2645</v>
      </c>
    </row>
    <row r="82" spans="1:11" ht="15.75">
      <c r="A82" s="28"/>
      <c r="B82" s="11"/>
      <c r="C82" s="11"/>
      <c r="D82" s="11"/>
      <c r="E82" s="11"/>
      <c r="F82" s="11"/>
      <c r="G82" s="11"/>
      <c r="H82" s="11"/>
      <c r="I82" s="11"/>
      <c r="J82" s="11"/>
      <c r="K82" s="11"/>
    </row>
    <row r="83" spans="1:11" ht="15.75">
      <c r="A83" s="28"/>
      <c r="B83" s="16" t="s">
        <v>218</v>
      </c>
      <c r="C83" s="16" t="s">
        <v>219</v>
      </c>
      <c r="D83" s="11"/>
      <c r="E83" s="11"/>
      <c r="F83" s="11"/>
      <c r="G83" s="11"/>
      <c r="H83" s="11"/>
      <c r="I83" s="11"/>
      <c r="J83" s="11"/>
      <c r="K83" s="11"/>
    </row>
    <row r="84" spans="1:11" ht="15.75">
      <c r="A84" s="28"/>
      <c r="B84" s="11"/>
      <c r="C84" s="11"/>
      <c r="D84" s="11"/>
      <c r="E84" s="11"/>
      <c r="F84" s="11"/>
      <c r="G84" s="11"/>
      <c r="H84" s="11"/>
      <c r="I84" s="11"/>
      <c r="J84" s="11"/>
      <c r="K84" s="11"/>
    </row>
    <row r="85" spans="1:11" ht="15.75">
      <c r="A85" s="28"/>
      <c r="B85" s="16"/>
      <c r="C85" s="16"/>
      <c r="D85" s="16"/>
      <c r="E85" s="16"/>
      <c r="F85" s="16"/>
      <c r="G85" s="96" t="s">
        <v>204</v>
      </c>
      <c r="H85" s="96"/>
      <c r="I85" s="96"/>
      <c r="J85" s="96"/>
      <c r="K85" s="96"/>
    </row>
    <row r="86" spans="1:11" ht="15.75">
      <c r="A86" s="28"/>
      <c r="B86" s="3"/>
      <c r="C86" s="16"/>
      <c r="D86" s="16"/>
      <c r="E86" s="16"/>
      <c r="F86" s="16"/>
      <c r="G86" s="83" t="s">
        <v>220</v>
      </c>
      <c r="H86" s="83" t="s">
        <v>205</v>
      </c>
      <c r="I86" s="83"/>
      <c r="J86" s="83" t="s">
        <v>206</v>
      </c>
      <c r="K86" s="83"/>
    </row>
    <row r="87" spans="1:11" ht="15.75">
      <c r="A87" s="28"/>
      <c r="B87" s="16" t="s">
        <v>209</v>
      </c>
      <c r="C87" s="16"/>
      <c r="D87" s="16"/>
      <c r="E87" s="16"/>
      <c r="F87" s="16"/>
      <c r="G87" s="83" t="s">
        <v>221</v>
      </c>
      <c r="H87" s="83" t="s">
        <v>207</v>
      </c>
      <c r="I87" s="83"/>
      <c r="J87" s="83" t="s">
        <v>208</v>
      </c>
      <c r="K87" s="83" t="s">
        <v>176</v>
      </c>
    </row>
    <row r="88" spans="1:11" ht="15.75">
      <c r="A88" s="28"/>
      <c r="B88" s="16"/>
      <c r="C88" s="16"/>
      <c r="D88" s="16"/>
      <c r="E88" s="16"/>
      <c r="F88" s="16"/>
      <c r="G88" s="83" t="s">
        <v>0</v>
      </c>
      <c r="H88" s="83" t="s">
        <v>0</v>
      </c>
      <c r="I88" s="83"/>
      <c r="J88" s="83" t="s">
        <v>0</v>
      </c>
      <c r="K88" s="83" t="s">
        <v>0</v>
      </c>
    </row>
    <row r="89" spans="1:11" ht="15.75">
      <c r="A89" s="28"/>
      <c r="B89" s="16" t="s">
        <v>222</v>
      </c>
      <c r="C89" s="11"/>
      <c r="D89" s="11"/>
      <c r="E89" s="11"/>
      <c r="F89" s="11"/>
      <c r="G89" s="11"/>
      <c r="H89" s="11"/>
      <c r="I89" s="11"/>
      <c r="J89" s="11"/>
      <c r="K89" s="11"/>
    </row>
    <row r="90" spans="1:11" ht="15.75">
      <c r="A90" s="28"/>
      <c r="B90" s="11"/>
      <c r="C90" s="11"/>
      <c r="D90" s="11"/>
      <c r="E90" s="11"/>
      <c r="F90" s="11"/>
      <c r="G90" s="11"/>
      <c r="H90" s="11"/>
      <c r="I90" s="11"/>
      <c r="J90" s="11"/>
      <c r="K90" s="11"/>
    </row>
    <row r="91" spans="1:11" ht="15.75">
      <c r="A91" s="28"/>
      <c r="B91" s="11" t="s">
        <v>223</v>
      </c>
      <c r="C91" s="11"/>
      <c r="D91" s="11"/>
      <c r="E91" s="11"/>
      <c r="F91" s="11"/>
      <c r="G91" s="75">
        <v>29882</v>
      </c>
      <c r="H91" s="75" t="s">
        <v>153</v>
      </c>
      <c r="I91" s="75"/>
      <c r="J91" s="75" t="s">
        <v>153</v>
      </c>
      <c r="K91" s="75">
        <f>SUM(G91:J91)</f>
        <v>29882</v>
      </c>
    </row>
    <row r="92" spans="1:11" ht="15.75">
      <c r="A92" s="28"/>
      <c r="B92" s="11" t="s">
        <v>212</v>
      </c>
      <c r="C92" s="11"/>
      <c r="D92" s="11"/>
      <c r="E92" s="11"/>
      <c r="F92" s="11"/>
      <c r="G92" s="75">
        <v>4765</v>
      </c>
      <c r="H92" s="75" t="s">
        <v>153</v>
      </c>
      <c r="I92" s="75"/>
      <c r="J92" s="75">
        <v>13074</v>
      </c>
      <c r="K92" s="75">
        <f>SUM(G92:J92)</f>
        <v>17839</v>
      </c>
    </row>
    <row r="93" spans="1:11" ht="16.5" thickBot="1">
      <c r="A93" s="28"/>
      <c r="B93" s="11" t="s">
        <v>224</v>
      </c>
      <c r="C93" s="11"/>
      <c r="D93" s="11"/>
      <c r="E93" s="11"/>
      <c r="F93" s="11"/>
      <c r="G93" s="85">
        <v>11668</v>
      </c>
      <c r="H93" s="85" t="s">
        <v>153</v>
      </c>
      <c r="I93" s="85"/>
      <c r="J93" s="85">
        <v>13074</v>
      </c>
      <c r="K93" s="85">
        <f>SUM(G93:J93)</f>
        <v>24742</v>
      </c>
    </row>
    <row r="94" spans="1:11" ht="15.75">
      <c r="A94" s="28"/>
      <c r="B94" s="11"/>
      <c r="C94" s="11"/>
      <c r="D94" s="11"/>
      <c r="E94" s="11"/>
      <c r="F94" s="11"/>
      <c r="G94" s="11"/>
      <c r="H94" s="11"/>
      <c r="I94" s="11"/>
      <c r="J94" s="11"/>
      <c r="K94" s="11"/>
    </row>
    <row r="95" spans="1:11" ht="15.75">
      <c r="A95" s="28"/>
      <c r="B95" s="16" t="s">
        <v>225</v>
      </c>
      <c r="C95" s="11"/>
      <c r="D95" s="11"/>
      <c r="E95" s="11"/>
      <c r="F95" s="11"/>
      <c r="G95" s="11"/>
      <c r="H95" s="11"/>
      <c r="I95" s="11"/>
      <c r="J95" s="11"/>
      <c r="K95" s="11"/>
    </row>
    <row r="96" spans="1:11" ht="15.75">
      <c r="A96" s="28"/>
      <c r="B96" s="11"/>
      <c r="C96" s="11"/>
      <c r="D96" s="11"/>
      <c r="E96" s="11"/>
      <c r="F96" s="11"/>
      <c r="G96" s="11"/>
      <c r="H96" s="11"/>
      <c r="I96" s="11"/>
      <c r="J96" s="11"/>
      <c r="K96" s="11"/>
    </row>
    <row r="97" spans="1:11" ht="15.75">
      <c r="A97" s="28"/>
      <c r="B97" s="11" t="s">
        <v>135</v>
      </c>
      <c r="C97" s="11"/>
      <c r="D97" s="11"/>
      <c r="E97" s="11"/>
      <c r="F97" s="11"/>
      <c r="G97" s="75">
        <v>250552</v>
      </c>
      <c r="H97" s="75">
        <v>-3900</v>
      </c>
      <c r="I97" s="75"/>
      <c r="J97" s="75" t="s">
        <v>153</v>
      </c>
      <c r="K97" s="75">
        <f>SUM(G97:J97)</f>
        <v>246652</v>
      </c>
    </row>
    <row r="98" spans="1:11" ht="15.75">
      <c r="A98" s="28"/>
      <c r="B98" s="11" t="s">
        <v>211</v>
      </c>
      <c r="C98" s="11"/>
      <c r="D98" s="11"/>
      <c r="E98" s="11"/>
      <c r="F98" s="11"/>
      <c r="G98" s="75" t="s">
        <v>153</v>
      </c>
      <c r="H98" s="75">
        <v>3900</v>
      </c>
      <c r="I98" s="75"/>
      <c r="J98" s="75" t="s">
        <v>153</v>
      </c>
      <c r="K98" s="75">
        <f>SUM(G98:J98)</f>
        <v>3900</v>
      </c>
    </row>
    <row r="99" spans="1:11" ht="15.75">
      <c r="A99" s="28"/>
      <c r="B99" s="11" t="s">
        <v>223</v>
      </c>
      <c r="C99" s="11"/>
      <c r="D99" s="11"/>
      <c r="E99" s="11"/>
      <c r="F99" s="11"/>
      <c r="G99" s="75">
        <v>28529</v>
      </c>
      <c r="H99" s="75" t="s">
        <v>153</v>
      </c>
      <c r="I99" s="75"/>
      <c r="J99" s="75">
        <v>-24</v>
      </c>
      <c r="K99" s="75">
        <f>SUM(G99:J99)</f>
        <v>28505</v>
      </c>
    </row>
    <row r="100" spans="1:11" ht="15.75">
      <c r="A100" s="28"/>
      <c r="B100" s="11" t="s">
        <v>212</v>
      </c>
      <c r="C100" s="11"/>
      <c r="D100" s="11"/>
      <c r="E100" s="11"/>
      <c r="F100" s="11"/>
      <c r="G100" s="75">
        <v>3135</v>
      </c>
      <c r="H100" s="75" t="s">
        <v>153</v>
      </c>
      <c r="I100" s="75"/>
      <c r="J100" s="75">
        <v>12931</v>
      </c>
      <c r="K100" s="75">
        <f>SUM(G100:J100)</f>
        <v>16066</v>
      </c>
    </row>
    <row r="101" spans="1:11" ht="16.5" thickBot="1">
      <c r="A101" s="28"/>
      <c r="B101" s="11" t="s">
        <v>224</v>
      </c>
      <c r="C101" s="11"/>
      <c r="D101" s="11"/>
      <c r="E101" s="11"/>
      <c r="F101" s="11"/>
      <c r="G101" s="85">
        <v>16446</v>
      </c>
      <c r="H101" s="85" t="s">
        <v>153</v>
      </c>
      <c r="I101" s="85"/>
      <c r="J101" s="85">
        <v>12955</v>
      </c>
      <c r="K101" s="85">
        <f>SUM(G101:J101)</f>
        <v>29401</v>
      </c>
    </row>
    <row r="102" spans="1:11" ht="15.75">
      <c r="A102" s="28"/>
      <c r="B102" s="11"/>
      <c r="C102" s="11"/>
      <c r="D102" s="11"/>
      <c r="E102" s="11"/>
      <c r="F102" s="11"/>
      <c r="G102" s="11"/>
      <c r="H102" s="11"/>
      <c r="I102" s="11"/>
      <c r="J102" s="11"/>
      <c r="K102" s="11"/>
    </row>
    <row r="103" spans="1:11" ht="15.75">
      <c r="A103" s="28"/>
      <c r="B103" s="16" t="s">
        <v>226</v>
      </c>
      <c r="C103" s="11"/>
      <c r="D103" s="11"/>
      <c r="E103" s="11"/>
      <c r="F103" s="11"/>
      <c r="G103" s="11"/>
      <c r="H103" s="11"/>
      <c r="I103" s="11"/>
      <c r="J103" s="11"/>
      <c r="K103" s="11"/>
    </row>
    <row r="104" spans="1:11" ht="15.75">
      <c r="A104" s="28"/>
      <c r="B104" s="11"/>
      <c r="C104" s="11"/>
      <c r="D104" s="11"/>
      <c r="E104" s="11"/>
      <c r="F104" s="11"/>
      <c r="G104" s="11"/>
      <c r="H104" s="11"/>
      <c r="I104" s="11"/>
      <c r="J104" s="11"/>
      <c r="K104" s="11"/>
    </row>
    <row r="105" spans="1:11" ht="16.5" thickBot="1">
      <c r="A105" s="28"/>
      <c r="B105" s="11" t="s">
        <v>217</v>
      </c>
      <c r="C105" s="11"/>
      <c r="D105" s="11"/>
      <c r="E105" s="11"/>
      <c r="F105" s="11"/>
      <c r="G105" s="85">
        <v>837</v>
      </c>
      <c r="H105" s="85" t="s">
        <v>153</v>
      </c>
      <c r="I105" s="85"/>
      <c r="J105" s="85">
        <v>119</v>
      </c>
      <c r="K105" s="85">
        <f>SUM(G105:J105)</f>
        <v>956</v>
      </c>
    </row>
    <row r="106" spans="1:11" ht="15.75">
      <c r="A106" s="28"/>
      <c r="B106" s="11"/>
      <c r="C106" s="11"/>
      <c r="D106" s="11"/>
      <c r="E106" s="11"/>
      <c r="F106" s="11"/>
      <c r="G106" s="11"/>
      <c r="H106" s="11"/>
      <c r="I106" s="11"/>
      <c r="J106" s="11"/>
      <c r="K106" s="11"/>
    </row>
    <row r="107" ht="15.75">
      <c r="A107" s="28"/>
    </row>
    <row r="108" spans="1:2" ht="15.75">
      <c r="A108" s="27">
        <v>3</v>
      </c>
      <c r="B108" s="3" t="s">
        <v>102</v>
      </c>
    </row>
    <row r="109" ht="15.75">
      <c r="A109" s="28"/>
    </row>
    <row r="110" spans="1:11" ht="15.75" customHeight="1">
      <c r="A110" s="28"/>
      <c r="B110" s="104" t="s">
        <v>178</v>
      </c>
      <c r="C110" s="104"/>
      <c r="D110" s="104"/>
      <c r="E110" s="104"/>
      <c r="F110" s="104"/>
      <c r="G110" s="104"/>
      <c r="H110" s="104"/>
      <c r="I110" s="104"/>
      <c r="J110" s="104"/>
      <c r="K110" s="104"/>
    </row>
    <row r="111" ht="15.75">
      <c r="A111" s="28"/>
    </row>
    <row r="112" ht="15.75">
      <c r="A112" s="28"/>
    </row>
    <row r="113" spans="1:2" ht="15.75">
      <c r="A113" s="27">
        <v>4</v>
      </c>
      <c r="B113" s="3" t="s">
        <v>76</v>
      </c>
    </row>
    <row r="114" ht="15.75">
      <c r="A114" s="28"/>
    </row>
    <row r="115" spans="1:11" ht="15.75">
      <c r="A115" s="28"/>
      <c r="B115" s="103" t="s">
        <v>77</v>
      </c>
      <c r="C115" s="103"/>
      <c r="D115" s="103"/>
      <c r="E115" s="103"/>
      <c r="F115" s="103"/>
      <c r="G115" s="103"/>
      <c r="H115" s="103"/>
      <c r="I115" s="103"/>
      <c r="J115" s="103"/>
      <c r="K115" s="103"/>
    </row>
    <row r="116" ht="15.75">
      <c r="A116" s="28"/>
    </row>
    <row r="117" ht="15.75">
      <c r="A117" s="28"/>
    </row>
    <row r="118" spans="1:2" ht="15.75">
      <c r="A118" s="27">
        <v>5</v>
      </c>
      <c r="B118" s="3" t="s">
        <v>72</v>
      </c>
    </row>
    <row r="119" ht="15.75">
      <c r="A119" s="28"/>
    </row>
    <row r="120" spans="1:11" ht="15.75" customHeight="1">
      <c r="A120" s="28"/>
      <c r="B120" s="104" t="s">
        <v>73</v>
      </c>
      <c r="C120" s="104"/>
      <c r="D120" s="104"/>
      <c r="E120" s="104"/>
      <c r="F120" s="104"/>
      <c r="G120" s="104"/>
      <c r="H120" s="104"/>
      <c r="I120" s="104"/>
      <c r="J120" s="104"/>
      <c r="K120" s="104"/>
    </row>
    <row r="121" spans="1:11" ht="15.75" customHeight="1">
      <c r="A121" s="28"/>
      <c r="B121" s="104"/>
      <c r="C121" s="104"/>
      <c r="D121" s="104"/>
      <c r="E121" s="104"/>
      <c r="F121" s="104"/>
      <c r="G121" s="104"/>
      <c r="H121" s="104"/>
      <c r="I121" s="104"/>
      <c r="J121" s="104"/>
      <c r="K121" s="104"/>
    </row>
    <row r="122" ht="15.75">
      <c r="A122" s="28"/>
    </row>
    <row r="123" ht="15.75">
      <c r="A123" s="28"/>
    </row>
    <row r="124" spans="1:2" ht="15.75">
      <c r="A124" s="27">
        <v>6</v>
      </c>
      <c r="B124" s="3" t="s">
        <v>74</v>
      </c>
    </row>
    <row r="125" ht="15.75">
      <c r="A125" s="28"/>
    </row>
    <row r="126" spans="1:11" ht="15.75">
      <c r="A126" s="28"/>
      <c r="B126" s="103" t="s">
        <v>179</v>
      </c>
      <c r="C126" s="103"/>
      <c r="D126" s="103"/>
      <c r="E126" s="103"/>
      <c r="F126" s="103"/>
      <c r="G126" s="103"/>
      <c r="H126" s="103"/>
      <c r="I126" s="103"/>
      <c r="J126" s="103"/>
      <c r="K126" s="103"/>
    </row>
    <row r="127" spans="1:11" ht="15.75">
      <c r="A127" s="28"/>
      <c r="B127" s="25"/>
      <c r="C127" s="25"/>
      <c r="D127" s="25"/>
      <c r="E127" s="25"/>
      <c r="F127" s="25"/>
      <c r="G127" s="25"/>
      <c r="H127" s="25"/>
      <c r="I127" s="25"/>
      <c r="J127" s="25"/>
      <c r="K127" s="25"/>
    </row>
    <row r="128" ht="15.75">
      <c r="A128" s="28"/>
    </row>
    <row r="129" spans="1:2" ht="15.75">
      <c r="A129" s="27">
        <v>7</v>
      </c>
      <c r="B129" s="3" t="s">
        <v>71</v>
      </c>
    </row>
    <row r="130" ht="15.75">
      <c r="A130" s="28"/>
    </row>
    <row r="131" spans="1:11" ht="15.75">
      <c r="A131" s="28"/>
      <c r="B131" s="103" t="s">
        <v>122</v>
      </c>
      <c r="C131" s="103"/>
      <c r="D131" s="103"/>
      <c r="E131" s="103"/>
      <c r="F131" s="103"/>
      <c r="G131" s="103"/>
      <c r="H131" s="103"/>
      <c r="I131" s="103"/>
      <c r="J131" s="103"/>
      <c r="K131" s="103"/>
    </row>
    <row r="132" ht="15.75">
      <c r="A132" s="28"/>
    </row>
    <row r="133" ht="15.75">
      <c r="A133" s="28"/>
    </row>
    <row r="134" spans="1:2" ht="15.75">
      <c r="A134" s="27">
        <v>8</v>
      </c>
      <c r="B134" s="3" t="s">
        <v>147</v>
      </c>
    </row>
    <row r="135" spans="1:2" ht="15.75">
      <c r="A135" s="27"/>
      <c r="B135" s="3"/>
    </row>
    <row r="136" spans="1:2" ht="15.75">
      <c r="A136" s="27"/>
      <c r="B136" s="2" t="s">
        <v>198</v>
      </c>
    </row>
    <row r="137" spans="1:2" ht="15.75">
      <c r="A137" s="27"/>
      <c r="B137" s="3"/>
    </row>
    <row r="138" ht="15.75">
      <c r="A138" s="28"/>
    </row>
    <row r="139" spans="1:2" ht="15.75">
      <c r="A139" s="27">
        <v>9</v>
      </c>
      <c r="B139" s="3" t="s">
        <v>103</v>
      </c>
    </row>
    <row r="140" ht="15.75">
      <c r="A140" s="28"/>
    </row>
    <row r="141" spans="1:11" ht="15.75">
      <c r="A141" s="28"/>
      <c r="B141" s="103" t="s">
        <v>180</v>
      </c>
      <c r="C141" s="103"/>
      <c r="D141" s="103"/>
      <c r="E141" s="103"/>
      <c r="F141" s="103"/>
      <c r="G141" s="103"/>
      <c r="H141" s="103"/>
      <c r="I141" s="103"/>
      <c r="J141" s="103"/>
      <c r="K141" s="103"/>
    </row>
    <row r="142" spans="1:11" ht="15.75">
      <c r="A142" s="28"/>
      <c r="B142" s="103"/>
      <c r="C142" s="103"/>
      <c r="D142" s="103"/>
      <c r="E142" s="103"/>
      <c r="F142" s="103"/>
      <c r="G142" s="103"/>
      <c r="H142" s="103"/>
      <c r="I142" s="103"/>
      <c r="J142" s="103"/>
      <c r="K142" s="103"/>
    </row>
    <row r="143" ht="15.75">
      <c r="A143" s="28"/>
    </row>
    <row r="144" ht="15.75">
      <c r="A144" s="28"/>
    </row>
    <row r="145" spans="1:2" ht="15.75">
      <c r="A145" s="27">
        <v>10</v>
      </c>
      <c r="B145" s="3" t="s">
        <v>75</v>
      </c>
    </row>
    <row r="146" ht="15.75">
      <c r="A146" s="28"/>
    </row>
    <row r="147" spans="1:11" ht="15.75" customHeight="1">
      <c r="A147" s="28"/>
      <c r="B147" s="104" t="s">
        <v>241</v>
      </c>
      <c r="C147" s="104"/>
      <c r="D147" s="104"/>
      <c r="E147" s="104"/>
      <c r="F147" s="104"/>
      <c r="G147" s="104"/>
      <c r="H147" s="104"/>
      <c r="I147" s="104"/>
      <c r="J147" s="104"/>
      <c r="K147" s="104"/>
    </row>
    <row r="148" spans="1:11" ht="15.75" customHeight="1">
      <c r="A148" s="28"/>
      <c r="B148" s="104"/>
      <c r="C148" s="104"/>
      <c r="D148" s="104"/>
      <c r="E148" s="104"/>
      <c r="F148" s="104"/>
      <c r="G148" s="104"/>
      <c r="H148" s="104"/>
      <c r="I148" s="104"/>
      <c r="J148" s="104"/>
      <c r="K148" s="104"/>
    </row>
    <row r="149" spans="1:11" ht="15.75" customHeight="1">
      <c r="A149" s="28"/>
      <c r="B149" s="104"/>
      <c r="C149" s="104"/>
      <c r="D149" s="104"/>
      <c r="E149" s="104"/>
      <c r="F149" s="104"/>
      <c r="G149" s="104"/>
      <c r="H149" s="104"/>
      <c r="I149" s="104"/>
      <c r="J149" s="104"/>
      <c r="K149" s="104"/>
    </row>
    <row r="150" spans="1:11" ht="15.75" customHeight="1">
      <c r="A150" s="28"/>
      <c r="B150" s="104" t="s">
        <v>94</v>
      </c>
      <c r="C150" s="104"/>
      <c r="D150" s="104"/>
      <c r="E150" s="104"/>
      <c r="F150" s="104"/>
      <c r="G150" s="104"/>
      <c r="H150" s="104"/>
      <c r="I150" s="104"/>
      <c r="J150" s="104"/>
      <c r="K150" s="104"/>
    </row>
    <row r="151" spans="1:11" ht="15.75" customHeight="1">
      <c r="A151" s="28"/>
      <c r="B151" s="104"/>
      <c r="C151" s="104"/>
      <c r="D151" s="104"/>
      <c r="E151" s="104"/>
      <c r="F151" s="104"/>
      <c r="G151" s="104"/>
      <c r="H151" s="104"/>
      <c r="I151" s="104"/>
      <c r="J151" s="104"/>
      <c r="K151" s="104"/>
    </row>
    <row r="152" spans="1:11" ht="15.75" customHeight="1">
      <c r="A152" s="28"/>
      <c r="B152" s="104"/>
      <c r="C152" s="104"/>
      <c r="D152" s="104"/>
      <c r="E152" s="104"/>
      <c r="F152" s="104"/>
      <c r="G152" s="104"/>
      <c r="H152" s="104"/>
      <c r="I152" s="104"/>
      <c r="J152" s="104"/>
      <c r="K152" s="104"/>
    </row>
    <row r="153" spans="1:11" ht="15.75" customHeight="1">
      <c r="A153" s="28"/>
      <c r="B153" s="104"/>
      <c r="C153" s="104"/>
      <c r="D153" s="104"/>
      <c r="E153" s="104"/>
      <c r="F153" s="104"/>
      <c r="G153" s="104"/>
      <c r="H153" s="104"/>
      <c r="I153" s="104"/>
      <c r="J153" s="104"/>
      <c r="K153" s="104"/>
    </row>
    <row r="154" ht="15.75">
      <c r="A154" s="28"/>
    </row>
    <row r="155" spans="1:8" ht="15.75">
      <c r="A155" s="28"/>
      <c r="B155" s="11"/>
      <c r="C155" s="16" t="s">
        <v>4</v>
      </c>
      <c r="H155" s="4" t="s">
        <v>5</v>
      </c>
    </row>
    <row r="156" spans="1:8" ht="15.75">
      <c r="A156" s="28"/>
      <c r="H156" s="5"/>
    </row>
    <row r="157" spans="1:8" ht="15.75">
      <c r="A157" s="28"/>
      <c r="C157" s="2" t="s">
        <v>6</v>
      </c>
      <c r="H157" s="30">
        <v>1</v>
      </c>
    </row>
    <row r="158" spans="1:8" ht="15.75">
      <c r="A158" s="28"/>
      <c r="C158" s="2" t="s">
        <v>8</v>
      </c>
      <c r="H158" s="30">
        <v>1.2</v>
      </c>
    </row>
    <row r="159" spans="1:8" ht="15.75">
      <c r="A159" s="28"/>
      <c r="C159" s="2" t="s">
        <v>7</v>
      </c>
      <c r="H159" s="30">
        <v>1.35</v>
      </c>
    </row>
    <row r="160" ht="15.75">
      <c r="A160" s="28"/>
    </row>
    <row r="161" spans="1:11" ht="15.75">
      <c r="A161" s="28"/>
      <c r="B161" s="103" t="s">
        <v>242</v>
      </c>
      <c r="C161" s="103"/>
      <c r="D161" s="103"/>
      <c r="E161" s="103"/>
      <c r="F161" s="103"/>
      <c r="G161" s="103"/>
      <c r="H161" s="103"/>
      <c r="I161" s="103"/>
      <c r="J161" s="103"/>
      <c r="K161" s="103"/>
    </row>
    <row r="162" spans="1:11" ht="15.75">
      <c r="A162" s="28"/>
      <c r="B162" s="103"/>
      <c r="C162" s="103"/>
      <c r="D162" s="103"/>
      <c r="E162" s="103"/>
      <c r="F162" s="103"/>
      <c r="G162" s="103"/>
      <c r="H162" s="103"/>
      <c r="I162" s="103"/>
      <c r="J162" s="103"/>
      <c r="K162" s="103"/>
    </row>
    <row r="163" ht="15.75">
      <c r="A163" s="28"/>
    </row>
    <row r="164" spans="1:2" ht="15.75">
      <c r="A164" s="27">
        <v>11</v>
      </c>
      <c r="B164" s="3" t="s">
        <v>78</v>
      </c>
    </row>
    <row r="165" ht="15.75">
      <c r="A165" s="28"/>
    </row>
    <row r="166" spans="1:11" ht="15.75">
      <c r="A166" s="28"/>
      <c r="B166" s="103" t="s">
        <v>9</v>
      </c>
      <c r="C166" s="103"/>
      <c r="D166" s="103"/>
      <c r="E166" s="103"/>
      <c r="F166" s="103"/>
      <c r="G166" s="103"/>
      <c r="H166" s="103"/>
      <c r="I166" s="103"/>
      <c r="J166" s="103"/>
      <c r="K166" s="103"/>
    </row>
    <row r="167" ht="15.75">
      <c r="A167" s="28"/>
    </row>
    <row r="168" ht="15.75">
      <c r="A168" s="28"/>
    </row>
    <row r="169" spans="1:2" ht="15.75">
      <c r="A169" s="27">
        <v>12</v>
      </c>
      <c r="B169" s="3" t="s">
        <v>82</v>
      </c>
    </row>
    <row r="171" spans="2:11" ht="15.75">
      <c r="B171" s="103" t="s">
        <v>28</v>
      </c>
      <c r="C171" s="103"/>
      <c r="D171" s="103"/>
      <c r="E171" s="103"/>
      <c r="F171" s="103"/>
      <c r="G171" s="103"/>
      <c r="H171" s="103"/>
      <c r="I171" s="103"/>
      <c r="J171" s="103"/>
      <c r="K171" s="103"/>
    </row>
    <row r="172" ht="15.75">
      <c r="A172" s="28"/>
    </row>
    <row r="173" ht="15.75">
      <c r="A173" s="28"/>
    </row>
    <row r="174" spans="1:2" ht="15.75">
      <c r="A174" s="27">
        <v>13</v>
      </c>
      <c r="B174" s="3" t="s">
        <v>79</v>
      </c>
    </row>
    <row r="175" ht="15.75">
      <c r="A175" s="28"/>
    </row>
    <row r="176" spans="1:8" ht="15.75">
      <c r="A176" s="28"/>
      <c r="H176" s="31" t="s">
        <v>59</v>
      </c>
    </row>
    <row r="177" spans="1:8" ht="15.75">
      <c r="A177" s="28"/>
      <c r="H177" s="31" t="s">
        <v>60</v>
      </c>
    </row>
    <row r="178" spans="1:8" ht="15.75">
      <c r="A178" s="28"/>
      <c r="H178" s="31" t="s">
        <v>54</v>
      </c>
    </row>
    <row r="179" spans="1:8" ht="15.75">
      <c r="A179" s="28"/>
      <c r="H179" s="31" t="s">
        <v>53</v>
      </c>
    </row>
    <row r="180" spans="1:8" ht="15.75">
      <c r="A180" s="28"/>
      <c r="H180" s="31" t="s">
        <v>199</v>
      </c>
    </row>
    <row r="181" spans="1:8" ht="15.75">
      <c r="A181" s="28"/>
      <c r="H181" s="31" t="s">
        <v>0</v>
      </c>
    </row>
    <row r="182" spans="1:3" ht="15.75">
      <c r="A182" s="28"/>
      <c r="C182" s="2" t="s">
        <v>80</v>
      </c>
    </row>
    <row r="183" spans="1:3" ht="15.75">
      <c r="A183" s="28"/>
      <c r="C183" s="2" t="s">
        <v>3</v>
      </c>
    </row>
    <row r="184" spans="1:3" ht="15.75">
      <c r="A184" s="28"/>
      <c r="C184" s="2" t="s">
        <v>81</v>
      </c>
    </row>
    <row r="185" spans="1:3" ht="15.75">
      <c r="A185" s="28"/>
      <c r="C185" s="2" t="s">
        <v>27</v>
      </c>
    </row>
    <row r="186" ht="15.75">
      <c r="A186" s="28"/>
    </row>
    <row r="187" spans="1:8" ht="15.75">
      <c r="A187" s="28"/>
      <c r="C187" s="2" t="s">
        <v>197</v>
      </c>
      <c r="H187" s="17">
        <v>17155</v>
      </c>
    </row>
    <row r="188" spans="1:8" ht="15.75">
      <c r="A188" s="28"/>
      <c r="C188" s="2" t="s">
        <v>148</v>
      </c>
      <c r="H188" s="17">
        <v>-655</v>
      </c>
    </row>
    <row r="189" spans="1:8" ht="15.75">
      <c r="A189" s="28"/>
      <c r="C189" s="2" t="s">
        <v>181</v>
      </c>
      <c r="H189" s="17">
        <v>-300</v>
      </c>
    </row>
    <row r="190" spans="1:8" ht="16.5" thickBot="1">
      <c r="A190" s="28"/>
      <c r="C190" s="2" t="s">
        <v>258</v>
      </c>
      <c r="H190" s="18">
        <f>SUM(H187:H189)</f>
        <v>16200</v>
      </c>
    </row>
    <row r="191" ht="15.75">
      <c r="A191" s="28"/>
    </row>
    <row r="192" ht="15.75">
      <c r="A192" s="28"/>
    </row>
    <row r="193" spans="1:2" ht="15.75">
      <c r="A193" s="27">
        <v>14</v>
      </c>
      <c r="B193" s="3" t="s">
        <v>150</v>
      </c>
    </row>
    <row r="194" ht="15.75">
      <c r="A194" s="28"/>
    </row>
    <row r="195" spans="1:11" ht="15.75">
      <c r="A195" s="28"/>
      <c r="B195" s="103" t="s">
        <v>149</v>
      </c>
      <c r="C195" s="103"/>
      <c r="D195" s="103"/>
      <c r="E195" s="103"/>
      <c r="F195" s="103"/>
      <c r="G195" s="103"/>
      <c r="H195" s="103"/>
      <c r="I195" s="103"/>
      <c r="J195" s="103"/>
      <c r="K195" s="103"/>
    </row>
    <row r="196" spans="1:11" ht="15.75">
      <c r="A196" s="28"/>
      <c r="B196" s="103"/>
      <c r="C196" s="103"/>
      <c r="D196" s="103"/>
      <c r="E196" s="103"/>
      <c r="F196" s="103"/>
      <c r="G196" s="103"/>
      <c r="H196" s="103"/>
      <c r="I196" s="103"/>
      <c r="J196" s="103"/>
      <c r="K196" s="103"/>
    </row>
    <row r="199" spans="1:11" ht="15.75">
      <c r="A199" s="105" t="s">
        <v>151</v>
      </c>
      <c r="B199" s="105"/>
      <c r="C199" s="105"/>
      <c r="D199" s="105"/>
      <c r="E199" s="105"/>
      <c r="F199" s="105"/>
      <c r="G199" s="105"/>
      <c r="H199" s="105"/>
      <c r="I199" s="105"/>
      <c r="J199" s="105"/>
      <c r="K199" s="105"/>
    </row>
    <row r="200" spans="1:11" ht="15.75">
      <c r="A200" s="105"/>
      <c r="B200" s="105"/>
      <c r="C200" s="105"/>
      <c r="D200" s="105"/>
      <c r="E200" s="105"/>
      <c r="F200" s="105"/>
      <c r="G200" s="105"/>
      <c r="H200" s="105"/>
      <c r="I200" s="105"/>
      <c r="J200" s="105"/>
      <c r="K200" s="105"/>
    </row>
    <row r="203" spans="1:2" ht="15.75">
      <c r="A203" s="27">
        <v>15</v>
      </c>
      <c r="B203" s="3" t="s">
        <v>104</v>
      </c>
    </row>
    <row r="205" spans="2:11" ht="15.75">
      <c r="B205" s="103" t="s">
        <v>267</v>
      </c>
      <c r="C205" s="103"/>
      <c r="D205" s="103"/>
      <c r="E205" s="103"/>
      <c r="F205" s="103"/>
      <c r="G205" s="103"/>
      <c r="H205" s="103"/>
      <c r="I205" s="103"/>
      <c r="J205" s="103"/>
      <c r="K205" s="103"/>
    </row>
    <row r="206" spans="2:11" ht="15.75">
      <c r="B206" s="103"/>
      <c r="C206" s="103"/>
      <c r="D206" s="103"/>
      <c r="E206" s="103"/>
      <c r="F206" s="103"/>
      <c r="G206" s="103"/>
      <c r="H206" s="103"/>
      <c r="I206" s="103"/>
      <c r="J206" s="103"/>
      <c r="K206" s="103"/>
    </row>
    <row r="208" spans="2:11" ht="15.75">
      <c r="B208" s="103" t="s">
        <v>83</v>
      </c>
      <c r="C208" s="103"/>
      <c r="D208" s="103"/>
      <c r="E208" s="103"/>
      <c r="F208" s="103"/>
      <c r="G208" s="103"/>
      <c r="H208" s="103"/>
      <c r="I208" s="103"/>
      <c r="J208" s="103"/>
      <c r="K208" s="103"/>
    </row>
    <row r="209" spans="2:11" ht="15.75">
      <c r="B209" s="103"/>
      <c r="C209" s="103"/>
      <c r="D209" s="103"/>
      <c r="E209" s="103"/>
      <c r="F209" s="103"/>
      <c r="G209" s="103"/>
      <c r="H209" s="103"/>
      <c r="I209" s="103"/>
      <c r="J209" s="103"/>
      <c r="K209" s="103"/>
    </row>
    <row r="212" spans="1:2" ht="15.75">
      <c r="A212" s="27">
        <v>16</v>
      </c>
      <c r="B212" s="3" t="s">
        <v>105</v>
      </c>
    </row>
    <row r="214" spans="2:11" ht="15.75">
      <c r="B214" s="103" t="s">
        <v>191</v>
      </c>
      <c r="C214" s="103"/>
      <c r="D214" s="103"/>
      <c r="E214" s="103"/>
      <c r="F214" s="103"/>
      <c r="G214" s="103"/>
      <c r="H214" s="103"/>
      <c r="I214" s="103"/>
      <c r="J214" s="103"/>
      <c r="K214" s="103"/>
    </row>
    <row r="215" spans="2:11" ht="15.75">
      <c r="B215" s="103"/>
      <c r="C215" s="103"/>
      <c r="D215" s="103"/>
      <c r="E215" s="103"/>
      <c r="F215" s="103"/>
      <c r="G215" s="103"/>
      <c r="H215" s="103"/>
      <c r="I215" s="103"/>
      <c r="J215" s="103"/>
      <c r="K215" s="103"/>
    </row>
    <row r="218" spans="1:2" ht="15.75">
      <c r="A218" s="27">
        <v>17</v>
      </c>
      <c r="B218" s="3" t="s">
        <v>84</v>
      </c>
    </row>
    <row r="219" ht="15.75">
      <c r="A219" s="27"/>
    </row>
    <row r="220" spans="1:11" ht="15.75">
      <c r="A220" s="27"/>
      <c r="B220" s="106" t="s">
        <v>266</v>
      </c>
      <c r="C220" s="106"/>
      <c r="D220" s="106"/>
      <c r="E220" s="106"/>
      <c r="F220" s="106"/>
      <c r="G220" s="106"/>
      <c r="H220" s="106"/>
      <c r="I220" s="106"/>
      <c r="J220" s="106"/>
      <c r="K220" s="106"/>
    </row>
    <row r="221" spans="1:11" ht="15.75">
      <c r="A221" s="27"/>
      <c r="B221" s="106"/>
      <c r="C221" s="106"/>
      <c r="D221" s="106"/>
      <c r="E221" s="106"/>
      <c r="F221" s="106"/>
      <c r="G221" s="106"/>
      <c r="H221" s="106"/>
      <c r="I221" s="106"/>
      <c r="J221" s="106"/>
      <c r="K221" s="106"/>
    </row>
    <row r="222" ht="15.75">
      <c r="A222" s="27"/>
    </row>
    <row r="223" spans="1:2" ht="15.75">
      <c r="A223" s="27">
        <v>18</v>
      </c>
      <c r="B223" s="3" t="s">
        <v>85</v>
      </c>
    </row>
    <row r="224" ht="15.75">
      <c r="A224" s="27"/>
    </row>
    <row r="225" spans="1:11" ht="15.75">
      <c r="A225" s="27"/>
      <c r="B225" s="103" t="s">
        <v>152</v>
      </c>
      <c r="C225" s="103"/>
      <c r="D225" s="103"/>
      <c r="E225" s="103"/>
      <c r="F225" s="103"/>
      <c r="G225" s="103"/>
      <c r="H225" s="103"/>
      <c r="I225" s="103"/>
      <c r="J225" s="103"/>
      <c r="K225" s="103"/>
    </row>
    <row r="226" ht="15.75">
      <c r="A226" s="27"/>
    </row>
    <row r="227" ht="15.75">
      <c r="A227" s="27"/>
    </row>
    <row r="228" spans="1:2" ht="15.75">
      <c r="A228" s="27">
        <v>19</v>
      </c>
      <c r="B228" s="3" t="s">
        <v>106</v>
      </c>
    </row>
    <row r="229" ht="15.75">
      <c r="A229" s="27"/>
    </row>
    <row r="230" spans="1:2" ht="15.75">
      <c r="A230" s="27"/>
      <c r="B230" s="2" t="s">
        <v>10</v>
      </c>
    </row>
    <row r="231" ht="15.75">
      <c r="A231" s="27"/>
    </row>
    <row r="232" spans="1:11" ht="15.75">
      <c r="A232" s="27"/>
      <c r="G232" s="96" t="s">
        <v>37</v>
      </c>
      <c r="H232" s="96"/>
      <c r="J232" s="96" t="s">
        <v>38</v>
      </c>
      <c r="K232" s="96"/>
    </row>
    <row r="233" spans="1:11" ht="15.75">
      <c r="A233" s="27"/>
      <c r="G233" s="31" t="s">
        <v>54</v>
      </c>
      <c r="H233" s="31" t="s">
        <v>61</v>
      </c>
      <c r="J233" s="31" t="s">
        <v>54</v>
      </c>
      <c r="K233" s="31" t="s">
        <v>51</v>
      </c>
    </row>
    <row r="234" spans="1:11" ht="15.75">
      <c r="A234" s="27"/>
      <c r="G234" s="31" t="s">
        <v>55</v>
      </c>
      <c r="H234" s="31" t="s">
        <v>55</v>
      </c>
      <c r="J234" s="31" t="s">
        <v>55</v>
      </c>
      <c r="K234" s="31" t="s">
        <v>52</v>
      </c>
    </row>
    <row r="235" spans="1:11" ht="15.75">
      <c r="A235" s="27"/>
      <c r="G235" s="31" t="s">
        <v>53</v>
      </c>
      <c r="H235" s="31" t="s">
        <v>53</v>
      </c>
      <c r="J235" s="31" t="s">
        <v>56</v>
      </c>
      <c r="K235" s="31" t="s">
        <v>57</v>
      </c>
    </row>
    <row r="236" spans="1:11" ht="15.75">
      <c r="A236" s="27"/>
      <c r="G236" s="31" t="s">
        <v>199</v>
      </c>
      <c r="H236" s="31" t="s">
        <v>162</v>
      </c>
      <c r="J236" s="31" t="s">
        <v>199</v>
      </c>
      <c r="K236" s="31" t="s">
        <v>162</v>
      </c>
    </row>
    <row r="237" spans="1:11" ht="15.75">
      <c r="A237" s="27"/>
      <c r="G237" s="31" t="s">
        <v>0</v>
      </c>
      <c r="H237" s="31" t="s">
        <v>0</v>
      </c>
      <c r="J237" s="31" t="s">
        <v>0</v>
      </c>
      <c r="K237" s="31" t="s">
        <v>0</v>
      </c>
    </row>
    <row r="238" spans="1:11" ht="15.75">
      <c r="A238" s="27"/>
      <c r="G238" s="31"/>
      <c r="H238" s="31" t="s">
        <v>182</v>
      </c>
      <c r="J238" s="31"/>
      <c r="K238" s="31" t="s">
        <v>182</v>
      </c>
    </row>
    <row r="239" ht="15.75">
      <c r="A239" s="27"/>
    </row>
    <row r="240" spans="1:11" ht="15.75">
      <c r="A240" s="27"/>
      <c r="C240" s="2" t="s">
        <v>86</v>
      </c>
      <c r="G240" s="48">
        <v>603</v>
      </c>
      <c r="H240" s="60">
        <v>218</v>
      </c>
      <c r="I240" s="60"/>
      <c r="J240" s="60">
        <f>1518+25</f>
        <v>1543</v>
      </c>
      <c r="K240" s="60">
        <v>562</v>
      </c>
    </row>
    <row r="241" spans="1:11" ht="15.75">
      <c r="A241" s="27"/>
      <c r="C241" s="2" t="s">
        <v>32</v>
      </c>
      <c r="G241" s="75">
        <v>1348</v>
      </c>
      <c r="H241" s="75">
        <v>396</v>
      </c>
      <c r="I241" s="68"/>
      <c r="J241" s="75">
        <v>1348</v>
      </c>
      <c r="K241" s="75">
        <v>396</v>
      </c>
    </row>
    <row r="242" spans="1:11" ht="15.75">
      <c r="A242" s="27"/>
      <c r="C242" s="2" t="s">
        <v>87</v>
      </c>
      <c r="G242" s="69"/>
      <c r="H242" s="69"/>
      <c r="I242" s="68"/>
      <c r="J242" s="69"/>
      <c r="K242" s="69"/>
    </row>
    <row r="243" spans="1:11" ht="15.75">
      <c r="A243" s="27"/>
      <c r="C243" s="2" t="s">
        <v>88</v>
      </c>
      <c r="G243" s="76">
        <v>0</v>
      </c>
      <c r="H243" s="76" t="s">
        <v>153</v>
      </c>
      <c r="I243" s="68"/>
      <c r="J243" s="76">
        <v>-70</v>
      </c>
      <c r="K243" s="76">
        <v>-2</v>
      </c>
    </row>
    <row r="244" spans="1:11" ht="16.5" thickBot="1">
      <c r="A244" s="27"/>
      <c r="G244" s="63">
        <f>SUM(G240:G243)</f>
        <v>1951</v>
      </c>
      <c r="H244" s="63">
        <f>SUM(H240:H243)</f>
        <v>614</v>
      </c>
      <c r="I244" s="60"/>
      <c r="J244" s="63">
        <f>SUM(J240:J243)</f>
        <v>2821</v>
      </c>
      <c r="K244" s="63">
        <f>SUM(K240:K243)</f>
        <v>956</v>
      </c>
    </row>
    <row r="245" ht="15.75">
      <c r="A245" s="27"/>
    </row>
    <row r="246" spans="1:11" ht="15.75">
      <c r="A246" s="27"/>
      <c r="B246" s="103" t="s">
        <v>89</v>
      </c>
      <c r="C246" s="103"/>
      <c r="D246" s="103"/>
      <c r="E246" s="103"/>
      <c r="F246" s="103"/>
      <c r="G246" s="103"/>
      <c r="H246" s="103"/>
      <c r="I246" s="103"/>
      <c r="J246" s="103"/>
      <c r="K246" s="103"/>
    </row>
    <row r="247" spans="1:11" ht="15.75">
      <c r="A247" s="27"/>
      <c r="B247" s="103"/>
      <c r="C247" s="103"/>
      <c r="D247" s="103"/>
      <c r="E247" s="103"/>
      <c r="F247" s="103"/>
      <c r="G247" s="103"/>
      <c r="H247" s="103"/>
      <c r="I247" s="103"/>
      <c r="J247" s="103"/>
      <c r="K247" s="103"/>
    </row>
    <row r="248" spans="1:11" ht="15.75">
      <c r="A248" s="27"/>
      <c r="B248" s="103"/>
      <c r="C248" s="103"/>
      <c r="D248" s="103"/>
      <c r="E248" s="103"/>
      <c r="F248" s="103"/>
      <c r="G248" s="103"/>
      <c r="H248" s="103"/>
      <c r="I248" s="103"/>
      <c r="J248" s="103"/>
      <c r="K248" s="103"/>
    </row>
    <row r="249" ht="15.75">
      <c r="A249" s="27"/>
    </row>
    <row r="250" ht="15.75">
      <c r="A250" s="27"/>
    </row>
    <row r="251" spans="1:2" ht="15.75">
      <c r="A251" s="27">
        <v>20</v>
      </c>
      <c r="B251" s="3" t="s">
        <v>133</v>
      </c>
    </row>
    <row r="252" ht="15.75">
      <c r="A252" s="27"/>
    </row>
    <row r="253" spans="1:11" ht="15.75">
      <c r="A253" s="27"/>
      <c r="B253" s="103" t="s">
        <v>90</v>
      </c>
      <c r="C253" s="103"/>
      <c r="D253" s="103"/>
      <c r="E253" s="103"/>
      <c r="F253" s="103"/>
      <c r="G253" s="103"/>
      <c r="H253" s="103"/>
      <c r="I253" s="103"/>
      <c r="J253" s="103"/>
      <c r="K253" s="103"/>
    </row>
    <row r="254" ht="15.75">
      <c r="A254" s="27"/>
    </row>
    <row r="255" ht="15.75">
      <c r="A255" s="27"/>
    </row>
    <row r="256" spans="1:2" ht="15.75">
      <c r="A256" s="27">
        <v>21</v>
      </c>
      <c r="B256" s="3" t="s">
        <v>91</v>
      </c>
    </row>
    <row r="257" ht="15.75">
      <c r="A257" s="27"/>
    </row>
    <row r="258" spans="1:11" ht="15.75">
      <c r="A258" s="27"/>
      <c r="B258" s="103" t="s">
        <v>29</v>
      </c>
      <c r="C258" s="103"/>
      <c r="D258" s="103"/>
      <c r="E258" s="103"/>
      <c r="F258" s="103"/>
      <c r="G258" s="103"/>
      <c r="H258" s="103"/>
      <c r="I258" s="103"/>
      <c r="J258" s="103"/>
      <c r="K258" s="103"/>
    </row>
    <row r="259" ht="15.75">
      <c r="A259" s="27"/>
    </row>
    <row r="260" ht="15.75">
      <c r="A260" s="27"/>
    </row>
    <row r="261" spans="1:2" ht="15.75">
      <c r="A261" s="27">
        <v>22</v>
      </c>
      <c r="B261" s="3" t="s">
        <v>107</v>
      </c>
    </row>
    <row r="262" ht="15.75">
      <c r="A262" s="27"/>
    </row>
    <row r="263" spans="1:11" ht="15.75">
      <c r="A263" s="27"/>
      <c r="B263" s="103" t="s">
        <v>30</v>
      </c>
      <c r="C263" s="103"/>
      <c r="D263" s="103"/>
      <c r="E263" s="103"/>
      <c r="F263" s="103"/>
      <c r="G263" s="103"/>
      <c r="H263" s="103"/>
      <c r="I263" s="103"/>
      <c r="J263" s="103"/>
      <c r="K263" s="103"/>
    </row>
    <row r="264" ht="15.75">
      <c r="A264" s="27"/>
    </row>
    <row r="265" ht="15.75">
      <c r="A265" s="27"/>
    </row>
    <row r="266" spans="1:2" ht="15.75">
      <c r="A266" s="27">
        <v>23</v>
      </c>
      <c r="B266" s="3" t="s">
        <v>108</v>
      </c>
    </row>
    <row r="267" ht="15.75">
      <c r="A267" s="27"/>
    </row>
    <row r="268" spans="1:10" ht="15.75">
      <c r="A268" s="27"/>
      <c r="H268" s="31" t="s">
        <v>59</v>
      </c>
      <c r="J268" s="31" t="s">
        <v>59</v>
      </c>
    </row>
    <row r="269" spans="1:10" ht="15.75">
      <c r="A269" s="27"/>
      <c r="H269" s="31" t="s">
        <v>60</v>
      </c>
      <c r="J269" s="31" t="s">
        <v>60</v>
      </c>
    </row>
    <row r="270" spans="1:10" ht="15.75">
      <c r="A270" s="27"/>
      <c r="H270" s="31" t="s">
        <v>54</v>
      </c>
      <c r="J270" s="31" t="s">
        <v>61</v>
      </c>
    </row>
    <row r="271" spans="1:10" ht="15.75">
      <c r="A271" s="27"/>
      <c r="H271" s="31" t="s">
        <v>53</v>
      </c>
      <c r="J271" s="31" t="s">
        <v>62</v>
      </c>
    </row>
    <row r="272" spans="1:10" ht="15.75">
      <c r="A272" s="27"/>
      <c r="H272" s="31" t="s">
        <v>199</v>
      </c>
      <c r="J272" s="31" t="s">
        <v>162</v>
      </c>
    </row>
    <row r="273" spans="1:10" ht="15.75">
      <c r="A273" s="27"/>
      <c r="H273" s="31" t="s">
        <v>0</v>
      </c>
      <c r="J273" s="31" t="s">
        <v>0</v>
      </c>
    </row>
    <row r="274" ht="15.75">
      <c r="A274" s="27"/>
    </row>
    <row r="275" spans="1:3" ht="15.75">
      <c r="A275" s="27"/>
      <c r="C275" s="3" t="s">
        <v>2</v>
      </c>
    </row>
    <row r="276" spans="1:10" ht="15.75">
      <c r="A276" s="27"/>
      <c r="C276" s="3"/>
      <c r="D276" s="2" t="s">
        <v>264</v>
      </c>
      <c r="H276" s="94">
        <v>600</v>
      </c>
      <c r="I276" s="94"/>
      <c r="J276" s="94">
        <v>0</v>
      </c>
    </row>
    <row r="277" spans="1:10" ht="15.75">
      <c r="A277" s="27"/>
      <c r="D277" s="2" t="s">
        <v>154</v>
      </c>
      <c r="H277" s="60">
        <v>8953</v>
      </c>
      <c r="I277" s="7"/>
      <c r="J277" s="60">
        <v>8636</v>
      </c>
    </row>
    <row r="278" spans="1:10" ht="15.75">
      <c r="A278" s="27"/>
      <c r="D278" s="2" t="s">
        <v>155</v>
      </c>
      <c r="H278" s="60">
        <v>1000</v>
      </c>
      <c r="I278" s="7"/>
      <c r="J278" s="60">
        <v>2740</v>
      </c>
    </row>
    <row r="279" spans="1:10" ht="15.75">
      <c r="A279" s="27"/>
      <c r="D279" s="2" t="s">
        <v>156</v>
      </c>
      <c r="H279" s="64">
        <v>200</v>
      </c>
      <c r="I279" s="7"/>
      <c r="J279" s="64">
        <v>179</v>
      </c>
    </row>
    <row r="280" spans="1:10" ht="15.75">
      <c r="A280" s="27"/>
      <c r="H280" s="60">
        <f>SUM(H276:H279)</f>
        <v>10753</v>
      </c>
      <c r="I280" s="7"/>
      <c r="J280" s="60">
        <f>SUM(J276:J279)</f>
        <v>11555</v>
      </c>
    </row>
    <row r="281" spans="1:10" ht="15.75">
      <c r="A281" s="27"/>
      <c r="C281" s="3" t="s">
        <v>109</v>
      </c>
      <c r="H281" s="60"/>
      <c r="I281" s="7"/>
      <c r="J281" s="60"/>
    </row>
    <row r="282" spans="1:10" ht="15.75">
      <c r="A282" s="27"/>
      <c r="D282" s="2" t="s">
        <v>155</v>
      </c>
      <c r="H282" s="67" t="s">
        <v>153</v>
      </c>
      <c r="I282" s="7"/>
      <c r="J282" s="60">
        <v>1000</v>
      </c>
    </row>
    <row r="283" spans="1:10" ht="15.75">
      <c r="A283" s="27"/>
      <c r="D283" s="2" t="s">
        <v>156</v>
      </c>
      <c r="H283" s="60">
        <v>311</v>
      </c>
      <c r="I283" s="7"/>
      <c r="J283" s="60">
        <v>432</v>
      </c>
    </row>
    <row r="284" spans="1:10" ht="16.5" thickBot="1">
      <c r="A284" s="27"/>
      <c r="H284" s="63">
        <f>SUM(H280:H283)</f>
        <v>11064</v>
      </c>
      <c r="I284" s="7"/>
      <c r="J284" s="63">
        <f>SUM(J280:J283)</f>
        <v>12987</v>
      </c>
    </row>
    <row r="285" ht="15.75">
      <c r="A285" s="27"/>
    </row>
    <row r="286" ht="15.75">
      <c r="A286" s="27"/>
    </row>
    <row r="287" spans="1:2" ht="15.75">
      <c r="A287" s="27">
        <v>24</v>
      </c>
      <c r="B287" s="3" t="s">
        <v>92</v>
      </c>
    </row>
    <row r="288" ht="15.75">
      <c r="A288" s="27"/>
    </row>
    <row r="289" spans="1:11" ht="15.75">
      <c r="A289" s="27"/>
      <c r="B289" s="103" t="s">
        <v>243</v>
      </c>
      <c r="C289" s="103"/>
      <c r="D289" s="103"/>
      <c r="E289" s="103"/>
      <c r="F289" s="103"/>
      <c r="G289" s="103"/>
      <c r="H289" s="103"/>
      <c r="I289" s="103"/>
      <c r="J289" s="103"/>
      <c r="K289" s="103"/>
    </row>
    <row r="290" ht="15.75">
      <c r="A290" s="27"/>
    </row>
    <row r="291" ht="15.75">
      <c r="A291" s="27"/>
    </row>
    <row r="292" spans="1:2" ht="15.75">
      <c r="A292" s="27">
        <v>25</v>
      </c>
      <c r="B292" s="3" t="s">
        <v>110</v>
      </c>
    </row>
    <row r="293" ht="15.75">
      <c r="A293" s="27"/>
    </row>
    <row r="294" spans="1:11" ht="15.75">
      <c r="A294" s="27"/>
      <c r="B294" s="11" t="s">
        <v>134</v>
      </c>
      <c r="C294" s="11"/>
      <c r="D294" s="11"/>
      <c r="E294" s="11"/>
      <c r="F294" s="11"/>
      <c r="G294" s="11"/>
      <c r="H294" s="11"/>
      <c r="I294" s="11"/>
      <c r="J294" s="11"/>
      <c r="K294" s="11"/>
    </row>
    <row r="295" spans="1:11" ht="15.75">
      <c r="A295" s="27"/>
      <c r="B295" s="11"/>
      <c r="C295" s="11"/>
      <c r="D295" s="11"/>
      <c r="E295" s="11"/>
      <c r="F295" s="11"/>
      <c r="G295" s="11"/>
      <c r="H295" s="11"/>
      <c r="I295" s="11"/>
      <c r="J295" s="11"/>
      <c r="K295" s="11"/>
    </row>
    <row r="296" ht="15.75">
      <c r="A296" s="27"/>
    </row>
    <row r="297" spans="1:2" ht="15.75">
      <c r="A297" s="27">
        <v>26</v>
      </c>
      <c r="B297" s="3" t="s">
        <v>111</v>
      </c>
    </row>
    <row r="298" spans="1:2" ht="15.75">
      <c r="A298" s="27"/>
      <c r="B298" s="3"/>
    </row>
    <row r="299" spans="1:11" ht="15.75">
      <c r="A299" s="27"/>
      <c r="B299" s="103" t="s">
        <v>265</v>
      </c>
      <c r="C299" s="103"/>
      <c r="D299" s="103"/>
      <c r="E299" s="103"/>
      <c r="F299" s="103"/>
      <c r="G299" s="103"/>
      <c r="H299" s="103"/>
      <c r="I299" s="103"/>
      <c r="J299" s="103"/>
      <c r="K299" s="103"/>
    </row>
    <row r="300" spans="1:11" ht="15.75">
      <c r="A300" s="27"/>
      <c r="B300" s="103"/>
      <c r="C300" s="103"/>
      <c r="D300" s="103"/>
      <c r="E300" s="103"/>
      <c r="F300" s="103"/>
      <c r="G300" s="103"/>
      <c r="H300" s="103"/>
      <c r="I300" s="103"/>
      <c r="J300" s="103"/>
      <c r="K300" s="103"/>
    </row>
    <row r="301" spans="1:11" ht="15.75">
      <c r="A301" s="27"/>
      <c r="B301" s="103"/>
      <c r="C301" s="103"/>
      <c r="D301" s="103"/>
      <c r="E301" s="103"/>
      <c r="F301" s="103"/>
      <c r="G301" s="103"/>
      <c r="H301" s="103"/>
      <c r="I301" s="103"/>
      <c r="J301" s="103"/>
      <c r="K301" s="103"/>
    </row>
    <row r="302" spans="1:11" ht="15.75">
      <c r="A302" s="27"/>
      <c r="B302" s="103"/>
      <c r="C302" s="103"/>
      <c r="D302" s="103"/>
      <c r="E302" s="103"/>
      <c r="F302" s="103"/>
      <c r="G302" s="103"/>
      <c r="H302" s="103"/>
      <c r="I302" s="103"/>
      <c r="J302" s="103"/>
      <c r="K302" s="103"/>
    </row>
    <row r="303" spans="1:11" ht="15.75">
      <c r="A303" s="27"/>
      <c r="B303" s="25"/>
      <c r="C303" s="25"/>
      <c r="D303" s="25"/>
      <c r="E303" s="25"/>
      <c r="F303" s="25"/>
      <c r="G303" s="25"/>
      <c r="H303" s="25"/>
      <c r="I303" s="25"/>
      <c r="J303" s="25"/>
      <c r="K303" s="25"/>
    </row>
    <row r="304" ht="15.75">
      <c r="A304" s="27"/>
    </row>
    <row r="305" spans="1:2" ht="15.75">
      <c r="A305" s="27">
        <v>27</v>
      </c>
      <c r="B305" s="3" t="s">
        <v>129</v>
      </c>
    </row>
    <row r="306" spans="1:2" ht="15.75">
      <c r="A306" s="27"/>
      <c r="B306" s="3"/>
    </row>
    <row r="307" spans="1:3" ht="15.75">
      <c r="A307" s="27"/>
      <c r="B307" s="3" t="s">
        <v>100</v>
      </c>
      <c r="C307" s="3" t="s">
        <v>112</v>
      </c>
    </row>
    <row r="308" ht="15.75">
      <c r="A308" s="27"/>
    </row>
    <row r="309" spans="1:11" ht="15.75">
      <c r="A309" s="27"/>
      <c r="B309" s="103" t="s">
        <v>157</v>
      </c>
      <c r="C309" s="103"/>
      <c r="D309" s="103"/>
      <c r="E309" s="103"/>
      <c r="F309" s="103"/>
      <c r="G309" s="103"/>
      <c r="H309" s="103"/>
      <c r="I309" s="103"/>
      <c r="J309" s="103"/>
      <c r="K309" s="103"/>
    </row>
    <row r="310" spans="1:11" ht="15.75">
      <c r="A310" s="27"/>
      <c r="B310" s="103"/>
      <c r="C310" s="103"/>
      <c r="D310" s="103"/>
      <c r="E310" s="103"/>
      <c r="F310" s="103"/>
      <c r="G310" s="103"/>
      <c r="H310" s="103"/>
      <c r="I310" s="103"/>
      <c r="J310" s="103"/>
      <c r="K310" s="103"/>
    </row>
    <row r="311" ht="15.75">
      <c r="A311" s="27"/>
    </row>
    <row r="312" spans="1:11" ht="15.75">
      <c r="A312" s="27"/>
      <c r="G312" s="96" t="s">
        <v>37</v>
      </c>
      <c r="H312" s="96"/>
      <c r="J312" s="96" t="s">
        <v>38</v>
      </c>
      <c r="K312" s="96"/>
    </row>
    <row r="313" spans="1:11" ht="15.75">
      <c r="A313" s="27"/>
      <c r="G313" s="31" t="s">
        <v>54</v>
      </c>
      <c r="H313" s="31" t="s">
        <v>61</v>
      </c>
      <c r="J313" s="31" t="s">
        <v>54</v>
      </c>
      <c r="K313" s="31" t="s">
        <v>51</v>
      </c>
    </row>
    <row r="314" spans="1:11" ht="15.75">
      <c r="A314" s="27"/>
      <c r="G314" s="31" t="s">
        <v>55</v>
      </c>
      <c r="H314" s="31" t="s">
        <v>55</v>
      </c>
      <c r="J314" s="31" t="s">
        <v>55</v>
      </c>
      <c r="K314" s="31" t="s">
        <v>52</v>
      </c>
    </row>
    <row r="315" spans="1:11" ht="15.75">
      <c r="A315" s="27"/>
      <c r="G315" s="31" t="s">
        <v>53</v>
      </c>
      <c r="H315" s="31" t="s">
        <v>53</v>
      </c>
      <c r="J315" s="31" t="s">
        <v>56</v>
      </c>
      <c r="K315" s="31" t="s">
        <v>57</v>
      </c>
    </row>
    <row r="316" spans="1:11" ht="15.75">
      <c r="A316" s="27"/>
      <c r="G316" s="31" t="s">
        <v>199</v>
      </c>
      <c r="H316" s="31" t="s">
        <v>162</v>
      </c>
      <c r="J316" s="31" t="s">
        <v>199</v>
      </c>
      <c r="K316" s="31" t="s">
        <v>162</v>
      </c>
    </row>
    <row r="317" spans="1:11" ht="15.75">
      <c r="A317" s="27"/>
      <c r="G317" s="31"/>
      <c r="H317" s="31" t="s">
        <v>182</v>
      </c>
      <c r="J317" s="31"/>
      <c r="K317" s="31" t="s">
        <v>182</v>
      </c>
    </row>
    <row r="318" ht="15.75">
      <c r="A318" s="27"/>
    </row>
    <row r="319" spans="1:5" ht="15.75">
      <c r="A319" s="27"/>
      <c r="B319" s="11" t="s">
        <v>127</v>
      </c>
      <c r="C319" s="5"/>
      <c r="D319" s="5"/>
      <c r="E319" s="5"/>
    </row>
    <row r="320" spans="1:11" ht="15.75">
      <c r="A320" s="27"/>
      <c r="B320" s="11" t="s">
        <v>120</v>
      </c>
      <c r="D320" s="5"/>
      <c r="E320" s="5"/>
      <c r="G320" s="60">
        <v>2871</v>
      </c>
      <c r="H320" s="60">
        <v>1995</v>
      </c>
      <c r="I320" s="60"/>
      <c r="J320" s="60">
        <v>13339</v>
      </c>
      <c r="K320" s="60">
        <v>7496</v>
      </c>
    </row>
    <row r="321" spans="1:11" ht="15.75">
      <c r="A321" s="27"/>
      <c r="B321" s="2" t="s">
        <v>93</v>
      </c>
      <c r="G321" s="60"/>
      <c r="H321" s="60"/>
      <c r="I321" s="60"/>
      <c r="J321" s="60"/>
      <c r="K321" s="60"/>
    </row>
    <row r="322" spans="1:11" ht="15.75">
      <c r="A322" s="27"/>
      <c r="B322" s="2" t="s">
        <v>121</v>
      </c>
      <c r="G322" s="64">
        <v>197002</v>
      </c>
      <c r="H322" s="64">
        <v>197002</v>
      </c>
      <c r="I322" s="60"/>
      <c r="J322" s="64">
        <v>197002</v>
      </c>
      <c r="K322" s="64">
        <v>197002</v>
      </c>
    </row>
    <row r="323" spans="1:11" ht="15.75">
      <c r="A323" s="27"/>
      <c r="G323" s="15"/>
      <c r="H323" s="15"/>
      <c r="I323" s="15"/>
      <c r="J323" s="34"/>
      <c r="K323" s="34"/>
    </row>
    <row r="324" spans="1:11" ht="16.5" thickBot="1">
      <c r="A324" s="27"/>
      <c r="B324" s="2" t="s">
        <v>128</v>
      </c>
      <c r="G324" s="70">
        <f>+G320/G322*100</f>
        <v>1.45734561070446</v>
      </c>
      <c r="H324" s="70">
        <f>+H320/H322*100</f>
        <v>1.0126800743139663</v>
      </c>
      <c r="I324" s="56"/>
      <c r="J324" s="70">
        <f>+J320/J322*100</f>
        <v>6.7709972487588965</v>
      </c>
      <c r="K324" s="70">
        <f>+K320/K322*100</f>
        <v>3.8050375123095197</v>
      </c>
    </row>
    <row r="325" ht="15.75">
      <c r="A325" s="27"/>
    </row>
    <row r="326" spans="1:3" ht="15.75">
      <c r="A326" s="27"/>
      <c r="B326" s="3" t="s">
        <v>101</v>
      </c>
      <c r="C326" s="3" t="s">
        <v>113</v>
      </c>
    </row>
    <row r="327" ht="15.75">
      <c r="A327" s="27"/>
    </row>
    <row r="328" spans="1:11" ht="15.75">
      <c r="A328" s="27"/>
      <c r="B328" s="103" t="s">
        <v>245</v>
      </c>
      <c r="C328" s="103"/>
      <c r="D328" s="103"/>
      <c r="E328" s="103"/>
      <c r="F328" s="103"/>
      <c r="G328" s="103"/>
      <c r="H328" s="103"/>
      <c r="I328" s="103"/>
      <c r="J328" s="103"/>
      <c r="K328" s="103"/>
    </row>
    <row r="329" spans="1:11" ht="16.5" customHeight="1">
      <c r="A329" s="27"/>
      <c r="B329" s="103"/>
      <c r="C329" s="103"/>
      <c r="D329" s="103"/>
      <c r="E329" s="103"/>
      <c r="F329" s="103"/>
      <c r="G329" s="103"/>
      <c r="H329" s="103"/>
      <c r="I329" s="103"/>
      <c r="J329" s="103"/>
      <c r="K329" s="103"/>
    </row>
    <row r="330" ht="15.75">
      <c r="A330" s="27"/>
    </row>
    <row r="331" ht="15.75">
      <c r="A331" s="27"/>
    </row>
    <row r="332" spans="1:2" ht="15.75">
      <c r="A332" s="27">
        <v>28</v>
      </c>
      <c r="B332" s="3" t="s">
        <v>114</v>
      </c>
    </row>
    <row r="333" ht="15.75">
      <c r="A333" s="27"/>
    </row>
    <row r="334" spans="1:11" ht="15.75">
      <c r="A334" s="27"/>
      <c r="B334" s="103" t="s">
        <v>244</v>
      </c>
      <c r="C334" s="103"/>
      <c r="D334" s="103"/>
      <c r="E334" s="103"/>
      <c r="F334" s="103"/>
      <c r="G334" s="103"/>
      <c r="H334" s="103"/>
      <c r="I334" s="103"/>
      <c r="J334" s="103"/>
      <c r="K334" s="103"/>
    </row>
    <row r="335" spans="1:11" ht="15.75">
      <c r="A335" s="27"/>
      <c r="B335" s="103"/>
      <c r="C335" s="103"/>
      <c r="D335" s="103"/>
      <c r="E335" s="103"/>
      <c r="F335" s="103"/>
      <c r="G335" s="103"/>
      <c r="H335" s="103"/>
      <c r="I335" s="103"/>
      <c r="J335" s="103"/>
      <c r="K335" s="103"/>
    </row>
    <row r="336" ht="15.75">
      <c r="A336" s="27"/>
    </row>
    <row r="337" ht="15.75">
      <c r="A337" s="27"/>
    </row>
    <row r="338" ht="15.75">
      <c r="A338" s="27"/>
    </row>
    <row r="339" ht="15.75">
      <c r="A339" s="27"/>
    </row>
    <row r="340" ht="15.75">
      <c r="A340" s="27"/>
    </row>
  </sheetData>
  <mergeCells count="46">
    <mergeCell ref="B150:K153"/>
    <mergeCell ref="B205:K206"/>
    <mergeCell ref="B208:K209"/>
    <mergeCell ref="A199:K200"/>
    <mergeCell ref="B195:K196"/>
    <mergeCell ref="B115:K115"/>
    <mergeCell ref="B120:K121"/>
    <mergeCell ref="B147:K149"/>
    <mergeCell ref="B126:K126"/>
    <mergeCell ref="B131:K131"/>
    <mergeCell ref="B46:K47"/>
    <mergeCell ref="B51:K53"/>
    <mergeCell ref="B57:K58"/>
    <mergeCell ref="B110:K110"/>
    <mergeCell ref="C60:K61"/>
    <mergeCell ref="B63:K65"/>
    <mergeCell ref="J67:K67"/>
    <mergeCell ref="G85:K85"/>
    <mergeCell ref="B54:K55"/>
    <mergeCell ref="B43:K44"/>
    <mergeCell ref="B9:K11"/>
    <mergeCell ref="B13:K16"/>
    <mergeCell ref="B21:K22"/>
    <mergeCell ref="B33:K34"/>
    <mergeCell ref="B38:K41"/>
    <mergeCell ref="B31:K32"/>
    <mergeCell ref="B166:K166"/>
    <mergeCell ref="G312:H312"/>
    <mergeCell ref="J312:K312"/>
    <mergeCell ref="B253:K253"/>
    <mergeCell ref="B258:K258"/>
    <mergeCell ref="B309:K310"/>
    <mergeCell ref="B225:K225"/>
    <mergeCell ref="B299:K302"/>
    <mergeCell ref="B220:K221"/>
    <mergeCell ref="B214:K215"/>
    <mergeCell ref="B334:K335"/>
    <mergeCell ref="B141:K142"/>
    <mergeCell ref="B263:K263"/>
    <mergeCell ref="B289:K289"/>
    <mergeCell ref="B246:K248"/>
    <mergeCell ref="B171:K171"/>
    <mergeCell ref="G232:H232"/>
    <mergeCell ref="B161:K162"/>
    <mergeCell ref="J232:K232"/>
    <mergeCell ref="B328:K329"/>
  </mergeCells>
  <printOptions horizontalCentered="1"/>
  <pageMargins left="0.5" right="0" top="1" bottom="0.5" header="0" footer="0.5"/>
  <pageSetup horizontalDpi="600" verticalDpi="600" orientation="portrait" paperSize="9" scale="81" r:id="rId2"/>
  <rowBreaks count="6" manualBreakCount="6">
    <brk id="48" max="10" man="1"/>
    <brk id="107" max="10" man="1"/>
    <brk id="163" max="10" man="1"/>
    <brk id="198" max="10" man="1"/>
    <brk id="250" max="10" man="1"/>
    <brk id="304"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Central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Tan</dc:creator>
  <cp:keywords/>
  <dc:description/>
  <cp:lastModifiedBy>user</cp:lastModifiedBy>
  <cp:lastPrinted>2008-02-26T07:12:31Z</cp:lastPrinted>
  <dcterms:created xsi:type="dcterms:W3CDTF">1999-09-21T08:43:51Z</dcterms:created>
  <dcterms:modified xsi:type="dcterms:W3CDTF">2008-02-26T07:29:16Z</dcterms:modified>
  <cp:category/>
  <cp:version/>
  <cp:contentType/>
  <cp:contentStatus/>
</cp:coreProperties>
</file>