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'Sheet1'!$A$1:$J$47</definedName>
    <definedName name="_xlnm.Print_Area" localSheetId="2">'Sheet3'!$A$1:$I$215</definedName>
  </definedNames>
  <calcPr fullCalcOnLoad="1"/>
</workbook>
</file>

<file path=xl/sharedStrings.xml><?xml version="1.0" encoding="utf-8"?>
<sst xmlns="http://schemas.openxmlformats.org/spreadsheetml/2006/main" count="345" uniqueCount="261">
  <si>
    <t>GRAND CENTRAL ENTERPRISES BHD</t>
  </si>
  <si>
    <t xml:space="preserve">     (Incorporated in Malaysia)</t>
  </si>
  <si>
    <t xml:space="preserve">CURRENT </t>
  </si>
  <si>
    <t>YEAR</t>
  </si>
  <si>
    <t>QUARTER</t>
  </si>
  <si>
    <t>PRECEDING YEAR</t>
  </si>
  <si>
    <t>CORRESPONDING</t>
  </si>
  <si>
    <t>CURRENT</t>
  </si>
  <si>
    <t>RM'000</t>
  </si>
  <si>
    <t>Taxation</t>
  </si>
  <si>
    <t>CONSOLIDATED INCOME STATEMENT</t>
  </si>
  <si>
    <t>The figures have not been audited.</t>
  </si>
  <si>
    <t>QUARTERLY REPORT</t>
  </si>
  <si>
    <t xml:space="preserve">                  (131696-V)</t>
  </si>
  <si>
    <t>Short Term Borrowings</t>
  </si>
  <si>
    <t>AS AT</t>
  </si>
  <si>
    <t>END OF</t>
  </si>
  <si>
    <t>PRECEDING</t>
  </si>
  <si>
    <t xml:space="preserve">        (Incorporated in Malaysia)</t>
  </si>
  <si>
    <t xml:space="preserve">               (131696-v)</t>
  </si>
  <si>
    <t>Secured bank overdrafts</t>
  </si>
  <si>
    <t>Unsecured revolving credits</t>
  </si>
  <si>
    <t>Secured term loans</t>
  </si>
  <si>
    <t>Long Term Liabilities</t>
  </si>
  <si>
    <t>Prospects</t>
  </si>
  <si>
    <t>Dividend</t>
  </si>
  <si>
    <t>Transfer from deferred taxation</t>
  </si>
  <si>
    <t>Lease and hire-purchase creditors</t>
  </si>
  <si>
    <t xml:space="preserve">YEAR </t>
  </si>
  <si>
    <t xml:space="preserve">Guarantees by the Company </t>
  </si>
  <si>
    <t>extended to financial institutions</t>
  </si>
  <si>
    <t xml:space="preserve">for facilities granted to the </t>
  </si>
  <si>
    <t>Unsecured ICULS</t>
  </si>
  <si>
    <t>**</t>
  </si>
  <si>
    <t>Warrant exercise period</t>
  </si>
  <si>
    <t>RM</t>
  </si>
  <si>
    <t>First to third year</t>
  </si>
  <si>
    <t>Seventh to tenth year</t>
  </si>
  <si>
    <t>Fourth to sixth year</t>
  </si>
  <si>
    <t>39,400,000 ICULS together with 39,400,000 free detachable warrants were issued for</t>
  </si>
  <si>
    <t>may be exercised at any time during a period of ten (10) years commencing from the</t>
  </si>
  <si>
    <t>every four existing ordinary shares of RM1 each held in the Company.  The warrants</t>
  </si>
  <si>
    <t xml:space="preserve">FINANCIAL </t>
  </si>
  <si>
    <t>YEAR END</t>
  </si>
  <si>
    <t>There were no changes in the composition of the Group for the current financial period to date.</t>
  </si>
  <si>
    <t>The operations of the Group are not subject to seasonality/cyclicality of operations.</t>
  </si>
  <si>
    <t>warrants have been converted to new ordinary shares of RM1.00 each.</t>
  </si>
  <si>
    <t>There are no pending material litigation as at the date of this report.</t>
  </si>
  <si>
    <t>Taxation includes:</t>
  </si>
  <si>
    <t xml:space="preserve">Current period's provision </t>
  </si>
  <si>
    <t>Revenue</t>
  </si>
  <si>
    <t>Finance cost</t>
  </si>
  <si>
    <t>Repayment of term loans</t>
  </si>
  <si>
    <t xml:space="preserve">     INDIVIDUAL PERIOD</t>
  </si>
  <si>
    <t xml:space="preserve">      CUMULATIVE PERIOD</t>
  </si>
  <si>
    <t>TO DATE</t>
  </si>
  <si>
    <t>PERIOD</t>
  </si>
  <si>
    <t>Operating Expenses</t>
  </si>
  <si>
    <t xml:space="preserve">Other Operating Income </t>
  </si>
  <si>
    <t>Profit/(Loss) before tax</t>
  </si>
  <si>
    <t>Minority interest</t>
  </si>
  <si>
    <t>Net profit/(loss) for the period</t>
  </si>
  <si>
    <t>EPS   Basic (based on 159,867,000 ordinary</t>
  </si>
  <si>
    <t xml:space="preserve">          shares) (sen)</t>
  </si>
  <si>
    <t xml:space="preserve">          Diluted (based on 236,400,000</t>
  </si>
  <si>
    <t xml:space="preserve">          ordinary shares) (sen)</t>
  </si>
  <si>
    <t xml:space="preserve">(The Condensed Consolidated Income Sheets should be read in conjunction with the Annual Financial Report </t>
  </si>
  <si>
    <t xml:space="preserve"> for the year ended 31 December 2002)</t>
  </si>
  <si>
    <t>31.12.2002</t>
  </si>
  <si>
    <t>CONDENSED CONSOLIDATED BALANCE SHEETS</t>
  </si>
  <si>
    <t>Non-Current Assets</t>
  </si>
  <si>
    <t>Property, Plant &amp; Equipment</t>
  </si>
  <si>
    <t>Reserve On Consolidation</t>
  </si>
  <si>
    <t>Current Assets</t>
  </si>
  <si>
    <t>Inventories</t>
  </si>
  <si>
    <t>Debtors</t>
  </si>
  <si>
    <t>Cash &amp; Cash Equivalents</t>
  </si>
  <si>
    <t>Current Liabilities</t>
  </si>
  <si>
    <t>Trade &amp; Other Creditors</t>
  </si>
  <si>
    <t>Overdraft &amp; Short Term Borrowings</t>
  </si>
  <si>
    <t>Net Current Liabilities</t>
  </si>
  <si>
    <t>Financed By:</t>
  </si>
  <si>
    <t>Share Capital</t>
  </si>
  <si>
    <t>Reserves</t>
  </si>
  <si>
    <t>Shareholders' Fund</t>
  </si>
  <si>
    <t>Minorities Interest</t>
  </si>
  <si>
    <t>Borrowings</t>
  </si>
  <si>
    <t>Deferred Taxation</t>
  </si>
  <si>
    <t>Net tangible assets per share (RM)</t>
  </si>
  <si>
    <t>(The Condensed Consolidated Balance Sheets should be read in conjunction with the</t>
  </si>
  <si>
    <t>Annual Financial Report for the year ended 31 December 2002)</t>
  </si>
  <si>
    <t>CONDENSED CONSOLIDATED STATEMENTS OF CHANGES IN EQUITY</t>
  </si>
  <si>
    <t>Share</t>
  </si>
  <si>
    <t xml:space="preserve">Share </t>
  </si>
  <si>
    <t>Premium</t>
  </si>
  <si>
    <t>Capital</t>
  </si>
  <si>
    <t xml:space="preserve">Retained </t>
  </si>
  <si>
    <t>Reserve</t>
  </si>
  <si>
    <t>Profits</t>
  </si>
  <si>
    <t>Total</t>
  </si>
  <si>
    <t>At 1.1.2003</t>
  </si>
  <si>
    <t xml:space="preserve">(The Condensed Consolidated Statements of Changes in Equity should be read in conjunction </t>
  </si>
  <si>
    <t>with the Annual Financial Report for the year ended 31 December 2002)</t>
  </si>
  <si>
    <t>CONDENSED CONSOLIDATED CASH FLOW STATEMENTS</t>
  </si>
  <si>
    <t>ENDED</t>
  </si>
  <si>
    <t>Net Profit before tax</t>
  </si>
  <si>
    <t>Adjustments:-</t>
  </si>
  <si>
    <t>Interest expenses</t>
  </si>
  <si>
    <t>Operating profit before changes in working capital</t>
  </si>
  <si>
    <t>Net change in current assets</t>
  </si>
  <si>
    <t>Net change in current liabilities</t>
  </si>
  <si>
    <t>Cash generated from operating activities</t>
  </si>
  <si>
    <t>Interest paid</t>
  </si>
  <si>
    <t>Tax paid</t>
  </si>
  <si>
    <t>Net cash generated from operating activities</t>
  </si>
  <si>
    <t>Investing Activity</t>
  </si>
  <si>
    <t>Purchase of property, plant &amp; equipment</t>
  </si>
  <si>
    <t>Financing Activities</t>
  </si>
  <si>
    <t>Repayment of lease payables</t>
  </si>
  <si>
    <t>Repayment of term loan</t>
  </si>
  <si>
    <t>Revolving Credit drawdown</t>
  </si>
  <si>
    <t>Net Change in Cash &amp; Cash Equivalents</t>
  </si>
  <si>
    <t>Cash &amp; Cash Equivalents at beginning of year</t>
  </si>
  <si>
    <t>Cash &amp; Cash Equivalents at end of period</t>
  </si>
  <si>
    <t xml:space="preserve">(The Condensed Consolidated Cash Flow Statements should be read in conjunction </t>
  </si>
  <si>
    <t>Net profit for the period</t>
  </si>
  <si>
    <t>Notes to the interim financial report</t>
  </si>
  <si>
    <t>A1</t>
  </si>
  <si>
    <t>Basis of preparation</t>
  </si>
  <si>
    <t xml:space="preserve">The interim financial report is unaudited and has been prepared in accordance with </t>
  </si>
  <si>
    <t xml:space="preserve">MASB 26 Interim Financial Reporting and Chapter 9 part K of the Listing Requirements </t>
  </si>
  <si>
    <t xml:space="preserve">of the Kuala Lumpur Stock Exchange.  The same accounting policies and methods of </t>
  </si>
  <si>
    <t xml:space="preserve">computation are followed in the interim financial statements as compared with the annual </t>
  </si>
  <si>
    <t>financial statements for the year ended 31 December 2002.</t>
  </si>
  <si>
    <t xml:space="preserve">The interim financial report should be read in conjunction with the audited financial </t>
  </si>
  <si>
    <t>statements of the Group for the year ended 31 December 2002.</t>
  </si>
  <si>
    <t>A2</t>
  </si>
  <si>
    <t>Annual Report of the Group's Preceding Annual Financial Statements</t>
  </si>
  <si>
    <t>The audit report of the Group's most recent annual audited financial statements for the</t>
  </si>
  <si>
    <t>year ended 31 December 2002 was not qualified.</t>
  </si>
  <si>
    <t>A3</t>
  </si>
  <si>
    <t>Seasonal or cyclical factors</t>
  </si>
  <si>
    <t>A4</t>
  </si>
  <si>
    <t>Unusual items</t>
  </si>
  <si>
    <t>There were no unusual items affecting assets, liabilities, equity, net income or cash flows</t>
  </si>
  <si>
    <t>during the financial period under review because of their nature, size or incidence.</t>
  </si>
  <si>
    <t>A5</t>
  </si>
  <si>
    <t>Changes in estimates</t>
  </si>
  <si>
    <t>There were no changes in estimates of amounts reported in prior quarters of the current</t>
  </si>
  <si>
    <t xml:space="preserve">financial year or changes in estimates of amounts reported in prior financial years that </t>
  </si>
  <si>
    <t>have a material effect in the current quarter.</t>
  </si>
  <si>
    <t>A6</t>
  </si>
  <si>
    <t>Debt and equity securities</t>
  </si>
  <si>
    <t xml:space="preserve">There were no issuances and repayment of debts and  equity securities, share buy-backs, </t>
  </si>
  <si>
    <t>share cancellations, shares held as treasury shares and resale of treasury shares during</t>
  </si>
  <si>
    <t xml:space="preserve">every four existing ordinary shares of RM1 each held in the Company on 18 February 2000.  </t>
  </si>
  <si>
    <t xml:space="preserve">The warrants may be exercised at any time during a period of ten (10) years commencing </t>
  </si>
  <si>
    <t xml:space="preserve">from the date of issue of warrants.  The exercise price of the warrants is fixed based on a </t>
  </si>
  <si>
    <t>multiple step-up basis, as follows:</t>
  </si>
  <si>
    <t>A7</t>
  </si>
  <si>
    <t>Dividend paid</t>
  </si>
  <si>
    <t>Ordinary</t>
  </si>
  <si>
    <t xml:space="preserve">     Final paid:</t>
  </si>
  <si>
    <t>A8</t>
  </si>
  <si>
    <t>Segmental reporting</t>
  </si>
  <si>
    <t>There is no segmental reporting as the the Group's activities are in the hotel business conducted within</t>
  </si>
  <si>
    <t>Malaysia.</t>
  </si>
  <si>
    <t>A9</t>
  </si>
  <si>
    <t>Property, plant &amp; equipment</t>
  </si>
  <si>
    <t>A10</t>
  </si>
  <si>
    <t>Events subsequent to the balance sheet date</t>
  </si>
  <si>
    <t>There are no material events subsequent to the end of the period under review that have not been</t>
  </si>
  <si>
    <t>reflected in the quarterly financial statements.</t>
  </si>
  <si>
    <t>A11</t>
  </si>
  <si>
    <t>Changes in composition of the Group</t>
  </si>
  <si>
    <t>A12</t>
  </si>
  <si>
    <t>Changes in contingent liabilities</t>
  </si>
  <si>
    <t>subsidiaries</t>
  </si>
  <si>
    <t>A13</t>
  </si>
  <si>
    <t>Capital commitments</t>
  </si>
  <si>
    <t>There are no authorised capital expenditure that has not been provided for in the financial statements.</t>
  </si>
  <si>
    <t>Additional information required by the KLSE's Listing Requirements</t>
  </si>
  <si>
    <t>B1</t>
  </si>
  <si>
    <t>Review of performance</t>
  </si>
  <si>
    <t xml:space="preserve">The improvement in the Group's revenue was due to better occupancy rates.  The higher earnings was </t>
  </si>
  <si>
    <t>In the opinion of the Directors, the results for the financial period under review have not been affected by</t>
  </si>
  <si>
    <t>any transaction or event of a material or unusual nature.</t>
  </si>
  <si>
    <t>B2</t>
  </si>
  <si>
    <t>Variation of results against preceding quarter</t>
  </si>
  <si>
    <t>B3</t>
  </si>
  <si>
    <t>B4</t>
  </si>
  <si>
    <t>Profit  forecast</t>
  </si>
  <si>
    <t>The group has not provided any profit forecast in a public document.</t>
  </si>
  <si>
    <t>B5</t>
  </si>
  <si>
    <t xml:space="preserve">  INDIVIDUAL PERIOD</t>
  </si>
  <si>
    <t xml:space="preserve">   CUMULATIVE PERIOD</t>
  </si>
  <si>
    <t xml:space="preserve">Over provision in respect of previous year </t>
  </si>
  <si>
    <t>The taxation charge for the Group is disproportionate to the results principally due to tax incentives</t>
  </si>
  <si>
    <t>enjoyed by certain subsidiaries, industrial building allowance enjoyed by the Company and certain</t>
  </si>
  <si>
    <t>subsidiaries and losses incurred by certain subsidiaries for which no Group relief is available.</t>
  </si>
  <si>
    <t>B6</t>
  </si>
  <si>
    <t>Unquoted investments and properties</t>
  </si>
  <si>
    <t xml:space="preserve">There were no purchases or sales of unquoted investments and properties for the current financial </t>
  </si>
  <si>
    <t>period to date.</t>
  </si>
  <si>
    <t>B7</t>
  </si>
  <si>
    <t>Quoted investments</t>
  </si>
  <si>
    <t>There were no purchase or disposal of quoted investments for the current financial period to date.</t>
  </si>
  <si>
    <t>B8</t>
  </si>
  <si>
    <t>Status of corporate proposals announced</t>
  </si>
  <si>
    <t>There were no corporate proposals announced during the financial period to date.</t>
  </si>
  <si>
    <t>B9</t>
  </si>
  <si>
    <t>Group borrowings and Debts Securities:-</t>
  </si>
  <si>
    <t>Secured revolving credits</t>
  </si>
  <si>
    <t>date of issue of warrants.  The exercise price of the warrants is fixed based on a multiple</t>
  </si>
  <si>
    <t>step-up basis, as follows:</t>
  </si>
  <si>
    <t>B10</t>
  </si>
  <si>
    <t>Off balance sheet financial instruments</t>
  </si>
  <si>
    <t xml:space="preserve">B11 </t>
  </si>
  <si>
    <t>Pending material litigation</t>
  </si>
  <si>
    <t>B12</t>
  </si>
  <si>
    <t>No interim dividend was recommended for the quarter under review.</t>
  </si>
  <si>
    <t>Balance as at 30 June 2003</t>
  </si>
  <si>
    <t>FINANCIAL</t>
  </si>
  <si>
    <t>Profit from Operations</t>
  </si>
  <si>
    <t>Profit/(Loss) after Tax</t>
  </si>
  <si>
    <t>Provision for impairment losses</t>
  </si>
  <si>
    <t xml:space="preserve">market value on existing use basis by an independent firm of professional valuers.  The surplus was not </t>
  </si>
  <si>
    <t>The hotel properties were re-appraised in May 2003 to give a market value of RM301,905,000 based on open</t>
  </si>
  <si>
    <t>incorporated in the accounts.  However an amount of RM12million was provided for impairment losses on the</t>
  </si>
  <si>
    <t>holding company.</t>
  </si>
  <si>
    <t>mainly due to higher revenue, lower finance and operational costs.</t>
  </si>
  <si>
    <t xml:space="preserve">Depreciation </t>
  </si>
  <si>
    <t>Gain on disposal of assets</t>
  </si>
  <si>
    <t>Inventories written off</t>
  </si>
  <si>
    <t>Provision on doubtful debts written back</t>
  </si>
  <si>
    <t>B13</t>
  </si>
  <si>
    <t>Net Tangible Assets</t>
  </si>
  <si>
    <t>December 2003) due to the provision for impairment losses as stated in Note A9.</t>
  </si>
  <si>
    <t>Quarterly report on consolidated results for the financial quarter ended 30.09.2003.</t>
  </si>
  <si>
    <t>30.09.2003</t>
  </si>
  <si>
    <t>30.09.2002</t>
  </si>
  <si>
    <t>AS AT 30 SEPT 2003</t>
  </si>
  <si>
    <t>FOR THE QUARTER ENDED 30 SEPT 2003</t>
  </si>
  <si>
    <t>9 month quarter ended</t>
  </si>
  <si>
    <t xml:space="preserve">9 MONTH </t>
  </si>
  <si>
    <t>Dividends paid to shareholders</t>
  </si>
  <si>
    <t>the financial period ended 30 Sept 2003, other than as mentioned below.</t>
  </si>
  <si>
    <t>As at 30 Sept 2003, 2,265,000 irredeemable convertible unsecured loan stocks and 2,000</t>
  </si>
  <si>
    <t xml:space="preserve">     2002 - 1% less 28% tax</t>
  </si>
  <si>
    <t>Balance as at 30 Sept 2003</t>
  </si>
  <si>
    <t>During the period ended 30 Sept 2003, the Group achieved a revenue of RM29.49 million</t>
  </si>
  <si>
    <t xml:space="preserve">(2002: RM28.03 million) and profit before taxation of RM3.39 million(2002 : RM1.56 million). </t>
  </si>
  <si>
    <t>Barring any unforseen circumstances, the Directors expect the performance of the Group to continue</t>
  </si>
  <si>
    <t>to improve.</t>
  </si>
  <si>
    <t xml:space="preserve">The Group's performance has improved with a recorded profit before tax of RM2.47 million for the </t>
  </si>
  <si>
    <t xml:space="preserve">current quarter compared to the preceding year corresponding quarter of RM1.93 million resulting   </t>
  </si>
  <si>
    <t>from better occupancy rates and average room rates.</t>
  </si>
  <si>
    <t>The Group does not have any financial instruments with off balance sheet risk as at 30 Sept 2003.</t>
  </si>
  <si>
    <t>The net tangible assets as at 30 Sept 2003 has dropped from RM1.17 compared to RM1.23(as at 31</t>
  </si>
  <si>
    <t>At 30.9.2003</t>
  </si>
  <si>
    <t>Proceeds from disposal of assets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</si>
</sst>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0_);\(0.00\)"/>
    <numFmt numFmtId="174" formatCode="0_);\(0\)"/>
    <numFmt numFmtId="175" formatCode="#,##0;[Red]#,##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173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Alignment="1">
      <alignment horizontal="center"/>
    </xf>
    <xf numFmtId="37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1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37" fontId="1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175" fontId="0" fillId="0" borderId="0" xfId="0" applyNumberFormat="1" applyAlignment="1">
      <alignment/>
    </xf>
    <xf numFmtId="175" fontId="0" fillId="0" borderId="2" xfId="0" applyNumberFormat="1" applyBorder="1" applyAlignment="1">
      <alignment/>
    </xf>
    <xf numFmtId="175" fontId="0" fillId="0" borderId="1" xfId="0" applyNumberFormat="1" applyBorder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Border="1" applyAlignment="1">
      <alignment/>
    </xf>
    <xf numFmtId="37" fontId="0" fillId="0" borderId="2" xfId="0" applyNumberFormat="1" applyBorder="1" applyAlignment="1">
      <alignment horizontal="center"/>
    </xf>
    <xf numFmtId="3" fontId="0" fillId="0" borderId="0" xfId="0" applyNumberFormat="1" applyAlignment="1">
      <alignment/>
    </xf>
    <xf numFmtId="17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1" xfId="0" applyNumberFormat="1" applyBorder="1" applyAlignment="1">
      <alignment horizontal="right"/>
    </xf>
    <xf numFmtId="175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0" xfId="0" applyFont="1" applyAlignment="1">
      <alignment/>
    </xf>
    <xf numFmtId="39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0" xfId="0" applyFont="1" applyAlignment="1">
      <alignment horizontal="center"/>
    </xf>
    <xf numFmtId="37" fontId="0" fillId="0" borderId="5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75" zoomScaleNormal="75" workbookViewId="0" topLeftCell="A11">
      <selection activeCell="G43" sqref="G43"/>
    </sheetView>
  </sheetViews>
  <sheetFormatPr defaultColWidth="9.140625" defaultRowHeight="12.75"/>
  <cols>
    <col min="4" max="4" width="19.7109375" style="0" customWidth="1"/>
    <col min="5" max="5" width="15.00390625" style="0" customWidth="1"/>
    <col min="6" max="6" width="19.7109375" style="0" customWidth="1"/>
    <col min="7" max="7" width="9.28125" style="0" customWidth="1"/>
    <col min="8" max="8" width="0.13671875" style="0" customWidth="1"/>
    <col min="9" max="9" width="17.00390625" style="0" customWidth="1"/>
    <col min="10" max="10" width="20.421875" style="0" customWidth="1"/>
  </cols>
  <sheetData>
    <row r="1" ht="12.75">
      <c r="E1" s="3" t="s">
        <v>0</v>
      </c>
    </row>
    <row r="2" ht="12.75">
      <c r="E2" s="3" t="s">
        <v>13</v>
      </c>
    </row>
    <row r="3" ht="12.75">
      <c r="E3" s="3" t="s">
        <v>1</v>
      </c>
    </row>
    <row r="5" ht="12.75">
      <c r="A5" s="3" t="s">
        <v>12</v>
      </c>
    </row>
    <row r="7" ht="12.75">
      <c r="A7" s="3" t="s">
        <v>238</v>
      </c>
    </row>
    <row r="8" ht="12.75">
      <c r="A8" s="3" t="s">
        <v>11</v>
      </c>
    </row>
    <row r="10" ht="12.75">
      <c r="A10" s="3" t="s">
        <v>10</v>
      </c>
    </row>
    <row r="12" spans="5:10" ht="12.75">
      <c r="E12" s="3" t="s">
        <v>53</v>
      </c>
      <c r="F12" s="3"/>
      <c r="I12" s="3" t="s">
        <v>54</v>
      </c>
      <c r="J12" s="3"/>
    </row>
    <row r="13" spans="5:10" ht="12.75">
      <c r="E13" s="4" t="s">
        <v>2</v>
      </c>
      <c r="F13" s="4" t="s">
        <v>5</v>
      </c>
      <c r="I13" s="4" t="s">
        <v>2</v>
      </c>
      <c r="J13" s="4" t="s">
        <v>5</v>
      </c>
    </row>
    <row r="14" spans="5:10" ht="12.75">
      <c r="E14" s="4" t="s">
        <v>3</v>
      </c>
      <c r="F14" s="4" t="s">
        <v>6</v>
      </c>
      <c r="I14" s="4" t="s">
        <v>3</v>
      </c>
      <c r="J14" s="4" t="s">
        <v>6</v>
      </c>
    </row>
    <row r="15" spans="5:10" ht="12.75">
      <c r="E15" s="4" t="s">
        <v>4</v>
      </c>
      <c r="F15" s="4" t="s">
        <v>4</v>
      </c>
      <c r="I15" s="4" t="s">
        <v>55</v>
      </c>
      <c r="J15" s="4" t="s">
        <v>56</v>
      </c>
    </row>
    <row r="16" spans="5:10" ht="12.75">
      <c r="E16" s="4" t="s">
        <v>239</v>
      </c>
      <c r="F16" s="4" t="s">
        <v>240</v>
      </c>
      <c r="H16">
        <v>2</v>
      </c>
      <c r="I16" s="4" t="s">
        <v>239</v>
      </c>
      <c r="J16" s="4" t="s">
        <v>240</v>
      </c>
    </row>
    <row r="17" spans="5:10" ht="12.75">
      <c r="E17" s="4" t="s">
        <v>8</v>
      </c>
      <c r="F17" s="4" t="s">
        <v>8</v>
      </c>
      <c r="G17" s="1"/>
      <c r="H17" s="1"/>
      <c r="I17" s="4" t="s">
        <v>8</v>
      </c>
      <c r="J17" s="4" t="s">
        <v>8</v>
      </c>
    </row>
    <row r="19" spans="2:10" ht="12.75">
      <c r="B19" t="s">
        <v>50</v>
      </c>
      <c r="E19" s="33">
        <f>29491-18149</f>
        <v>11342</v>
      </c>
      <c r="F19" s="33">
        <v>11060</v>
      </c>
      <c r="G19" s="11"/>
      <c r="H19" s="11"/>
      <c r="I19" s="33">
        <v>29491</v>
      </c>
      <c r="J19" s="33">
        <v>28027</v>
      </c>
    </row>
    <row r="20" spans="5:10" ht="12.75">
      <c r="E20" s="33"/>
      <c r="F20" s="33"/>
      <c r="G20" s="11"/>
      <c r="H20" s="11"/>
      <c r="I20" s="33"/>
      <c r="J20" s="33"/>
    </row>
    <row r="21" spans="2:10" ht="12.75">
      <c r="B21" t="s">
        <v>57</v>
      </c>
      <c r="E21" s="33">
        <f>-24387+16240</f>
        <v>-8147</v>
      </c>
      <c r="F21" s="33">
        <v>-8402</v>
      </c>
      <c r="G21" s="11"/>
      <c r="H21" s="11"/>
      <c r="I21" s="33">
        <v>-24387</v>
      </c>
      <c r="J21" s="33">
        <v>-24116</v>
      </c>
    </row>
    <row r="22" spans="5:10" ht="12.75">
      <c r="E22" s="33"/>
      <c r="F22" s="33"/>
      <c r="G22" s="11"/>
      <c r="H22" s="11"/>
      <c r="I22" s="33"/>
      <c r="J22" s="33"/>
    </row>
    <row r="23" spans="1:10" ht="12.75">
      <c r="A23" s="2"/>
      <c r="B23" t="s">
        <v>58</v>
      </c>
      <c r="E23" s="21">
        <f>1181-497</f>
        <v>684</v>
      </c>
      <c r="F23" s="21">
        <v>269</v>
      </c>
      <c r="G23" s="11"/>
      <c r="H23" s="11"/>
      <c r="I23" s="21">
        <v>1181</v>
      </c>
      <c r="J23" s="21">
        <v>610</v>
      </c>
    </row>
    <row r="24" spans="5:10" ht="12.75">
      <c r="E24" s="9"/>
      <c r="F24" s="9"/>
      <c r="G24" s="6"/>
      <c r="H24" s="6"/>
      <c r="I24" s="9"/>
      <c r="J24" s="9"/>
    </row>
    <row r="25" spans="2:10" ht="12.75">
      <c r="B25" t="s">
        <v>223</v>
      </c>
      <c r="E25" s="9">
        <f>SUM(E19:E23)</f>
        <v>3879</v>
      </c>
      <c r="F25" s="9">
        <f>SUM(F19:F23)</f>
        <v>2927</v>
      </c>
      <c r="G25" s="6"/>
      <c r="H25" s="6"/>
      <c r="I25" s="9">
        <f>SUM(I19:I23)</f>
        <v>6285</v>
      </c>
      <c r="J25" s="9">
        <f>SUM(J19:J23)</f>
        <v>4521</v>
      </c>
    </row>
    <row r="26" spans="5:10" ht="12.75">
      <c r="E26" s="9"/>
      <c r="F26" s="9"/>
      <c r="G26" s="6"/>
      <c r="H26" s="6"/>
      <c r="I26" s="9"/>
      <c r="J26" s="9"/>
    </row>
    <row r="27" spans="2:10" ht="12.75">
      <c r="B27" t="s">
        <v>51</v>
      </c>
      <c r="E27" s="21">
        <f>-2898+1492</f>
        <v>-1406</v>
      </c>
      <c r="F27" s="21">
        <v>-1000</v>
      </c>
      <c r="G27" s="6"/>
      <c r="H27" s="6"/>
      <c r="I27" s="21">
        <v>-2898</v>
      </c>
      <c r="J27" s="21">
        <v>-2964</v>
      </c>
    </row>
    <row r="28" spans="5:10" ht="12.75">
      <c r="E28" s="9"/>
      <c r="F28" s="9"/>
      <c r="G28" s="6"/>
      <c r="H28" s="6"/>
      <c r="I28" s="9"/>
      <c r="J28" s="9"/>
    </row>
    <row r="29" spans="2:10" ht="12.75">
      <c r="B29" t="s">
        <v>59</v>
      </c>
      <c r="E29" s="9">
        <f>E25+E27</f>
        <v>2473</v>
      </c>
      <c r="F29" s="9">
        <f>F25+F27</f>
        <v>1927</v>
      </c>
      <c r="G29" s="6"/>
      <c r="H29" s="6"/>
      <c r="I29" s="9">
        <f>I25+I27</f>
        <v>3387</v>
      </c>
      <c r="J29" s="9">
        <f>J25+J27</f>
        <v>1557</v>
      </c>
    </row>
    <row r="30" spans="5:10" ht="12.75">
      <c r="E30" s="9"/>
      <c r="F30" s="9"/>
      <c r="G30" s="6"/>
      <c r="H30" s="6"/>
      <c r="I30" s="9"/>
      <c r="J30" s="9"/>
    </row>
    <row r="31" spans="2:10" ht="12.75">
      <c r="B31" t="s">
        <v>9</v>
      </c>
      <c r="E31" s="21">
        <f>-152+46</f>
        <v>-106</v>
      </c>
      <c r="F31" s="21">
        <v>-103</v>
      </c>
      <c r="G31" s="6"/>
      <c r="H31" s="6"/>
      <c r="I31" s="21">
        <v>-152</v>
      </c>
      <c r="J31" s="21">
        <v>-220</v>
      </c>
    </row>
    <row r="32" spans="5:10" ht="12.75">
      <c r="E32" s="9"/>
      <c r="F32" s="9"/>
      <c r="G32" s="6"/>
      <c r="H32" s="6"/>
      <c r="I32" s="9"/>
      <c r="J32" s="9"/>
    </row>
    <row r="33" spans="2:10" ht="12.75">
      <c r="B33" t="s">
        <v>224</v>
      </c>
      <c r="E33" s="9">
        <f>E29+E31</f>
        <v>2367</v>
      </c>
      <c r="F33" s="9">
        <f>F29+F31</f>
        <v>1824</v>
      </c>
      <c r="G33" s="6"/>
      <c r="H33" s="6"/>
      <c r="I33" s="9">
        <f>I29+I31</f>
        <v>3235</v>
      </c>
      <c r="J33" s="9">
        <f>J29+J31</f>
        <v>1337</v>
      </c>
    </row>
    <row r="34" spans="5:10" ht="12.75">
      <c r="E34" s="9"/>
      <c r="F34" s="9"/>
      <c r="G34" s="6"/>
      <c r="H34" s="6"/>
      <c r="I34" s="9"/>
      <c r="J34" s="9"/>
    </row>
    <row r="35" spans="2:10" ht="12.75">
      <c r="B35" t="s">
        <v>60</v>
      </c>
      <c r="E35" s="21">
        <f>-122+59</f>
        <v>-63</v>
      </c>
      <c r="F35" s="21">
        <v>-33</v>
      </c>
      <c r="G35" s="6"/>
      <c r="H35" s="6"/>
      <c r="I35" s="21">
        <v>-122</v>
      </c>
      <c r="J35" s="21">
        <v>-126</v>
      </c>
    </row>
    <row r="36" spans="5:10" ht="12.75">
      <c r="E36" s="9"/>
      <c r="F36" s="9"/>
      <c r="G36" s="6"/>
      <c r="H36" s="6"/>
      <c r="I36" s="9"/>
      <c r="J36" s="9"/>
    </row>
    <row r="37" spans="2:10" ht="12.75">
      <c r="B37" t="s">
        <v>61</v>
      </c>
      <c r="E37" s="21">
        <f>E33+E35</f>
        <v>2304</v>
      </c>
      <c r="F37" s="21">
        <f>F33+F35</f>
        <v>1791</v>
      </c>
      <c r="G37" s="6"/>
      <c r="H37" s="6"/>
      <c r="I37" s="21">
        <f>I33+I35</f>
        <v>3113</v>
      </c>
      <c r="J37" s="21">
        <f>J33+J35</f>
        <v>1211</v>
      </c>
    </row>
    <row r="38" spans="5:10" ht="12.75">
      <c r="E38" s="9"/>
      <c r="F38" s="9"/>
      <c r="G38" s="6"/>
      <c r="H38" s="6"/>
      <c r="I38" s="9"/>
      <c r="J38" s="9"/>
    </row>
    <row r="39" spans="2:10" ht="12.75">
      <c r="B39" t="s">
        <v>62</v>
      </c>
      <c r="E39" s="32">
        <f>+E37/159867*100</f>
        <v>1.441197995834037</v>
      </c>
      <c r="F39" s="32">
        <v>1.12</v>
      </c>
      <c r="I39" s="32">
        <f>I37/159867*100</f>
        <v>1.947243646280971</v>
      </c>
      <c r="J39" s="32">
        <v>0.76</v>
      </c>
    </row>
    <row r="40" spans="2:10" ht="12.75">
      <c r="B40" t="s">
        <v>63</v>
      </c>
      <c r="E40" s="32"/>
      <c r="F40" s="32"/>
      <c r="I40" s="32"/>
      <c r="J40" s="32"/>
    </row>
    <row r="41" spans="5:10" ht="12.75">
      <c r="E41" s="32"/>
      <c r="F41" s="32"/>
      <c r="I41" s="32"/>
      <c r="J41" s="32"/>
    </row>
    <row r="42" spans="2:10" ht="12.75">
      <c r="B42" t="s">
        <v>64</v>
      </c>
      <c r="E42" s="32">
        <f>+(2304000+468002)/236400000*100</f>
        <v>1.1725896785109984</v>
      </c>
      <c r="F42" s="32">
        <v>0.95</v>
      </c>
      <c r="I42" s="32">
        <f>(3113000+1388747)/236400000*100</f>
        <v>1.904292301184433</v>
      </c>
      <c r="J42" s="32">
        <v>1.1</v>
      </c>
    </row>
    <row r="43" spans="2:6" ht="12.75">
      <c r="B43" t="s">
        <v>65</v>
      </c>
      <c r="E43" s="9"/>
      <c r="F43" s="9"/>
    </row>
    <row r="44" spans="5:6" ht="12.75">
      <c r="E44" s="9"/>
      <c r="F44" s="9"/>
    </row>
    <row r="45" ht="12.75">
      <c r="B45" s="3" t="s">
        <v>66</v>
      </c>
    </row>
    <row r="46" spans="2:9" ht="12.75">
      <c r="B46" s="3" t="s">
        <v>67</v>
      </c>
      <c r="I46" s="7"/>
    </row>
  </sheetData>
  <printOptions/>
  <pageMargins left="0.75" right="0.75" top="1" bottom="1" header="0.5" footer="0.5"/>
  <pageSetup fitToHeight="1" fitToWidth="1" horizontalDpi="180" verticalDpi="18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9"/>
  <sheetViews>
    <sheetView tabSelected="1" zoomScale="75" zoomScaleNormal="75" workbookViewId="0" topLeftCell="A148">
      <selection activeCell="D156" sqref="D156"/>
    </sheetView>
  </sheetViews>
  <sheetFormatPr defaultColWidth="9.140625" defaultRowHeight="12.75"/>
  <cols>
    <col min="1" max="1" width="9.421875" style="0" bestFit="1" customWidth="1"/>
    <col min="2" max="2" width="9.28125" style="0" customWidth="1"/>
    <col min="5" max="5" width="10.00390625" style="0" bestFit="1" customWidth="1"/>
    <col min="6" max="6" width="12.00390625" style="0" bestFit="1" customWidth="1"/>
    <col min="8" max="8" width="14.28125" style="0" bestFit="1" customWidth="1"/>
  </cols>
  <sheetData>
    <row r="1" ht="12.75">
      <c r="D1" s="3" t="s">
        <v>0</v>
      </c>
    </row>
    <row r="2" ht="12.75">
      <c r="D2" s="3" t="s">
        <v>19</v>
      </c>
    </row>
    <row r="3" ht="12.75">
      <c r="D3" s="3" t="s">
        <v>18</v>
      </c>
    </row>
    <row r="5" ht="12.75">
      <c r="A5" s="3" t="s">
        <v>69</v>
      </c>
    </row>
    <row r="6" ht="12.75">
      <c r="A6" s="3" t="s">
        <v>241</v>
      </c>
    </row>
    <row r="8" spans="6:8" ht="12.75">
      <c r="F8" s="4" t="s">
        <v>15</v>
      </c>
      <c r="H8" s="4" t="s">
        <v>15</v>
      </c>
    </row>
    <row r="9" spans="6:8" ht="12.75">
      <c r="F9" s="4" t="s">
        <v>16</v>
      </c>
      <c r="H9" s="4" t="s">
        <v>17</v>
      </c>
    </row>
    <row r="10" spans="6:8" ht="12.75">
      <c r="F10" s="4" t="s">
        <v>7</v>
      </c>
      <c r="H10" s="4" t="s">
        <v>42</v>
      </c>
    </row>
    <row r="11" spans="6:8" ht="12.75">
      <c r="F11" s="4" t="s">
        <v>4</v>
      </c>
      <c r="H11" s="4" t="s">
        <v>43</v>
      </c>
    </row>
    <row r="12" spans="6:8" ht="12.75">
      <c r="F12" s="4" t="s">
        <v>239</v>
      </c>
      <c r="H12" s="4" t="s">
        <v>68</v>
      </c>
    </row>
    <row r="13" spans="6:8" ht="12.75">
      <c r="F13" s="4" t="s">
        <v>8</v>
      </c>
      <c r="H13" s="4" t="s">
        <v>8</v>
      </c>
    </row>
    <row r="14" spans="6:8" ht="12.75">
      <c r="F14" s="4"/>
      <c r="H14" s="4"/>
    </row>
    <row r="15" ht="12.75">
      <c r="A15" t="s">
        <v>70</v>
      </c>
    </row>
    <row r="16" spans="2:8" ht="12.75">
      <c r="B16" t="s">
        <v>71</v>
      </c>
      <c r="F16" s="6">
        <v>256761</v>
      </c>
      <c r="H16" s="23">
        <v>269756</v>
      </c>
    </row>
    <row r="17" spans="2:8" ht="12.75">
      <c r="B17" t="s">
        <v>72</v>
      </c>
      <c r="F17" s="6">
        <v>-141</v>
      </c>
      <c r="H17" s="25">
        <v>-141</v>
      </c>
    </row>
    <row r="18" spans="6:8" ht="12.75">
      <c r="F18" s="8">
        <f>F16+F17</f>
        <v>256620</v>
      </c>
      <c r="H18" s="8">
        <f>H16+H17</f>
        <v>269615</v>
      </c>
    </row>
    <row r="19" spans="6:8" ht="12.75">
      <c r="F19" s="6"/>
      <c r="H19" s="24"/>
    </row>
    <row r="20" spans="1:8" ht="12.75">
      <c r="A20" t="s">
        <v>73</v>
      </c>
      <c r="F20" s="6"/>
      <c r="H20" s="25"/>
    </row>
    <row r="21" spans="2:8" ht="12.75">
      <c r="B21" t="s">
        <v>74</v>
      </c>
      <c r="F21" s="6">
        <v>472</v>
      </c>
      <c r="H21" s="25">
        <v>558</v>
      </c>
    </row>
    <row r="22" spans="2:8" ht="12.75">
      <c r="B22" t="s">
        <v>75</v>
      </c>
      <c r="F22" s="6">
        <f>7069+52</f>
        <v>7121</v>
      </c>
      <c r="H22" s="25">
        <v>6589</v>
      </c>
    </row>
    <row r="23" spans="2:8" ht="12.75">
      <c r="B23" t="s">
        <v>76</v>
      </c>
      <c r="F23" s="6">
        <v>2246</v>
      </c>
      <c r="H23" s="25">
        <v>2054</v>
      </c>
    </row>
    <row r="24" spans="6:8" ht="12.75">
      <c r="F24" s="8">
        <f>F21+F22+F23</f>
        <v>9839</v>
      </c>
      <c r="H24" s="26">
        <f>H21+H22+H23</f>
        <v>9201</v>
      </c>
    </row>
    <row r="25" spans="1:8" ht="12.75">
      <c r="A25" t="s">
        <v>77</v>
      </c>
      <c r="F25" s="6"/>
      <c r="H25" s="25"/>
    </row>
    <row r="26" spans="2:8" ht="12.75">
      <c r="B26" t="s">
        <v>78</v>
      </c>
      <c r="F26" s="6">
        <f>7976+1</f>
        <v>7977</v>
      </c>
      <c r="H26" s="25">
        <v>7674</v>
      </c>
    </row>
    <row r="27" spans="2:8" ht="12.75">
      <c r="B27" t="s">
        <v>79</v>
      </c>
      <c r="F27" s="6">
        <v>17725</v>
      </c>
      <c r="H27" s="25">
        <v>20746</v>
      </c>
    </row>
    <row r="28" spans="2:8" ht="12.75">
      <c r="B28" t="s">
        <v>9</v>
      </c>
      <c r="F28" s="6">
        <v>38</v>
      </c>
      <c r="H28" s="25">
        <v>92</v>
      </c>
    </row>
    <row r="29" spans="6:8" ht="12.75">
      <c r="F29" s="8">
        <f>F26+F27+F28</f>
        <v>25740</v>
      </c>
      <c r="G29" s="13"/>
      <c r="H29" s="26">
        <f>H26+H27+H28</f>
        <v>28512</v>
      </c>
    </row>
    <row r="30" spans="6:8" ht="12.75">
      <c r="F30" s="11"/>
      <c r="H30" s="25"/>
    </row>
    <row r="31" spans="1:8" ht="12.75">
      <c r="A31" t="s">
        <v>80</v>
      </c>
      <c r="F31" s="6">
        <f>F24-F29</f>
        <v>-15901</v>
      </c>
      <c r="H31" s="25">
        <f>H24-H29</f>
        <v>-19311</v>
      </c>
    </row>
    <row r="32" spans="6:8" ht="12.75">
      <c r="F32" s="6"/>
      <c r="H32" s="25"/>
    </row>
    <row r="33" spans="6:8" ht="13.5" thickBot="1">
      <c r="F33" s="12">
        <f>F31+F18</f>
        <v>240719</v>
      </c>
      <c r="H33" s="12">
        <f>H31+H18</f>
        <v>250304</v>
      </c>
    </row>
    <row r="34" spans="6:8" ht="13.5" thickTop="1">
      <c r="F34" s="6"/>
      <c r="H34" s="25"/>
    </row>
    <row r="35" spans="6:8" ht="12.75">
      <c r="F35" s="6"/>
      <c r="H35" s="25"/>
    </row>
    <row r="36" spans="1:8" ht="12.75">
      <c r="A36" t="s">
        <v>81</v>
      </c>
      <c r="F36" s="6"/>
      <c r="H36" s="25"/>
    </row>
    <row r="37" spans="2:8" ht="12.75">
      <c r="B37" t="s">
        <v>82</v>
      </c>
      <c r="F37" s="6">
        <v>159867</v>
      </c>
      <c r="H37" s="25">
        <v>159867</v>
      </c>
    </row>
    <row r="38" spans="2:8" ht="12.75">
      <c r="B38" t="s">
        <v>83</v>
      </c>
      <c r="F38" s="10">
        <v>26946</v>
      </c>
      <c r="H38" s="10">
        <v>36984</v>
      </c>
    </row>
    <row r="39" spans="2:8" ht="12.75">
      <c r="B39" t="s">
        <v>84</v>
      </c>
      <c r="F39" s="6">
        <f>F37+F38</f>
        <v>186813</v>
      </c>
      <c r="H39" s="6">
        <f>H37+H38</f>
        <v>196851</v>
      </c>
    </row>
    <row r="40" spans="2:8" ht="12.75">
      <c r="B40" t="s">
        <v>85</v>
      </c>
      <c r="F40" s="6">
        <v>1620</v>
      </c>
      <c r="H40" s="25">
        <v>1498</v>
      </c>
    </row>
    <row r="41" spans="2:8" ht="12.75">
      <c r="B41" t="s">
        <v>23</v>
      </c>
      <c r="F41" s="6"/>
      <c r="H41" s="25"/>
    </row>
    <row r="42" spans="3:8" ht="12.75">
      <c r="C42" t="s">
        <v>86</v>
      </c>
      <c r="F42" s="6">
        <v>52227</v>
      </c>
      <c r="H42" s="25">
        <v>51896</v>
      </c>
    </row>
    <row r="43" spans="3:8" ht="12.75">
      <c r="C43" t="s">
        <v>87</v>
      </c>
      <c r="F43" s="6">
        <v>59</v>
      </c>
      <c r="H43" s="25">
        <v>59</v>
      </c>
    </row>
    <row r="44" spans="6:8" ht="13.5" thickBot="1">
      <c r="F44" s="14">
        <f>F39+F40+F41+F43+F42</f>
        <v>240719</v>
      </c>
      <c r="H44" s="14">
        <f>H39+H40+H41+H43+H42</f>
        <v>250304</v>
      </c>
    </row>
    <row r="45" spans="6:8" ht="13.5" thickTop="1">
      <c r="F45" s="6"/>
      <c r="H45" s="9"/>
    </row>
    <row r="46" spans="1:8" ht="12.75">
      <c r="A46" t="s">
        <v>88</v>
      </c>
      <c r="F46" s="34">
        <f>+F39/159867</f>
        <v>1.1685526093565277</v>
      </c>
      <c r="G46" s="22"/>
      <c r="H46" s="34">
        <v>1.23</v>
      </c>
    </row>
    <row r="47" ht="12.75">
      <c r="H47" s="6"/>
    </row>
    <row r="48" spans="1:8" ht="12.75">
      <c r="A48" s="3" t="s">
        <v>89</v>
      </c>
      <c r="H48" s="6"/>
    </row>
    <row r="49" spans="1:8" ht="12.75">
      <c r="A49" s="3" t="s">
        <v>90</v>
      </c>
      <c r="H49" s="6"/>
    </row>
    <row r="50" ht="12.75">
      <c r="H50" s="6"/>
    </row>
    <row r="51" ht="12.75">
      <c r="H51" s="6"/>
    </row>
    <row r="52" ht="12.75">
      <c r="H52" s="6"/>
    </row>
    <row r="53" ht="12.75">
      <c r="H53" s="6"/>
    </row>
    <row r="54" ht="12.75">
      <c r="H54" s="6"/>
    </row>
    <row r="55" ht="12.75">
      <c r="H55" s="6"/>
    </row>
    <row r="56" ht="12.75">
      <c r="D56" s="3" t="s">
        <v>0</v>
      </c>
    </row>
    <row r="57" ht="12.75">
      <c r="D57" s="3" t="s">
        <v>19</v>
      </c>
    </row>
    <row r="58" ht="12.75">
      <c r="D58" s="3" t="s">
        <v>18</v>
      </c>
    </row>
    <row r="60" ht="12.75">
      <c r="A60" s="3" t="s">
        <v>91</v>
      </c>
    </row>
    <row r="61" ht="12.75">
      <c r="A61" s="3" t="s">
        <v>242</v>
      </c>
    </row>
    <row r="63" spans="5:9" ht="12.75">
      <c r="E63" s="1"/>
      <c r="F63" s="1" t="s">
        <v>92</v>
      </c>
      <c r="G63" s="1"/>
      <c r="H63" s="1"/>
      <c r="I63" s="1"/>
    </row>
    <row r="64" spans="5:9" ht="12.75">
      <c r="E64" s="1" t="s">
        <v>93</v>
      </c>
      <c r="F64" s="1" t="s">
        <v>94</v>
      </c>
      <c r="G64" s="1" t="s">
        <v>95</v>
      </c>
      <c r="H64" s="1" t="s">
        <v>96</v>
      </c>
      <c r="I64" s="1"/>
    </row>
    <row r="65" spans="5:9" ht="12.75">
      <c r="E65" s="1" t="s">
        <v>95</v>
      </c>
      <c r="F65" s="1" t="s">
        <v>97</v>
      </c>
      <c r="G65" s="1" t="s">
        <v>97</v>
      </c>
      <c r="H65" s="1" t="s">
        <v>98</v>
      </c>
      <c r="I65" s="1" t="s">
        <v>99</v>
      </c>
    </row>
    <row r="66" spans="5:9" ht="12.75">
      <c r="E66" s="35" t="s">
        <v>8</v>
      </c>
      <c r="F66" s="35" t="s">
        <v>8</v>
      </c>
      <c r="G66" s="35" t="s">
        <v>8</v>
      </c>
      <c r="H66" s="35" t="s">
        <v>8</v>
      </c>
      <c r="I66" s="35" t="s">
        <v>8</v>
      </c>
    </row>
    <row r="67" ht="12.75">
      <c r="A67" t="s">
        <v>243</v>
      </c>
    </row>
    <row r="68" ht="12.75">
      <c r="A68" s="30">
        <v>37894</v>
      </c>
    </row>
    <row r="69" spans="1:2" ht="12.75">
      <c r="A69" s="36"/>
      <c r="B69" s="36"/>
    </row>
    <row r="70" spans="5:9" ht="12.75">
      <c r="E70" s="6"/>
      <c r="F70" s="6"/>
      <c r="G70" s="6"/>
      <c r="H70" s="6"/>
      <c r="I70" s="6"/>
    </row>
    <row r="71" spans="1:9" ht="12.75">
      <c r="A71" t="s">
        <v>100</v>
      </c>
      <c r="E71" s="6">
        <v>159867</v>
      </c>
      <c r="F71" s="6">
        <v>2395</v>
      </c>
      <c r="G71" s="6">
        <v>12923</v>
      </c>
      <c r="H71" s="6">
        <v>21666</v>
      </c>
      <c r="I71" s="6">
        <f>E71+F71+G71+H71</f>
        <v>196851</v>
      </c>
    </row>
    <row r="72" spans="5:9" ht="12.75">
      <c r="E72" s="6"/>
      <c r="F72" s="6"/>
      <c r="G72" s="6"/>
      <c r="H72" s="6"/>
      <c r="I72" s="6"/>
    </row>
    <row r="73" spans="5:8" ht="12.75">
      <c r="E73" s="6"/>
      <c r="F73" s="6"/>
      <c r="G73" s="6"/>
      <c r="H73" s="6"/>
    </row>
    <row r="74" spans="1:9" ht="12.75">
      <c r="A74" t="s">
        <v>225</v>
      </c>
      <c r="E74" s="6"/>
      <c r="F74" s="6"/>
      <c r="G74" s="6">
        <v>-12000</v>
      </c>
      <c r="H74" s="6"/>
      <c r="I74" s="6">
        <f>E74+F74+G74+H74</f>
        <v>-12000</v>
      </c>
    </row>
    <row r="75" spans="5:9" ht="12.75">
      <c r="E75" s="6"/>
      <c r="F75" s="6"/>
      <c r="G75" s="6"/>
      <c r="H75" s="6"/>
      <c r="I75" s="6"/>
    </row>
    <row r="76" spans="5:8" ht="12.75">
      <c r="E76" s="6"/>
      <c r="F76" s="6"/>
      <c r="G76" s="6"/>
      <c r="H76" s="6"/>
    </row>
    <row r="77" spans="1:9" ht="12.75">
      <c r="A77" t="s">
        <v>125</v>
      </c>
      <c r="E77" s="6"/>
      <c r="F77" s="6"/>
      <c r="G77" s="6"/>
      <c r="H77" s="6">
        <v>3113</v>
      </c>
      <c r="I77" s="6">
        <f>E77+F77+G77+H77</f>
        <v>3113</v>
      </c>
    </row>
    <row r="78" spans="5:9" ht="12.75">
      <c r="E78" s="6"/>
      <c r="F78" s="6"/>
      <c r="G78" s="6"/>
      <c r="H78" s="6"/>
      <c r="I78" s="6"/>
    </row>
    <row r="79" spans="5:9" ht="12.75">
      <c r="E79" s="6"/>
      <c r="F79" s="6"/>
      <c r="G79" s="6"/>
      <c r="H79" s="6"/>
      <c r="I79" s="6"/>
    </row>
    <row r="80" spans="1:9" ht="12.75">
      <c r="A80" t="s">
        <v>160</v>
      </c>
      <c r="E80" s="6"/>
      <c r="F80" s="6"/>
      <c r="G80" s="6"/>
      <c r="H80" s="6">
        <v>-1151</v>
      </c>
      <c r="I80" s="6">
        <f>+H80</f>
        <v>-1151</v>
      </c>
    </row>
    <row r="81" spans="5:8" ht="12.75">
      <c r="E81" s="6"/>
      <c r="F81" s="6"/>
      <c r="G81" s="6"/>
      <c r="H81" s="6"/>
    </row>
    <row r="82" spans="5:8" ht="12.75">
      <c r="E82" s="6"/>
      <c r="F82" s="6"/>
      <c r="G82" s="6"/>
      <c r="H82" s="6"/>
    </row>
    <row r="83" spans="1:9" ht="12.75">
      <c r="A83" t="s">
        <v>259</v>
      </c>
      <c r="E83" s="8">
        <f>SUM(E71:E77)</f>
        <v>159867</v>
      </c>
      <c r="F83" s="8">
        <f>SUM(F71:F77)</f>
        <v>2395</v>
      </c>
      <c r="G83" s="8">
        <f>SUM(G71:G77)</f>
        <v>923</v>
      </c>
      <c r="H83" s="8">
        <f>SUM(H71:H81)</f>
        <v>23628</v>
      </c>
      <c r="I83" s="8">
        <f>SUM(I71:I81)</f>
        <v>186813</v>
      </c>
    </row>
    <row r="84" spans="5:8" ht="12.75">
      <c r="E84" s="6"/>
      <c r="F84" s="6"/>
      <c r="G84" s="6"/>
      <c r="H84" s="6"/>
    </row>
    <row r="85" spans="3:7" ht="12.75">
      <c r="C85" s="6"/>
      <c r="D85" s="6"/>
      <c r="E85" s="6"/>
      <c r="F85" s="6"/>
      <c r="G85" s="6"/>
    </row>
    <row r="86" spans="1:7" ht="12.75">
      <c r="A86" s="3" t="s">
        <v>101</v>
      </c>
      <c r="C86" s="6"/>
      <c r="D86" s="6"/>
      <c r="E86" s="6"/>
      <c r="F86" s="6"/>
      <c r="G86" s="6"/>
    </row>
    <row r="87" spans="1:7" ht="12.75">
      <c r="A87" s="3" t="s">
        <v>102</v>
      </c>
      <c r="C87" s="6"/>
      <c r="D87" s="6"/>
      <c r="E87" s="6"/>
      <c r="F87" s="6"/>
      <c r="G87" s="6"/>
    </row>
    <row r="88" spans="1:7" ht="12.75">
      <c r="A88" s="3"/>
      <c r="C88" s="6"/>
      <c r="D88" s="6"/>
      <c r="E88" s="6"/>
      <c r="F88" s="6"/>
      <c r="G88" s="6"/>
    </row>
    <row r="89" spans="1:7" ht="12.75">
      <c r="A89" s="3"/>
      <c r="C89" s="6"/>
      <c r="D89" s="6"/>
      <c r="E89" s="6"/>
      <c r="F89" s="6"/>
      <c r="G89" s="6"/>
    </row>
    <row r="90" spans="1:7" ht="12.75">
      <c r="A90" s="3"/>
      <c r="C90" s="6"/>
      <c r="D90" s="6"/>
      <c r="E90" s="6"/>
      <c r="F90" s="6"/>
      <c r="G90" s="6"/>
    </row>
    <row r="91" spans="1:7" ht="12.75">
      <c r="A91" s="3"/>
      <c r="C91" s="6"/>
      <c r="D91" s="6"/>
      <c r="E91" s="6"/>
      <c r="F91" s="6"/>
      <c r="G91" s="6"/>
    </row>
    <row r="92" spans="1:7" ht="12.75">
      <c r="A92" s="3"/>
      <c r="C92" s="6"/>
      <c r="D92" s="6"/>
      <c r="E92" s="6"/>
      <c r="F92" s="6"/>
      <c r="G92" s="6"/>
    </row>
    <row r="93" spans="1:7" ht="12.75">
      <c r="A93" s="3"/>
      <c r="C93" s="6"/>
      <c r="D93" s="6"/>
      <c r="E93" s="6"/>
      <c r="F93" s="6"/>
      <c r="G93" s="6"/>
    </row>
    <row r="94" spans="1:7" ht="12.75">
      <c r="A94" s="3"/>
      <c r="C94" s="6"/>
      <c r="D94" s="6"/>
      <c r="E94" s="6"/>
      <c r="F94" s="6"/>
      <c r="G94" s="6"/>
    </row>
    <row r="95" spans="1:7" ht="12.75">
      <c r="A95" s="3"/>
      <c r="C95" s="6"/>
      <c r="D95" s="6"/>
      <c r="E95" s="6"/>
      <c r="F95" s="6"/>
      <c r="G95" s="6"/>
    </row>
    <row r="96" spans="1:7" ht="12.75">
      <c r="A96" s="3"/>
      <c r="C96" s="6"/>
      <c r="D96" s="6"/>
      <c r="E96" s="6"/>
      <c r="F96" s="6"/>
      <c r="G96" s="6"/>
    </row>
    <row r="97" spans="1:7" ht="12.75">
      <c r="A97" s="3"/>
      <c r="C97" s="6"/>
      <c r="D97" s="6"/>
      <c r="E97" s="6"/>
      <c r="F97" s="6"/>
      <c r="G97" s="6"/>
    </row>
    <row r="98" spans="1:7" ht="12.75">
      <c r="A98" s="3"/>
      <c r="C98" s="6"/>
      <c r="D98" s="6"/>
      <c r="E98" s="6"/>
      <c r="F98" s="6"/>
      <c r="G98" s="6"/>
    </row>
    <row r="99" spans="1:7" ht="12.75">
      <c r="A99" s="3"/>
      <c r="C99" s="6"/>
      <c r="D99" s="6"/>
      <c r="E99" s="6"/>
      <c r="F99" s="6"/>
      <c r="G99" s="6"/>
    </row>
    <row r="100" spans="1:7" ht="12.75">
      <c r="A100" s="3"/>
      <c r="C100" s="6"/>
      <c r="D100" s="6"/>
      <c r="E100" s="6"/>
      <c r="F100" s="6"/>
      <c r="G100" s="6"/>
    </row>
    <row r="101" spans="1:7" ht="12.75">
      <c r="A101" s="3"/>
      <c r="C101" s="6"/>
      <c r="D101" s="6"/>
      <c r="E101" s="6"/>
      <c r="F101" s="6"/>
      <c r="G101" s="6"/>
    </row>
    <row r="102" spans="1:7" ht="12.75">
      <c r="A102" s="3"/>
      <c r="C102" s="6"/>
      <c r="D102" s="6"/>
      <c r="E102" s="6"/>
      <c r="F102" s="6"/>
      <c r="G102" s="6"/>
    </row>
    <row r="103" spans="1:7" ht="12.75">
      <c r="A103" s="3"/>
      <c r="C103" s="6"/>
      <c r="D103" s="6"/>
      <c r="E103" s="6"/>
      <c r="F103" s="6"/>
      <c r="G103" s="6"/>
    </row>
    <row r="104" spans="1:7" ht="12.75">
      <c r="A104" s="3"/>
      <c r="C104" s="6"/>
      <c r="D104" s="6"/>
      <c r="E104" s="6"/>
      <c r="F104" s="6"/>
      <c r="G104" s="6"/>
    </row>
    <row r="105" spans="1:7" ht="12.75">
      <c r="A105" s="3"/>
      <c r="C105" s="6"/>
      <c r="D105" s="6"/>
      <c r="E105" s="6"/>
      <c r="F105" s="6"/>
      <c r="G105" s="6"/>
    </row>
    <row r="106" spans="1:7" ht="12.75">
      <c r="A106" s="3"/>
      <c r="C106" s="6"/>
      <c r="D106" s="6"/>
      <c r="E106" s="6"/>
      <c r="F106" s="6"/>
      <c r="G106" s="6"/>
    </row>
    <row r="107" spans="1:7" ht="12.75">
      <c r="A107" s="3"/>
      <c r="C107" s="6"/>
      <c r="D107" s="6"/>
      <c r="E107" s="6"/>
      <c r="F107" s="6"/>
      <c r="G107" s="6"/>
    </row>
    <row r="108" spans="1:7" ht="12.75">
      <c r="A108" s="3"/>
      <c r="C108" s="6"/>
      <c r="D108" s="6"/>
      <c r="E108" s="6"/>
      <c r="F108" s="6"/>
      <c r="G108" s="6"/>
    </row>
    <row r="109" spans="3:7" ht="12.75">
      <c r="C109" s="6"/>
      <c r="D109" s="6"/>
      <c r="E109" s="6"/>
      <c r="F109" s="6"/>
      <c r="G109" s="6"/>
    </row>
    <row r="110" spans="3:7" ht="12.75">
      <c r="C110" s="6"/>
      <c r="D110" s="6"/>
      <c r="E110" s="6"/>
      <c r="F110" s="6"/>
      <c r="G110" s="6"/>
    </row>
    <row r="111" ht="12.75">
      <c r="D111" s="3" t="s">
        <v>0</v>
      </c>
    </row>
    <row r="112" ht="12.75">
      <c r="D112" s="3" t="s">
        <v>19</v>
      </c>
    </row>
    <row r="113" ht="12.75">
      <c r="D113" s="3" t="s">
        <v>18</v>
      </c>
    </row>
    <row r="115" ht="12.75">
      <c r="A115" s="3" t="s">
        <v>103</v>
      </c>
    </row>
    <row r="116" ht="12.75">
      <c r="A116" s="3" t="s">
        <v>242</v>
      </c>
    </row>
    <row r="118" spans="6:8" ht="12.75">
      <c r="F118" s="37">
        <v>2003</v>
      </c>
      <c r="G118" s="31"/>
      <c r="H118" s="19"/>
    </row>
    <row r="119" spans="6:8" ht="12.75">
      <c r="F119" s="19" t="s">
        <v>244</v>
      </c>
      <c r="G119" s="31"/>
      <c r="H119" s="19"/>
    </row>
    <row r="120" spans="6:8" ht="12.75">
      <c r="F120" s="19" t="s">
        <v>104</v>
      </c>
      <c r="G120" s="31"/>
      <c r="H120" s="19"/>
    </row>
    <row r="121" spans="6:8" ht="12.75">
      <c r="F121" s="19" t="s">
        <v>239</v>
      </c>
      <c r="G121" s="31"/>
      <c r="H121" s="19"/>
    </row>
    <row r="122" spans="6:8" ht="12.75">
      <c r="F122" s="19" t="s">
        <v>8</v>
      </c>
      <c r="G122" s="31"/>
      <c r="H122" s="19"/>
    </row>
    <row r="124" spans="1:6" ht="12.75">
      <c r="A124" t="s">
        <v>105</v>
      </c>
      <c r="F124" s="6">
        <v>3387</v>
      </c>
    </row>
    <row r="125" spans="1:6" ht="12.75">
      <c r="A125" t="s">
        <v>106</v>
      </c>
      <c r="F125" s="6"/>
    </row>
    <row r="126" spans="2:6" ht="12.75">
      <c r="B126" t="s">
        <v>232</v>
      </c>
      <c r="F126" s="6">
        <v>-17</v>
      </c>
    </row>
    <row r="127" spans="2:6" ht="12.75">
      <c r="B127" t="s">
        <v>233</v>
      </c>
      <c r="F127" s="6">
        <v>-1</v>
      </c>
    </row>
    <row r="128" spans="2:6" ht="12.75">
      <c r="B128" t="s">
        <v>234</v>
      </c>
      <c r="F128" s="6">
        <v>2</v>
      </c>
    </row>
    <row r="129" spans="2:6" ht="12.75">
      <c r="B129" t="s">
        <v>231</v>
      </c>
      <c r="F129" s="6">
        <v>2259</v>
      </c>
    </row>
    <row r="130" spans="2:6" ht="12.75">
      <c r="B130" t="s">
        <v>107</v>
      </c>
      <c r="F130" s="10">
        <v>2900</v>
      </c>
    </row>
    <row r="131" spans="1:6" ht="12.75">
      <c r="A131" t="s">
        <v>108</v>
      </c>
      <c r="F131" s="6">
        <f>SUM(F124:F130)</f>
        <v>8530</v>
      </c>
    </row>
    <row r="132" spans="1:6" ht="12.75">
      <c r="A132" t="s">
        <v>109</v>
      </c>
      <c r="F132" s="6">
        <v>456</v>
      </c>
    </row>
    <row r="133" spans="1:6" ht="12.75">
      <c r="A133" t="s">
        <v>110</v>
      </c>
      <c r="F133" s="6">
        <v>-633</v>
      </c>
    </row>
    <row r="134" spans="1:6" ht="12.75">
      <c r="A134" t="s">
        <v>111</v>
      </c>
      <c r="F134" s="38">
        <f>F131+F132+F133</f>
        <v>8353</v>
      </c>
    </row>
    <row r="135" spans="1:6" ht="12.75">
      <c r="A135" t="s">
        <v>112</v>
      </c>
      <c r="F135" s="6">
        <v>-2900</v>
      </c>
    </row>
    <row r="136" spans="1:6" ht="12.75">
      <c r="A136" t="s">
        <v>113</v>
      </c>
      <c r="F136" s="6">
        <v>-173</v>
      </c>
    </row>
    <row r="137" spans="1:6" ht="12.75">
      <c r="A137" t="s">
        <v>114</v>
      </c>
      <c r="F137" s="8">
        <f>F134+F135+F136</f>
        <v>5280</v>
      </c>
    </row>
    <row r="138" ht="12.75">
      <c r="F138" s="6"/>
    </row>
    <row r="139" spans="1:6" ht="12.75">
      <c r="A139" t="s">
        <v>115</v>
      </c>
      <c r="F139" s="6"/>
    </row>
    <row r="140" spans="2:6" ht="12.75">
      <c r="B140" t="s">
        <v>260</v>
      </c>
      <c r="F140" s="6">
        <v>13</v>
      </c>
    </row>
    <row r="141" spans="2:6" ht="12.75">
      <c r="B141" t="s">
        <v>116</v>
      </c>
      <c r="F141" s="10">
        <v>-929</v>
      </c>
    </row>
    <row r="142" ht="12.75">
      <c r="F142" s="8">
        <f>F140+F141</f>
        <v>-916</v>
      </c>
    </row>
    <row r="143" ht="12.75">
      <c r="F143" s="6"/>
    </row>
    <row r="144" spans="1:6" ht="12.75">
      <c r="A144" t="s">
        <v>117</v>
      </c>
      <c r="F144" s="6"/>
    </row>
    <row r="145" spans="2:6" ht="12.75">
      <c r="B145" t="s">
        <v>245</v>
      </c>
      <c r="F145" s="6">
        <v>-1151</v>
      </c>
    </row>
    <row r="146" spans="2:6" ht="12.75">
      <c r="B146" t="s">
        <v>118</v>
      </c>
      <c r="F146" s="6">
        <v>-8</v>
      </c>
    </row>
    <row r="147" spans="2:6" ht="12.75">
      <c r="B147" t="s">
        <v>119</v>
      </c>
      <c r="F147" s="6">
        <v>-3142</v>
      </c>
    </row>
    <row r="148" spans="2:6" ht="12.75">
      <c r="B148" t="s">
        <v>120</v>
      </c>
      <c r="F148" s="6">
        <v>100</v>
      </c>
    </row>
    <row r="149" ht="12.75">
      <c r="F149" s="8">
        <f>SUM(F145:F148)</f>
        <v>-4201</v>
      </c>
    </row>
    <row r="150" ht="12.75">
      <c r="F150" s="6"/>
    </row>
    <row r="151" spans="1:6" ht="12.75">
      <c r="A151" t="s">
        <v>121</v>
      </c>
      <c r="F151" s="6">
        <f>F137+F142+F149</f>
        <v>163</v>
      </c>
    </row>
    <row r="152" ht="12.75">
      <c r="F152" s="6"/>
    </row>
    <row r="153" spans="1:6" ht="12.75">
      <c r="A153" t="s">
        <v>122</v>
      </c>
      <c r="F153" s="6">
        <v>-7696</v>
      </c>
    </row>
    <row r="154" ht="12.75">
      <c r="F154" s="6"/>
    </row>
    <row r="155" spans="1:6" ht="12.75">
      <c r="A155" t="s">
        <v>123</v>
      </c>
      <c r="F155" s="8">
        <f>F151+F153</f>
        <v>-7533</v>
      </c>
    </row>
    <row r="156" ht="12.75">
      <c r="F156" s="6"/>
    </row>
    <row r="157" ht="12.75">
      <c r="F157" s="6"/>
    </row>
    <row r="158" ht="12.75">
      <c r="A158" s="3" t="s">
        <v>124</v>
      </c>
    </row>
    <row r="159" ht="12.75">
      <c r="A159" s="3" t="s">
        <v>102</v>
      </c>
    </row>
  </sheetData>
  <printOptions/>
  <pageMargins left="0.7874015748031497" right="0.35433070866141736" top="0.984251968503937" bottom="0.984251968503937" header="0.5118110236220472" footer="0.5118110236220472"/>
  <pageSetup horizontalDpi="180" verticalDpi="18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4"/>
  <sheetViews>
    <sheetView workbookViewId="0" topLeftCell="A115">
      <selection activeCell="G139" sqref="G139"/>
    </sheetView>
  </sheetViews>
  <sheetFormatPr defaultColWidth="9.140625" defaultRowHeight="12.75"/>
  <cols>
    <col min="1" max="1" width="9.421875" style="0" customWidth="1"/>
    <col min="2" max="2" width="9.28125" style="0" bestFit="1" customWidth="1"/>
    <col min="4" max="4" width="9.8515625" style="0" customWidth="1"/>
    <col min="5" max="5" width="10.28125" style="0" customWidth="1"/>
    <col min="6" max="6" width="9.7109375" style="0" customWidth="1"/>
    <col min="7" max="7" width="12.28125" style="0" customWidth="1"/>
    <col min="8" max="8" width="11.7109375" style="0" customWidth="1"/>
    <col min="9" max="9" width="18.28125" style="0" customWidth="1"/>
    <col min="10" max="10" width="11.28125" style="0" customWidth="1"/>
  </cols>
  <sheetData>
    <row r="1" ht="12.75">
      <c r="A1" s="5" t="s">
        <v>126</v>
      </c>
    </row>
    <row r="2" ht="12.75">
      <c r="A2" s="5"/>
    </row>
    <row r="3" spans="1:2" ht="12.75">
      <c r="A3" s="24" t="s">
        <v>127</v>
      </c>
      <c r="B3" s="3" t="s">
        <v>128</v>
      </c>
    </row>
    <row r="4" spans="1:2" ht="12.75">
      <c r="A4" s="24"/>
      <c r="B4" s="3"/>
    </row>
    <row r="5" spans="1:2" ht="12.75">
      <c r="A5" s="24"/>
      <c r="B5" t="s">
        <v>129</v>
      </c>
    </row>
    <row r="6" spans="1:2" ht="12.75">
      <c r="A6" s="24"/>
      <c r="B6" t="s">
        <v>130</v>
      </c>
    </row>
    <row r="7" spans="1:2" ht="12.75">
      <c r="A7" s="24"/>
      <c r="B7" t="s">
        <v>131</v>
      </c>
    </row>
    <row r="8" spans="1:2" ht="12.75">
      <c r="A8" s="24"/>
      <c r="B8" t="s">
        <v>132</v>
      </c>
    </row>
    <row r="9" spans="1:2" ht="12.75">
      <c r="A9" s="24"/>
      <c r="B9" t="s">
        <v>133</v>
      </c>
    </row>
    <row r="10" ht="12.75">
      <c r="A10" s="24"/>
    </row>
    <row r="11" spans="1:2" ht="12.75">
      <c r="A11" s="24"/>
      <c r="B11" t="s">
        <v>134</v>
      </c>
    </row>
    <row r="12" spans="1:2" ht="12.75">
      <c r="A12" s="24"/>
      <c r="B12" t="s">
        <v>135</v>
      </c>
    </row>
    <row r="13" ht="12.75">
      <c r="A13" s="24"/>
    </row>
    <row r="14" spans="1:2" ht="12.75">
      <c r="A14" s="24" t="s">
        <v>136</v>
      </c>
      <c r="B14" s="3" t="s">
        <v>137</v>
      </c>
    </row>
    <row r="15" spans="1:2" ht="12.75">
      <c r="A15" s="24"/>
      <c r="B15" s="3"/>
    </row>
    <row r="16" spans="1:2" ht="12.75">
      <c r="A16" s="24"/>
      <c r="B16" t="s">
        <v>138</v>
      </c>
    </row>
    <row r="17" spans="1:2" ht="12.75">
      <c r="A17" s="24"/>
      <c r="B17" t="s">
        <v>139</v>
      </c>
    </row>
    <row r="18" ht="12.75">
      <c r="A18" s="24"/>
    </row>
    <row r="19" spans="1:2" ht="12.75">
      <c r="A19" s="24" t="s">
        <v>140</v>
      </c>
      <c r="B19" s="3" t="s">
        <v>141</v>
      </c>
    </row>
    <row r="20" ht="12.75">
      <c r="A20" s="24"/>
    </row>
    <row r="21" spans="1:2" ht="12.75">
      <c r="A21" s="24"/>
      <c r="B21" t="s">
        <v>45</v>
      </c>
    </row>
    <row r="22" ht="12.75">
      <c r="A22" s="24"/>
    </row>
    <row r="23" spans="1:2" ht="12.75">
      <c r="A23" s="24" t="s">
        <v>142</v>
      </c>
      <c r="B23" s="3" t="s">
        <v>143</v>
      </c>
    </row>
    <row r="24" spans="1:2" ht="12.75">
      <c r="A24" s="24"/>
      <c r="B24" s="3"/>
    </row>
    <row r="25" spans="1:2" ht="12.75">
      <c r="A25" s="28"/>
      <c r="B25" t="s">
        <v>144</v>
      </c>
    </row>
    <row r="26" spans="1:2" ht="12.75">
      <c r="A26" s="24"/>
      <c r="B26" t="s">
        <v>145</v>
      </c>
    </row>
    <row r="27" ht="12.75">
      <c r="A27" s="24"/>
    </row>
    <row r="28" spans="1:2" ht="12.75">
      <c r="A28" s="24" t="s">
        <v>146</v>
      </c>
      <c r="B28" s="3" t="s">
        <v>147</v>
      </c>
    </row>
    <row r="29" ht="12.75">
      <c r="A29" s="24"/>
    </row>
    <row r="30" spans="1:2" ht="12.75">
      <c r="A30" s="24"/>
      <c r="B30" t="s">
        <v>148</v>
      </c>
    </row>
    <row r="31" spans="1:2" ht="12.75">
      <c r="A31" s="24"/>
      <c r="B31" t="s">
        <v>149</v>
      </c>
    </row>
    <row r="32" spans="1:2" ht="12.75">
      <c r="A32" s="24"/>
      <c r="B32" t="s">
        <v>150</v>
      </c>
    </row>
    <row r="33" ht="12.75">
      <c r="A33" s="24"/>
    </row>
    <row r="34" spans="1:2" ht="12.75">
      <c r="A34" s="24" t="s">
        <v>151</v>
      </c>
      <c r="B34" s="3" t="s">
        <v>152</v>
      </c>
    </row>
    <row r="35" ht="12.75">
      <c r="A35" s="24"/>
    </row>
    <row r="36" spans="1:2" ht="12.75">
      <c r="A36" s="24"/>
      <c r="B36" t="s">
        <v>153</v>
      </c>
    </row>
    <row r="37" spans="1:2" ht="12.75">
      <c r="A37" s="24"/>
      <c r="B37" t="s">
        <v>154</v>
      </c>
    </row>
    <row r="38" spans="1:2" ht="12.75">
      <c r="A38" s="24"/>
      <c r="B38" t="s">
        <v>246</v>
      </c>
    </row>
    <row r="39" ht="12.75">
      <c r="A39" s="24"/>
    </row>
    <row r="40" spans="1:7" ht="12.75">
      <c r="A40" s="24"/>
      <c r="B40" t="s">
        <v>39</v>
      </c>
      <c r="E40" s="20"/>
      <c r="G40" s="15"/>
    </row>
    <row r="41" spans="1:7" ht="12.75">
      <c r="A41" s="24"/>
      <c r="B41" t="s">
        <v>155</v>
      </c>
      <c r="E41" s="20"/>
      <c r="G41" s="15"/>
    </row>
    <row r="42" spans="1:7" ht="12.75">
      <c r="A42" s="24"/>
      <c r="B42" t="s">
        <v>156</v>
      </c>
      <c r="E42" s="20"/>
      <c r="G42" s="15"/>
    </row>
    <row r="43" spans="1:7" ht="12.75">
      <c r="A43" s="24"/>
      <c r="B43" t="s">
        <v>157</v>
      </c>
      <c r="E43" s="20"/>
      <c r="G43" s="15"/>
    </row>
    <row r="44" spans="1:7" ht="12.75">
      <c r="A44" s="24"/>
      <c r="B44" t="s">
        <v>158</v>
      </c>
      <c r="E44" s="20"/>
      <c r="G44" s="15"/>
    </row>
    <row r="45" spans="1:7" ht="12.75">
      <c r="A45" s="24"/>
      <c r="E45" s="20"/>
      <c r="G45" s="15"/>
    </row>
    <row r="46" spans="1:7" ht="12.75">
      <c r="A46" s="24"/>
      <c r="C46" s="3" t="s">
        <v>34</v>
      </c>
      <c r="E46" s="27"/>
      <c r="F46" s="28" t="s">
        <v>35</v>
      </c>
      <c r="G46" s="15"/>
    </row>
    <row r="47" spans="1:7" ht="12.75">
      <c r="A47" s="24"/>
      <c r="E47" s="20"/>
      <c r="G47" s="15"/>
    </row>
    <row r="48" spans="1:7" ht="12.75">
      <c r="A48" s="24"/>
      <c r="C48" t="s">
        <v>36</v>
      </c>
      <c r="E48" s="20"/>
      <c r="F48" s="29">
        <v>1</v>
      </c>
      <c r="G48" s="15"/>
    </row>
    <row r="49" spans="1:7" ht="12.75">
      <c r="A49" s="24"/>
      <c r="C49" t="s">
        <v>38</v>
      </c>
      <c r="E49" s="20"/>
      <c r="F49" s="29">
        <v>1.2</v>
      </c>
      <c r="G49" s="15"/>
    </row>
    <row r="50" spans="3:7" ht="12.75">
      <c r="C50" t="s">
        <v>37</v>
      </c>
      <c r="E50" s="20"/>
      <c r="F50" s="29">
        <v>1.35</v>
      </c>
      <c r="G50" s="15"/>
    </row>
    <row r="52" ht="12.75">
      <c r="B52" t="s">
        <v>247</v>
      </c>
    </row>
    <row r="53" ht="12.75">
      <c r="B53" t="s">
        <v>46</v>
      </c>
    </row>
    <row r="54" ht="12.75">
      <c r="B54" s="3"/>
    </row>
    <row r="55" spans="1:2" ht="12.75">
      <c r="A55" s="24" t="s">
        <v>159</v>
      </c>
      <c r="B55" s="3" t="s">
        <v>160</v>
      </c>
    </row>
    <row r="56" spans="1:8" ht="12.75">
      <c r="A56" s="24"/>
      <c r="G56" s="39"/>
      <c r="H56" s="28"/>
    </row>
    <row r="57" spans="1:8" ht="12.75">
      <c r="A57" s="24"/>
      <c r="B57" s="3"/>
      <c r="G57" s="28">
        <v>2003</v>
      </c>
      <c r="H57" s="28">
        <v>2002</v>
      </c>
    </row>
    <row r="58" spans="1:8" ht="12.75">
      <c r="A58" s="24"/>
      <c r="B58" s="3"/>
      <c r="G58" s="28" t="s">
        <v>8</v>
      </c>
      <c r="H58" s="28" t="s">
        <v>8</v>
      </c>
    </row>
    <row r="59" spans="1:2" ht="12.75">
      <c r="A59" s="24"/>
      <c r="B59" t="s">
        <v>161</v>
      </c>
    </row>
    <row r="60" spans="1:2" ht="12.75">
      <c r="A60" s="24"/>
      <c r="B60" t="s">
        <v>162</v>
      </c>
    </row>
    <row r="61" spans="1:8" ht="12.75">
      <c r="A61" s="24"/>
      <c r="B61" t="s">
        <v>248</v>
      </c>
      <c r="G61" s="6">
        <v>1151</v>
      </c>
      <c r="H61" s="6">
        <v>1149</v>
      </c>
    </row>
    <row r="62" spans="1:2" ht="12.75">
      <c r="A62" s="24"/>
      <c r="B62" s="3"/>
    </row>
    <row r="63" spans="1:2" ht="12.75">
      <c r="A63" s="24" t="s">
        <v>163</v>
      </c>
      <c r="B63" s="3" t="s">
        <v>164</v>
      </c>
    </row>
    <row r="64" spans="1:2" ht="12.75">
      <c r="A64" s="24"/>
      <c r="B64" s="3"/>
    </row>
    <row r="65" spans="1:2" ht="12.75">
      <c r="A65" s="24"/>
      <c r="B65" t="s">
        <v>165</v>
      </c>
    </row>
    <row r="66" spans="1:2" ht="12.75">
      <c r="A66" s="24"/>
      <c r="B66" s="31" t="s">
        <v>166</v>
      </c>
    </row>
    <row r="67" ht="12.75">
      <c r="A67" s="24"/>
    </row>
    <row r="68" spans="1:2" ht="12.75">
      <c r="A68" s="24" t="s">
        <v>167</v>
      </c>
      <c r="B68" s="3" t="s">
        <v>168</v>
      </c>
    </row>
    <row r="69" ht="12.75">
      <c r="A69" s="24"/>
    </row>
    <row r="70" spans="1:2" ht="12.75">
      <c r="A70" s="24"/>
      <c r="B70" t="s">
        <v>227</v>
      </c>
    </row>
    <row r="71" ht="12.75">
      <c r="B71" t="s">
        <v>226</v>
      </c>
    </row>
    <row r="72" ht="12.75">
      <c r="B72" t="s">
        <v>228</v>
      </c>
    </row>
    <row r="73" ht="12.75">
      <c r="B73" t="s">
        <v>229</v>
      </c>
    </row>
    <row r="75" spans="1:2" ht="12.75">
      <c r="A75" s="24" t="s">
        <v>169</v>
      </c>
      <c r="B75" s="3" t="s">
        <v>170</v>
      </c>
    </row>
    <row r="76" ht="12.75">
      <c r="A76" s="24"/>
    </row>
    <row r="77" spans="1:2" ht="12.75">
      <c r="A77" s="24"/>
      <c r="B77" t="s">
        <v>171</v>
      </c>
    </row>
    <row r="78" spans="1:2" ht="12.75">
      <c r="A78" s="24"/>
      <c r="B78" t="s">
        <v>172</v>
      </c>
    </row>
    <row r="79" ht="12.75">
      <c r="A79" s="24"/>
    </row>
    <row r="80" spans="1:2" ht="12.75">
      <c r="A80" s="24" t="s">
        <v>173</v>
      </c>
      <c r="B80" s="3" t="s">
        <v>174</v>
      </c>
    </row>
    <row r="81" ht="12.75">
      <c r="A81" s="24"/>
    </row>
    <row r="82" spans="1:2" ht="12.75">
      <c r="A82" s="24"/>
      <c r="B82" t="s">
        <v>44</v>
      </c>
    </row>
    <row r="83" ht="12.75">
      <c r="A83" s="24"/>
    </row>
    <row r="84" spans="1:2" ht="12" customHeight="1">
      <c r="A84" s="24" t="s">
        <v>175</v>
      </c>
      <c r="B84" s="3" t="s">
        <v>176</v>
      </c>
    </row>
    <row r="85" ht="12.75">
      <c r="A85" s="24"/>
    </row>
    <row r="86" spans="1:6" ht="12.75">
      <c r="A86" s="24"/>
      <c r="F86" s="4" t="s">
        <v>15</v>
      </c>
    </row>
    <row r="87" spans="1:6" ht="12.75">
      <c r="A87" s="24"/>
      <c r="F87" s="4" t="s">
        <v>16</v>
      </c>
    </row>
    <row r="88" ht="12.75">
      <c r="F88" s="4" t="s">
        <v>7</v>
      </c>
    </row>
    <row r="89" ht="12.75">
      <c r="F89" s="4" t="s">
        <v>4</v>
      </c>
    </row>
    <row r="90" ht="12.75">
      <c r="F90" s="4" t="s">
        <v>239</v>
      </c>
    </row>
    <row r="91" ht="12.75">
      <c r="F91" s="19" t="s">
        <v>8</v>
      </c>
    </row>
    <row r="92" ht="12.75">
      <c r="C92" t="s">
        <v>29</v>
      </c>
    </row>
    <row r="93" ht="12.75">
      <c r="C93" t="s">
        <v>30</v>
      </c>
    </row>
    <row r="94" ht="12.75">
      <c r="C94" t="s">
        <v>31</v>
      </c>
    </row>
    <row r="95" spans="3:6" ht="12.75">
      <c r="C95" t="s">
        <v>177</v>
      </c>
      <c r="F95" s="20"/>
    </row>
    <row r="96" ht="12.75">
      <c r="F96" s="20"/>
    </row>
    <row r="97" spans="3:6" ht="12.75">
      <c r="C97" t="s">
        <v>221</v>
      </c>
      <c r="F97" s="20">
        <v>33020</v>
      </c>
    </row>
    <row r="98" spans="3:6" ht="12.75">
      <c r="C98" t="s">
        <v>52</v>
      </c>
      <c r="F98" s="11">
        <v>-345</v>
      </c>
    </row>
    <row r="99" spans="3:6" ht="12.75">
      <c r="C99" t="s">
        <v>249</v>
      </c>
      <c r="F99" s="18">
        <v>32675</v>
      </c>
    </row>
    <row r="101" spans="1:2" ht="12.75">
      <c r="A101" s="24" t="s">
        <v>178</v>
      </c>
      <c r="B101" s="3" t="s">
        <v>179</v>
      </c>
    </row>
    <row r="103" ht="12.75">
      <c r="B103" t="s">
        <v>180</v>
      </c>
    </row>
    <row r="105" spans="1:8" ht="12.75">
      <c r="A105" s="3" t="s">
        <v>181</v>
      </c>
      <c r="B105" s="3"/>
      <c r="F105" s="20"/>
      <c r="G105" s="29"/>
      <c r="H105" s="15"/>
    </row>
    <row r="106" spans="6:8" ht="12.75">
      <c r="F106" s="20"/>
      <c r="H106" s="15"/>
    </row>
    <row r="107" spans="1:2" ht="12.75">
      <c r="A107" s="24" t="s">
        <v>182</v>
      </c>
      <c r="B107" s="3" t="s">
        <v>183</v>
      </c>
    </row>
    <row r="108" ht="12.75">
      <c r="B108" s="3"/>
    </row>
    <row r="109" spans="2:8" ht="12.75">
      <c r="B109" s="31" t="s">
        <v>250</v>
      </c>
      <c r="H109" s="15"/>
    </row>
    <row r="110" spans="2:8" ht="12.75">
      <c r="B110" s="31" t="s">
        <v>251</v>
      </c>
      <c r="H110" s="15"/>
    </row>
    <row r="111" spans="2:8" ht="12.75">
      <c r="B111" s="31"/>
      <c r="H111" s="15"/>
    </row>
    <row r="112" ht="12.75">
      <c r="H112" s="15"/>
    </row>
    <row r="113" spans="2:8" ht="12.75">
      <c r="B113" t="s">
        <v>184</v>
      </c>
      <c r="H113" s="15"/>
    </row>
    <row r="114" spans="2:8" ht="12.75">
      <c r="B114" t="s">
        <v>230</v>
      </c>
      <c r="H114" s="15"/>
    </row>
    <row r="115" ht="12.75">
      <c r="H115" s="15"/>
    </row>
    <row r="116" spans="2:8" ht="12.75">
      <c r="B116" t="s">
        <v>185</v>
      </c>
      <c r="H116" s="15"/>
    </row>
    <row r="117" ht="12.75">
      <c r="B117" t="s">
        <v>186</v>
      </c>
    </row>
    <row r="118" ht="12.75">
      <c r="B118" s="3"/>
    </row>
    <row r="119" spans="1:2" ht="12.75">
      <c r="A119" s="24" t="s">
        <v>187</v>
      </c>
      <c r="B119" s="3" t="s">
        <v>188</v>
      </c>
    </row>
    <row r="121" ht="12.75">
      <c r="B121" t="s">
        <v>254</v>
      </c>
    </row>
    <row r="122" ht="12.75">
      <c r="B122" t="s">
        <v>255</v>
      </c>
    </row>
    <row r="123" ht="12.75">
      <c r="B123" t="s">
        <v>256</v>
      </c>
    </row>
    <row r="124" ht="12.75">
      <c r="B124" s="31"/>
    </row>
    <row r="126" spans="1:2" ht="12.75">
      <c r="A126" s="24" t="s">
        <v>189</v>
      </c>
      <c r="B126" s="3" t="s">
        <v>24</v>
      </c>
    </row>
    <row r="128" ht="12.75">
      <c r="B128" t="s">
        <v>252</v>
      </c>
    </row>
    <row r="129" ht="12.75">
      <c r="B129" t="s">
        <v>253</v>
      </c>
    </row>
    <row r="131" spans="1:2" ht="12.75">
      <c r="A131" s="24" t="s">
        <v>190</v>
      </c>
      <c r="B131" s="3" t="s">
        <v>191</v>
      </c>
    </row>
    <row r="133" ht="12.75">
      <c r="B133" t="s">
        <v>192</v>
      </c>
    </row>
    <row r="134" ht="12.75">
      <c r="A134" s="24"/>
    </row>
    <row r="135" spans="1:2" ht="12.75">
      <c r="A135" s="24" t="s">
        <v>193</v>
      </c>
      <c r="B135" s="3" t="s">
        <v>9</v>
      </c>
    </row>
    <row r="136" spans="1:2" ht="12.75">
      <c r="A136" s="24"/>
      <c r="B136" s="3"/>
    </row>
    <row r="137" spans="1:2" ht="12.75">
      <c r="A137" s="24"/>
      <c r="B137" t="s">
        <v>48</v>
      </c>
    </row>
    <row r="138" spans="1:8" ht="12.75">
      <c r="A138" s="24"/>
      <c r="F138" t="s">
        <v>194</v>
      </c>
      <c r="H138" t="s">
        <v>195</v>
      </c>
    </row>
    <row r="139" spans="1:9" ht="12.75">
      <c r="A139" s="24"/>
      <c r="F139" s="1" t="s">
        <v>7</v>
      </c>
      <c r="G139" s="1" t="s">
        <v>17</v>
      </c>
      <c r="H139" s="1" t="s">
        <v>7</v>
      </c>
      <c r="I139" s="1" t="s">
        <v>17</v>
      </c>
    </row>
    <row r="140" spans="1:9" ht="12.75">
      <c r="A140" s="24"/>
      <c r="F140" s="1" t="s">
        <v>28</v>
      </c>
      <c r="G140" s="1" t="s">
        <v>28</v>
      </c>
      <c r="H140" s="1" t="s">
        <v>28</v>
      </c>
      <c r="I140" s="1" t="s">
        <v>28</v>
      </c>
    </row>
    <row r="141" spans="1:9" ht="12.75">
      <c r="A141" s="24"/>
      <c r="D141" s="1"/>
      <c r="F141" s="1" t="s">
        <v>4</v>
      </c>
      <c r="G141" s="1" t="s">
        <v>4</v>
      </c>
      <c r="H141" s="1" t="s">
        <v>4</v>
      </c>
      <c r="I141" s="1" t="s">
        <v>4</v>
      </c>
    </row>
    <row r="142" spans="1:9" ht="12.75">
      <c r="A142" s="24"/>
      <c r="D142" s="1"/>
      <c r="F142" s="1" t="s">
        <v>239</v>
      </c>
      <c r="G142" s="1" t="s">
        <v>240</v>
      </c>
      <c r="H142" s="1" t="s">
        <v>239</v>
      </c>
      <c r="I142" s="1" t="s">
        <v>240</v>
      </c>
    </row>
    <row r="143" spans="1:9" ht="12.75">
      <c r="A143" s="24"/>
      <c r="D143" s="1"/>
      <c r="F143" s="19" t="s">
        <v>8</v>
      </c>
      <c r="G143" s="1" t="s">
        <v>8</v>
      </c>
      <c r="H143" s="19" t="s">
        <v>8</v>
      </c>
      <c r="I143" s="1" t="s">
        <v>8</v>
      </c>
    </row>
    <row r="144" spans="1:9" ht="12.75">
      <c r="A144" s="24"/>
      <c r="B144" t="s">
        <v>49</v>
      </c>
      <c r="F144">
        <v>150</v>
      </c>
      <c r="G144">
        <v>103</v>
      </c>
      <c r="H144">
        <v>196</v>
      </c>
      <c r="I144">
        <v>220</v>
      </c>
    </row>
    <row r="145" spans="1:9" ht="12.75">
      <c r="A145" s="24"/>
      <c r="B145" t="s">
        <v>26</v>
      </c>
      <c r="F145" s="6">
        <v>0</v>
      </c>
      <c r="G145" s="6">
        <v>0</v>
      </c>
      <c r="H145" s="6">
        <v>0</v>
      </c>
      <c r="I145" s="6">
        <v>0</v>
      </c>
    </row>
    <row r="146" spans="1:9" ht="12.75">
      <c r="A146" s="24"/>
      <c r="B146" t="s">
        <v>196</v>
      </c>
      <c r="F146" s="6">
        <v>-44</v>
      </c>
      <c r="G146" s="6">
        <v>0</v>
      </c>
      <c r="H146" s="6">
        <v>-44</v>
      </c>
      <c r="I146" s="6">
        <v>0</v>
      </c>
    </row>
    <row r="147" spans="1:9" ht="12.75">
      <c r="A147" s="24"/>
      <c r="F147" s="8">
        <f>F144+F145+F146</f>
        <v>106</v>
      </c>
      <c r="G147" s="8">
        <f>G144+G145+G146</f>
        <v>103</v>
      </c>
      <c r="H147" s="40">
        <v>152</v>
      </c>
      <c r="I147" s="8">
        <v>220</v>
      </c>
    </row>
    <row r="148" spans="1:9" ht="12.75">
      <c r="A148" s="24"/>
      <c r="F148" s="15"/>
      <c r="G148" s="15"/>
      <c r="H148" s="15"/>
      <c r="I148" s="15"/>
    </row>
    <row r="149" spans="1:9" ht="12.75">
      <c r="A149" s="24"/>
      <c r="B149" t="s">
        <v>197</v>
      </c>
      <c r="F149" s="15"/>
      <c r="G149" s="15"/>
      <c r="H149" s="15"/>
      <c r="I149" s="15"/>
    </row>
    <row r="150" spans="2:9" ht="12.75">
      <c r="B150" t="s">
        <v>198</v>
      </c>
      <c r="F150" s="15"/>
      <c r="G150" s="15"/>
      <c r="H150" s="15"/>
      <c r="I150" s="15"/>
    </row>
    <row r="151" spans="2:9" ht="12.75">
      <c r="B151" t="s">
        <v>199</v>
      </c>
      <c r="F151" s="15"/>
      <c r="G151" s="15"/>
      <c r="H151" s="15"/>
      <c r="I151" s="15"/>
    </row>
    <row r="152" spans="6:9" ht="12.75">
      <c r="F152" s="15"/>
      <c r="G152" s="15"/>
      <c r="H152" s="15"/>
      <c r="I152" s="15"/>
    </row>
    <row r="153" spans="1:2" ht="12.75">
      <c r="A153" s="24" t="s">
        <v>200</v>
      </c>
      <c r="B153" s="3" t="s">
        <v>201</v>
      </c>
    </row>
    <row r="155" ht="12.75">
      <c r="B155" t="s">
        <v>202</v>
      </c>
    </row>
    <row r="156" ht="12.75">
      <c r="B156" t="s">
        <v>203</v>
      </c>
    </row>
    <row r="158" spans="1:2" ht="12.75">
      <c r="A158" s="24" t="s">
        <v>204</v>
      </c>
      <c r="B158" s="3" t="s">
        <v>205</v>
      </c>
    </row>
    <row r="159" ht="12.75">
      <c r="B159" s="3"/>
    </row>
    <row r="160" ht="12.75">
      <c r="B160" t="s">
        <v>206</v>
      </c>
    </row>
    <row r="162" spans="1:2" ht="12.75">
      <c r="A162" s="24" t="s">
        <v>207</v>
      </c>
      <c r="B162" s="3" t="s">
        <v>208</v>
      </c>
    </row>
    <row r="164" ht="12.75">
      <c r="B164" t="s">
        <v>209</v>
      </c>
    </row>
    <row r="166" spans="1:2" ht="12.75">
      <c r="A166" s="24" t="s">
        <v>210</v>
      </c>
      <c r="B166" s="3" t="s">
        <v>211</v>
      </c>
    </row>
    <row r="168" spans="6:8" ht="12.75">
      <c r="F168" s="4" t="s">
        <v>15</v>
      </c>
      <c r="G168" s="4" t="s">
        <v>15</v>
      </c>
      <c r="H168" s="4"/>
    </row>
    <row r="169" spans="6:8" ht="12.75">
      <c r="F169" s="4" t="s">
        <v>16</v>
      </c>
      <c r="G169" s="4" t="s">
        <v>17</v>
      </c>
      <c r="H169" s="4"/>
    </row>
    <row r="170" spans="6:8" ht="12.75">
      <c r="F170" s="4" t="s">
        <v>7</v>
      </c>
      <c r="G170" s="4" t="s">
        <v>222</v>
      </c>
      <c r="H170" s="4"/>
    </row>
    <row r="171" spans="6:8" ht="12.75">
      <c r="F171" s="4" t="s">
        <v>4</v>
      </c>
      <c r="G171" s="4" t="s">
        <v>43</v>
      </c>
      <c r="H171" s="4"/>
    </row>
    <row r="172" spans="6:8" ht="12.75">
      <c r="F172" s="4" t="s">
        <v>239</v>
      </c>
      <c r="G172" s="4" t="s">
        <v>68</v>
      </c>
      <c r="H172" s="4"/>
    </row>
    <row r="173" spans="6:8" ht="12.75">
      <c r="F173" s="19" t="s">
        <v>8</v>
      </c>
      <c r="G173" s="19" t="s">
        <v>8</v>
      </c>
      <c r="H173" s="4"/>
    </row>
    <row r="174" ht="12.75">
      <c r="B174" s="3" t="s">
        <v>14</v>
      </c>
    </row>
    <row r="175" spans="3:7" ht="12.75">
      <c r="C175" t="s">
        <v>20</v>
      </c>
      <c r="F175" s="16">
        <v>8341</v>
      </c>
      <c r="G175" s="16">
        <v>9750</v>
      </c>
    </row>
    <row r="176" spans="3:7" ht="12.75">
      <c r="C176" t="s">
        <v>21</v>
      </c>
      <c r="F176" s="16">
        <v>1439</v>
      </c>
      <c r="G176" s="16">
        <v>1900</v>
      </c>
    </row>
    <row r="177" spans="3:7" ht="12.75">
      <c r="C177" t="s">
        <v>212</v>
      </c>
      <c r="F177" s="16">
        <v>5000</v>
      </c>
      <c r="G177" s="16">
        <v>5000</v>
      </c>
    </row>
    <row r="178" spans="3:7" ht="12.75">
      <c r="C178" t="s">
        <v>22</v>
      </c>
      <c r="F178" s="16">
        <v>2000</v>
      </c>
      <c r="G178" s="16">
        <v>3975</v>
      </c>
    </row>
    <row r="179" spans="3:8" ht="12.75">
      <c r="C179" t="s">
        <v>27</v>
      </c>
      <c r="F179" s="17">
        <v>945</v>
      </c>
      <c r="G179" s="17">
        <v>121</v>
      </c>
      <c r="H179" s="15"/>
    </row>
    <row r="180" spans="6:7" ht="12.75">
      <c r="F180" s="16">
        <f>F175+F177+F179+F176+F178</f>
        <v>17725</v>
      </c>
      <c r="G180" s="16">
        <f>G175+G177+G179+G176+G178</f>
        <v>20746</v>
      </c>
    </row>
    <row r="181" spans="2:7" ht="12.75">
      <c r="B181" s="3" t="s">
        <v>23</v>
      </c>
      <c r="F181" s="16"/>
      <c r="G181" s="16"/>
    </row>
    <row r="182" spans="2:7" ht="12.75">
      <c r="B182" s="4" t="s">
        <v>33</v>
      </c>
      <c r="C182" t="s">
        <v>32</v>
      </c>
      <c r="F182" s="16">
        <v>37135</v>
      </c>
      <c r="G182" s="16">
        <v>37135</v>
      </c>
    </row>
    <row r="183" spans="2:7" ht="12.75">
      <c r="B183" s="3"/>
      <c r="C183" t="s">
        <v>27</v>
      </c>
      <c r="F183" s="16">
        <v>362</v>
      </c>
      <c r="G183" s="16">
        <v>31</v>
      </c>
    </row>
    <row r="184" spans="3:8" ht="12.75">
      <c r="C184" t="s">
        <v>22</v>
      </c>
      <c r="F184" s="16">
        <v>14730</v>
      </c>
      <c r="G184" s="16">
        <v>14730</v>
      </c>
      <c r="H184" s="15"/>
    </row>
    <row r="185" spans="6:8" ht="12.75">
      <c r="F185" s="18">
        <f>F180+F184+F183+F182</f>
        <v>69952</v>
      </c>
      <c r="G185" s="18">
        <f>G180+G184+G183+G182</f>
        <v>72642</v>
      </c>
      <c r="H185" s="15"/>
    </row>
    <row r="186" spans="6:8" ht="12.75">
      <c r="F186" s="20"/>
      <c r="H186" s="15"/>
    </row>
    <row r="187" spans="2:8" ht="12.75">
      <c r="B187" s="1" t="s">
        <v>33</v>
      </c>
      <c r="C187" t="s">
        <v>39</v>
      </c>
      <c r="F187" s="20"/>
      <c r="H187" s="15"/>
    </row>
    <row r="188" spans="2:8" ht="12.75">
      <c r="B188" s="1"/>
      <c r="C188" t="s">
        <v>41</v>
      </c>
      <c r="F188" s="20"/>
      <c r="H188" s="15"/>
    </row>
    <row r="189" spans="3:8" ht="12.75">
      <c r="C189" t="s">
        <v>40</v>
      </c>
      <c r="F189" s="20"/>
      <c r="H189" s="15"/>
    </row>
    <row r="190" spans="3:8" ht="12.75">
      <c r="C190" t="s">
        <v>213</v>
      </c>
      <c r="F190" s="20"/>
      <c r="H190" s="15"/>
    </row>
    <row r="191" spans="3:8" ht="12.75">
      <c r="C191" t="s">
        <v>214</v>
      </c>
      <c r="F191" s="20"/>
      <c r="H191" s="15"/>
    </row>
    <row r="192" spans="6:8" ht="12.75">
      <c r="F192" s="20"/>
      <c r="H192" s="15"/>
    </row>
    <row r="193" spans="4:8" ht="12.75">
      <c r="D193" s="3" t="s">
        <v>34</v>
      </c>
      <c r="F193" s="27"/>
      <c r="G193" s="28" t="s">
        <v>35</v>
      </c>
      <c r="H193" s="15"/>
    </row>
    <row r="194" spans="6:8" ht="12.75">
      <c r="F194" s="20"/>
      <c r="H194" s="15"/>
    </row>
    <row r="195" spans="4:8" ht="12.75">
      <c r="D195" t="s">
        <v>36</v>
      </c>
      <c r="F195" s="20"/>
      <c r="G195" s="29">
        <v>1</v>
      </c>
      <c r="H195" s="15"/>
    </row>
    <row r="196" spans="4:8" ht="12.75">
      <c r="D196" t="s">
        <v>38</v>
      </c>
      <c r="F196" s="20"/>
      <c r="G196" s="29">
        <v>1.2</v>
      </c>
      <c r="H196" s="15"/>
    </row>
    <row r="197" spans="4:8" ht="12.75">
      <c r="D197" t="s">
        <v>37</v>
      </c>
      <c r="F197" s="20"/>
      <c r="G197" s="29">
        <v>1.35</v>
      </c>
      <c r="H197" s="15"/>
    </row>
    <row r="198" spans="6:8" ht="12.75">
      <c r="F198" s="20"/>
      <c r="G198" s="29"/>
      <c r="H198" s="15"/>
    </row>
    <row r="199" spans="1:8" ht="12.75">
      <c r="A199" s="24" t="s">
        <v>215</v>
      </c>
      <c r="B199" s="3" t="s">
        <v>216</v>
      </c>
      <c r="F199" s="20"/>
      <c r="G199" s="29"/>
      <c r="H199" s="15"/>
    </row>
    <row r="200" spans="2:8" ht="12.75">
      <c r="B200" s="3"/>
      <c r="F200" s="20"/>
      <c r="G200" s="29"/>
      <c r="H200" s="15"/>
    </row>
    <row r="201" spans="2:8" ht="12.75">
      <c r="B201" t="s">
        <v>257</v>
      </c>
      <c r="F201" s="20"/>
      <c r="G201" s="29"/>
      <c r="H201" s="15"/>
    </row>
    <row r="202" spans="6:8" ht="12.75">
      <c r="F202" s="20"/>
      <c r="G202" s="29"/>
      <c r="H202" s="15"/>
    </row>
    <row r="203" spans="1:8" ht="12.75">
      <c r="A203" s="24" t="s">
        <v>217</v>
      </c>
      <c r="B203" s="3" t="s">
        <v>218</v>
      </c>
      <c r="F203" s="20"/>
      <c r="G203" s="29"/>
      <c r="H203" s="15"/>
    </row>
    <row r="204" spans="6:8" ht="12.75">
      <c r="F204" s="20"/>
      <c r="G204" s="29"/>
      <c r="H204" s="15"/>
    </row>
    <row r="205" spans="2:8" ht="12.75">
      <c r="B205" t="s">
        <v>47</v>
      </c>
      <c r="F205" s="20"/>
      <c r="G205" s="29"/>
      <c r="H205" s="15"/>
    </row>
    <row r="206" spans="6:8" ht="12.75">
      <c r="F206" s="20"/>
      <c r="G206" s="29"/>
      <c r="H206" s="15"/>
    </row>
    <row r="207" spans="1:2" ht="12.75">
      <c r="A207" s="24" t="s">
        <v>219</v>
      </c>
      <c r="B207" s="3" t="s">
        <v>25</v>
      </c>
    </row>
    <row r="209" ht="12.75">
      <c r="B209" t="s">
        <v>220</v>
      </c>
    </row>
    <row r="211" spans="1:2" ht="12.75">
      <c r="A211" s="24" t="s">
        <v>235</v>
      </c>
      <c r="B211" s="3" t="s">
        <v>236</v>
      </c>
    </row>
    <row r="213" ht="12.75">
      <c r="B213" t="s">
        <v>258</v>
      </c>
    </row>
    <row r="214" ht="12.75">
      <c r="B214" t="s">
        <v>237</v>
      </c>
    </row>
  </sheetData>
  <printOptions/>
  <pageMargins left="0.7480314960629921" right="0.7480314960629921" top="0.984251968503937" bottom="0.7874015748031497" header="0.5118110236220472" footer="0.5118110236220472"/>
  <pageSetup horizontalDpi="180" verticalDpi="18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Central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Tan</dc:creator>
  <cp:keywords/>
  <dc:description/>
  <cp:lastModifiedBy>computer7</cp:lastModifiedBy>
  <cp:lastPrinted>2003-11-17T08:57:43Z</cp:lastPrinted>
  <dcterms:created xsi:type="dcterms:W3CDTF">1999-09-21T08:43:51Z</dcterms:created>
  <dcterms:modified xsi:type="dcterms:W3CDTF">2003-11-17T08:57:52Z</dcterms:modified>
  <cp:category/>
  <cp:version/>
  <cp:contentType/>
  <cp:contentStatus/>
</cp:coreProperties>
</file>