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<sst xmlns="http://schemas.openxmlformats.org/spreadsheetml/2006/main" count="360" uniqueCount="275">
  <si>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</si>
  <si>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</si>
  <si>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</si>
  <si>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</si>
  <si>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</si>
  <si>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</si>
  <si>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</si>
  <si>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</si>
  <si>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TO DATE</t>
  </si>
  <si>
    <t xml:space="preserve">PRECEDING YEAR </t>
  </si>
  <si>
    <t xml:space="preserve">CORRESPONDING </t>
  </si>
  <si>
    <t>PERIOD</t>
  </si>
  <si>
    <t xml:space="preserve">     CUMULATIVE QUARTER</t>
  </si>
  <si>
    <t>RM'000</t>
  </si>
  <si>
    <t>1(a)</t>
  </si>
  <si>
    <t xml:space="preserve"> (b)</t>
  </si>
  <si>
    <t xml:space="preserve">  ©</t>
  </si>
  <si>
    <t>2(a)</t>
  </si>
  <si>
    <t xml:space="preserve"> (e)</t>
  </si>
  <si>
    <t xml:space="preserve"> (h)</t>
  </si>
  <si>
    <t>Taxation</t>
  </si>
  <si>
    <t xml:space="preserve"> (I)</t>
  </si>
  <si>
    <t xml:space="preserve"> (j)</t>
  </si>
  <si>
    <t xml:space="preserve">                  (131696-V)</t>
  </si>
  <si>
    <t>Short Term Borrowings</t>
  </si>
  <si>
    <t>AS AT</t>
  </si>
  <si>
    <t>END OF</t>
  </si>
  <si>
    <t>PRECEDING</t>
  </si>
  <si>
    <t>FINANCIAL</t>
  </si>
  <si>
    <t>YEAR END</t>
  </si>
  <si>
    <t xml:space="preserve">        (Incorporated in Malaysia)</t>
  </si>
  <si>
    <t xml:space="preserve">               (131696-v)</t>
  </si>
  <si>
    <t>Taxation includes:</t>
  </si>
  <si>
    <t>Secured bank overdrafts</t>
  </si>
  <si>
    <t>Unsecured revolving credits</t>
  </si>
  <si>
    <t>Secured term loans</t>
  </si>
  <si>
    <t>Long Term Liabilities</t>
  </si>
  <si>
    <t>Dividend</t>
  </si>
  <si>
    <t>Transfer from deferred taxation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</si>
  <si>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</si>
  <si>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</si>
  <si>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</si>
  <si>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</si>
  <si>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</si>
  <si>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subsidiaries</t>
  </si>
  <si>
    <t>There were no changes in the composition of the Group for the current financial period to date.</t>
  </si>
  <si>
    <t>The operations of the Group are not subject to seasonality/cyclicality of operations.</t>
  </si>
  <si>
    <t>warrants have been converted to new ordinary shares of RM1.00 each.</t>
  </si>
  <si>
    <t>Secured revolving credits</t>
  </si>
  <si>
    <t>Unsecured ICULS</t>
  </si>
  <si>
    <t>**</t>
  </si>
  <si>
    <t>39,400,000 ICULS together with 39,400,000 free detachable warrants were issued for</t>
  </si>
  <si>
    <t>every four existing ordinary shares of RM1 each held in the Company.  The warrants</t>
  </si>
  <si>
    <t>may be exercised at any time during a period of ten (10) years commencing from the</t>
  </si>
  <si>
    <t>date of issue of warrants.  The exercise price of the warrants is fixed based on a multiple</t>
  </si>
  <si>
    <t>step-up basis, as follows:</t>
  </si>
  <si>
    <t>Warrant exercise period</t>
  </si>
  <si>
    <t>RM</t>
  </si>
  <si>
    <t>First to third year</t>
  </si>
  <si>
    <t>Fourth to sixth year</t>
  </si>
  <si>
    <t>Seventh to tenth year</t>
  </si>
  <si>
    <t>Pending material litigation</t>
  </si>
  <si>
    <t>There are no pending material litigation as at the date of this report.</t>
  </si>
  <si>
    <t>Segmental reporting</t>
  </si>
  <si>
    <t>There is no segmental reporting as the the Group's activities are in the hotel business conducted within</t>
  </si>
  <si>
    <t>Malaysia.</t>
  </si>
  <si>
    <t>Review of performance</t>
  </si>
  <si>
    <t>Proposed Dividend</t>
  </si>
  <si>
    <t>Unsecured bank overdrafts</t>
  </si>
  <si>
    <t xml:space="preserve">  INDIVIDUAL PERIOD</t>
  </si>
  <si>
    <t xml:space="preserve">   CUMULATIVE PERIOD</t>
  </si>
  <si>
    <t>Repayment of term loans</t>
  </si>
  <si>
    <t>Revenue</t>
  </si>
  <si>
    <t>The taxation charge for the Group is disproportionate to the results principally due to tax incentives</t>
  </si>
  <si>
    <t>subsidiaries and losses incurred by certain subsidiaries for which no Group relief is available.</t>
  </si>
  <si>
    <t>enjoyed by certain subsidiaries, industrial building allowance enjoyed by the Company and certain</t>
  </si>
  <si>
    <t xml:space="preserve">Current period's provision </t>
  </si>
  <si>
    <t>There were no corporate proposals announced during the financial period to date.</t>
  </si>
  <si>
    <t>Group borrowings and Debts Securities:-</t>
  </si>
  <si>
    <t>31.12.2001</t>
  </si>
  <si>
    <t>Property, Plant &amp; Equipment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</si>
  <si>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</si>
  <si>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</si>
  <si>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</si>
  <si>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</si>
  <si>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</si>
  <si>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</si>
  <si>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</si>
  <si>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</si>
  <si>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Share Capital</t>
  </si>
  <si>
    <t>Reserves</t>
  </si>
  <si>
    <t>Minorities Interest</t>
  </si>
  <si>
    <t>Borrowings</t>
  </si>
  <si>
    <t>Annual Financial Report for the year ended 31 December 2001)</t>
  </si>
  <si>
    <t>(The Condensed Consolidated Balance Sheets should be read in conjunction with the</t>
  </si>
  <si>
    <t>CONDENSED CONSOLIDATED BALANCE SHEETS</t>
  </si>
  <si>
    <t>CONDENSED CONSOLIDATED STATEMENTS OF CHANGES IN EQUITY</t>
  </si>
  <si>
    <t xml:space="preserve">Share </t>
  </si>
  <si>
    <t>Capital</t>
  </si>
  <si>
    <t xml:space="preserve">Reserve </t>
  </si>
  <si>
    <t>attributable</t>
  </si>
  <si>
    <t>to Capital</t>
  </si>
  <si>
    <t xml:space="preserve">Retained </t>
  </si>
  <si>
    <t>Profits</t>
  </si>
  <si>
    <t>Total</t>
  </si>
  <si>
    <t>Balance at beginning</t>
  </si>
  <si>
    <t>of year</t>
  </si>
  <si>
    <t xml:space="preserve">Balance at end of </t>
  </si>
  <si>
    <t>period</t>
  </si>
  <si>
    <t>Share</t>
  </si>
  <si>
    <t>premium</t>
  </si>
  <si>
    <t>reserve</t>
  </si>
  <si>
    <t>Reserve</t>
  </si>
  <si>
    <t xml:space="preserve">on </t>
  </si>
  <si>
    <t>consolidation</t>
  </si>
  <si>
    <t>Conversion of ICULS</t>
  </si>
  <si>
    <t>Net profit for the period</t>
  </si>
  <si>
    <t xml:space="preserve">(The Condensed Consolidated Statements of Changes in Equity should be read in conjunction </t>
  </si>
  <si>
    <t>Deferred Taxation</t>
  </si>
  <si>
    <t>Shareholders' Fund</t>
  </si>
  <si>
    <t>CONDENSED CONSOLIDATED INCOME STATEMENTS</t>
  </si>
  <si>
    <t xml:space="preserve">    INDIVIDUAL QUARTER</t>
  </si>
  <si>
    <t>Operating Expenses</t>
  </si>
  <si>
    <t>Other Operating Income</t>
  </si>
  <si>
    <t>Profit from Operations</t>
  </si>
  <si>
    <t>Finance costs</t>
  </si>
  <si>
    <t>Minority interest</t>
  </si>
  <si>
    <t>Net Profit for the period</t>
  </si>
  <si>
    <t xml:space="preserve">  </t>
  </si>
  <si>
    <t xml:space="preserve">EPS - </t>
  </si>
  <si>
    <t>(The Condensed Consolidated Income Sheets should be read in conjunction with the</t>
  </si>
  <si>
    <t>CONDENSED CONSOLIDATED CASH FLOW STATEMENTS</t>
  </si>
  <si>
    <t>ENDED</t>
  </si>
  <si>
    <t>Net Profit before tax</t>
  </si>
  <si>
    <t>Depreciation</t>
  </si>
  <si>
    <t>Inventories written off</t>
  </si>
  <si>
    <t>Interest expenses</t>
  </si>
  <si>
    <t>Operating profit before changes in working capital</t>
  </si>
  <si>
    <t>Net change in current assets</t>
  </si>
  <si>
    <t>Net change in current liabilities</t>
  </si>
  <si>
    <t>Interest paid</t>
  </si>
  <si>
    <t>Tax paid</t>
  </si>
  <si>
    <t>Purchase of property, plant &amp; equipment</t>
  </si>
  <si>
    <t>Investing Activity</t>
  </si>
  <si>
    <t>Financing Activities</t>
  </si>
  <si>
    <t>Dividend paid to shareholders</t>
  </si>
  <si>
    <t>Repayment of lease payables</t>
  </si>
  <si>
    <t>Revolving Credit drawdown</t>
  </si>
  <si>
    <t>Repayment of term loan</t>
  </si>
  <si>
    <t>Net Change in Cash &amp; Cash Equivalents</t>
  </si>
  <si>
    <t>Cash &amp; Cash Equivalents at beginning of year</t>
  </si>
  <si>
    <t>Cash &amp; Cash Equivalents at end of period</t>
  </si>
  <si>
    <t>Cash generated from operating activities</t>
  </si>
  <si>
    <t xml:space="preserve">(The Condensed Consolidated Cash Flow Statements should be read in conjunction </t>
  </si>
  <si>
    <t>with the Annual Financial Report for the year ended 31 December 2001)</t>
  </si>
  <si>
    <t>Net tangible assets per share (RM)</t>
  </si>
  <si>
    <t>Balance as at 30 September 2002</t>
  </si>
  <si>
    <t>Basic (based on 159,867,000</t>
  </si>
  <si>
    <t>ordinary shares) (sen)</t>
  </si>
  <si>
    <t>Diluted (based on 236,400,000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</si>
  <si>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</si>
  <si>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</si>
  <si>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</si>
  <si>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</si>
  <si>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</si>
  <si>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of the Kuala Lumpur Stock Exchange.  The same accounting policies and methods of </t>
  </si>
  <si>
    <t xml:space="preserve">computation are followed in the interim financial statements as compared with the annual </t>
  </si>
  <si>
    <t xml:space="preserve">The interim financial report should be read in conjunction with the audited financial </t>
  </si>
  <si>
    <t>statements of the Group for the year ended 31 December 2001.</t>
  </si>
  <si>
    <t>A2</t>
  </si>
  <si>
    <t>Annual Report of the Group's Preceding Annual Financial Statements</t>
  </si>
  <si>
    <t>The audit report of the Group's most recent annual audited financial statements for the</t>
  </si>
  <si>
    <t>year ended 31 December 2001 was not qualified.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</si>
  <si>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</si>
  <si>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</si>
  <si>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</si>
  <si>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</si>
  <si>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</si>
  <si>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</si>
  <si>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</si>
  <si>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</si>
  <si>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</si>
  <si>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</si>
  <si>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</si>
  <si>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</si>
  <si>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</si>
  <si>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</si>
  <si>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</si>
  <si>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</si>
  <si>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</si>
  <si>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share cancellations, shares held as treasury shares and resale of treasury shares during</t>
  </si>
  <si>
    <t xml:space="preserve">There were no issuances and repayment of debts and  equity securities, share buy-backs, </t>
  </si>
  <si>
    <t>A7</t>
  </si>
  <si>
    <t>Dividend paid</t>
  </si>
  <si>
    <t>Ordinary</t>
  </si>
  <si>
    <t xml:space="preserve">     Final paid:</t>
  </si>
  <si>
    <t xml:space="preserve">     2001 - 1% less 28% tax(2000 - 1% less 28% tax)</t>
  </si>
  <si>
    <t>A8</t>
  </si>
  <si>
    <t>A9</t>
  </si>
  <si>
    <t>Property, plant &amp; equipment</t>
  </si>
  <si>
    <t>The valuation of Land and buildings of the Group which represent hotel properties have been brought</t>
  </si>
  <si>
    <t>forward without amendment from the most recent annual audited financial statements for the year</t>
  </si>
  <si>
    <t>ended 31 December 2001.</t>
  </si>
  <si>
    <t>A10</t>
  </si>
  <si>
    <t>Events subsequent to the balance sheet date</t>
  </si>
  <si>
    <t>There are no material events subsequent to the end of the period under review that have not been</t>
  </si>
  <si>
    <t>reflected in the quarterly financial statements.</t>
  </si>
  <si>
    <t>A11</t>
  </si>
  <si>
    <t>Changes in composition of the Group</t>
  </si>
  <si>
    <t>A12</t>
  </si>
  <si>
    <t>Changes in contingent liabilities</t>
  </si>
  <si>
    <t>A13</t>
  </si>
  <si>
    <t>Capital commitments</t>
  </si>
  <si>
    <t>There are no authorised capital expenditure that has not been provided for in the financial statements.</t>
  </si>
  <si>
    <t>financial statements for the year ended 31 December 2001.</t>
  </si>
  <si>
    <t>Additional information required by the KLSE's Listing Requirements</t>
  </si>
  <si>
    <t>B1</t>
  </si>
  <si>
    <t>In the opinion of the Directors, the results for the financial period under review have not been affected by</t>
  </si>
  <si>
    <t>any transaction or event of a material or unusual nature.</t>
  </si>
  <si>
    <t xml:space="preserve">The improvement in the Group's revenue was due to better occupancy rates.  The higher earnings was 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</si>
  <si>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</si>
  <si>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</si>
  <si>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</si>
  <si>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</si>
  <si>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</si>
  <si>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</si>
  <si>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</si>
  <si>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>Unquoted investments and properties</t>
  </si>
  <si>
    <t xml:space="preserve">There were no purchases or sales of unquoted investments and properties for the current quarter and </t>
  </si>
  <si>
    <t>financial year to date.</t>
  </si>
  <si>
    <t>B6</t>
  </si>
  <si>
    <t>Quoted investments</t>
  </si>
  <si>
    <t>There were no purchase or disposal of quoted investments for the current financial period to date.</t>
  </si>
  <si>
    <t>B7</t>
  </si>
  <si>
    <t>Status of corporate proposals announced</t>
  </si>
  <si>
    <t>B8</t>
  </si>
  <si>
    <t>B9</t>
  </si>
  <si>
    <t>B10</t>
  </si>
  <si>
    <t>Off balance sheet financial instruments</t>
  </si>
  <si>
    <t xml:space="preserve">B11 </t>
  </si>
  <si>
    <t>B12</t>
  </si>
  <si>
    <t>Adjustments:-</t>
  </si>
  <si>
    <t>FOR THE QUARTER ENDED 31 DECEMBER 2002</t>
  </si>
  <si>
    <t>31.12.2002</t>
  </si>
  <si>
    <t>AS AT 31 DECEMBER 2002</t>
  </si>
  <si>
    <t>As at 31 December 2002, 2,265,000 irredeemable convertible unsecured loan stocks and 2,000</t>
  </si>
  <si>
    <t>Balance as at 31 December 2002</t>
  </si>
  <si>
    <t>The Group does not have any financial instruments with off balance sheet risk as at 31 December 2002.</t>
  </si>
  <si>
    <t>12 month quarter ended</t>
  </si>
  <si>
    <t>Dividends</t>
  </si>
  <si>
    <t xml:space="preserve">12 MONTH </t>
  </si>
  <si>
    <t>Provision of doubtful debts</t>
  </si>
  <si>
    <t xml:space="preserve">Over provision in respect of previous year </t>
  </si>
  <si>
    <t>A final dividend of 1% (ie. 1 sen per share) less 28% taxation has been recommended for the year</t>
  </si>
  <si>
    <t>ended 31 December 2002.  A final dividend of 1% (ie. 1 sen per share) less 28% taxation totalling</t>
  </si>
  <si>
    <t>The final dividend's payment date and entitlement date will be announced at a later date.</t>
  </si>
  <si>
    <t>Profit/(Loss) before tax</t>
  </si>
  <si>
    <t>Profit/(Loss) after tax</t>
  </si>
  <si>
    <t>the financial period ended 31 December 2002, other than as mentioned below.</t>
  </si>
  <si>
    <t>Prospects</t>
  </si>
  <si>
    <t>RM0.16 million).</t>
  </si>
  <si>
    <t>mainly due to higher revenue, lower depreciation, finance and operation costs.</t>
  </si>
  <si>
    <t>Dividend paid to minority shareholders</t>
  </si>
  <si>
    <t>Provision on impairment of assets</t>
  </si>
  <si>
    <t>During the year ended 31 December 2002, the Group achieved a revenue of RM38.47 million</t>
  </si>
  <si>
    <t xml:space="preserve">(2001: RM34.43 million) and profit before taxation of RM1.19 million(2001 Loss before taxation : </t>
  </si>
  <si>
    <t>RM1,149,170 was paid in year 2002 for the year ended 31 December 2001.</t>
  </si>
  <si>
    <t xml:space="preserve">Due to the political uncertainty in the Middle East and the current global economic situation, the  </t>
  </si>
  <si>
    <t>Directors do not expect growth in tourism.  However, the Directors feel that should the situation in the</t>
  </si>
  <si>
    <t>Middle East and world economy improves, the propects of the hotel industry should fare better.</t>
  </si>
  <si>
    <t xml:space="preserve">profit of RM1.927 million in the preceding quarter.  The loss recorded in the current quarter was mainly </t>
  </si>
  <si>
    <t>The group suffered a pre-tax loss of RM0.366 million for the current quarter as compared to a pre-tax</t>
  </si>
  <si>
    <t xml:space="preserve">due to lower operating income, higher operating expenses and a provision on impairment of assets on </t>
  </si>
  <si>
    <t>a piece of land owned by a subsidiary.</t>
  </si>
  <si>
    <t>Net cash generated from operating activities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</si>
</sst>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_);\(0\)"/>
    <numFmt numFmtId="167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/>
    </xf>
    <xf numFmtId="37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167" fontId="0" fillId="0" borderId="3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Border="1" applyAlignment="1">
      <alignment/>
    </xf>
    <xf numFmtId="37" fontId="0" fillId="0" borderId="3" xfId="0" applyNumberFormat="1" applyFont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Alignment="1">
      <alignment horizontal="center"/>
    </xf>
    <xf numFmtId="37" fontId="0" fillId="0" borderId="4" xfId="0" applyNumberFormat="1" applyBorder="1" applyAlignment="1">
      <alignment/>
    </xf>
    <xf numFmtId="37" fontId="1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15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7" fontId="0" fillId="0" borderId="3" xfId="0" applyNumberForma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workbookViewId="0" topLeftCell="B26">
      <selection activeCell="B26" sqref="B26"/>
    </sheetView>
  </sheetViews>
  <sheetFormatPr defaultColWidth="9.140625" defaultRowHeight="12.75"/>
  <cols>
    <col min="4" max="4" width="19.7109375" style="0" customWidth="1"/>
    <col min="5" max="5" width="9.7109375" style="0" customWidth="1"/>
    <col min="6" max="6" width="17.00390625" style="0" customWidth="1"/>
    <col min="8" max="8" width="0.13671875" style="0" customWidth="1"/>
    <col min="9" max="9" width="11.421875" style="0" customWidth="1"/>
    <col min="10" max="10" width="17.00390625" style="0" customWidth="1"/>
  </cols>
  <sheetData>
    <row r="1" ht="12.75">
      <c r="E1" s="3" t="s">
        <v>0</v>
      </c>
    </row>
    <row r="2" ht="12.75">
      <c r="E2" s="3" t="s">
        <v>23</v>
      </c>
    </row>
    <row r="3" ht="12.75">
      <c r="E3" s="3" t="s">
        <v>1</v>
      </c>
    </row>
    <row r="6" ht="12.75">
      <c r="B6" s="3" t="s">
        <v>120</v>
      </c>
    </row>
    <row r="7" ht="12.75">
      <c r="B7" s="3" t="s">
        <v>242</v>
      </c>
    </row>
    <row r="9" spans="5:10" ht="12.75">
      <c r="E9" s="3" t="s">
        <v>121</v>
      </c>
      <c r="F9" s="3"/>
      <c r="I9" s="3" t="s">
        <v>12</v>
      </c>
      <c r="J9" s="3"/>
    </row>
    <row r="10" spans="5:10" ht="12.75">
      <c r="E10" s="4" t="s">
        <v>2</v>
      </c>
      <c r="F10" s="4" t="s">
        <v>5</v>
      </c>
      <c r="I10" s="4" t="s">
        <v>7</v>
      </c>
      <c r="J10" s="4" t="s">
        <v>9</v>
      </c>
    </row>
    <row r="11" spans="5:10" ht="12.75">
      <c r="E11" s="4" t="s">
        <v>3</v>
      </c>
      <c r="F11" s="4" t="s">
        <v>6</v>
      </c>
      <c r="I11" s="4" t="s">
        <v>3</v>
      </c>
      <c r="J11" s="4" t="s">
        <v>10</v>
      </c>
    </row>
    <row r="12" spans="5:10" ht="12.75">
      <c r="E12" s="4" t="s">
        <v>4</v>
      </c>
      <c r="F12" s="4" t="s">
        <v>4</v>
      </c>
      <c r="I12" s="4" t="s">
        <v>8</v>
      </c>
      <c r="J12" s="4" t="s">
        <v>11</v>
      </c>
    </row>
    <row r="13" spans="5:10" ht="12.75">
      <c r="E13" s="4" t="s">
        <v>243</v>
      </c>
      <c r="F13" s="4" t="s">
        <v>79</v>
      </c>
      <c r="I13" s="4" t="s">
        <v>243</v>
      </c>
      <c r="J13" s="4" t="s">
        <v>79</v>
      </c>
    </row>
    <row r="14" spans="5:10" ht="12.75">
      <c r="E14" s="4" t="s">
        <v>13</v>
      </c>
      <c r="F14" s="4" t="s">
        <v>13</v>
      </c>
      <c r="G14" s="1"/>
      <c r="H14" s="1"/>
      <c r="I14" s="4" t="s">
        <v>13</v>
      </c>
      <c r="J14" s="4" t="s">
        <v>13</v>
      </c>
    </row>
    <row r="16" spans="1:10" ht="12.75">
      <c r="A16" t="s">
        <v>14</v>
      </c>
      <c r="B16" t="s">
        <v>72</v>
      </c>
      <c r="E16" s="33">
        <f>38473-28027</f>
        <v>10446</v>
      </c>
      <c r="F16" s="33">
        <v>8725</v>
      </c>
      <c r="G16" s="34"/>
      <c r="H16" s="34"/>
      <c r="I16" s="34">
        <v>38473</v>
      </c>
      <c r="J16" s="34">
        <v>34428</v>
      </c>
    </row>
    <row r="17" spans="5:10" ht="12.75">
      <c r="E17" s="33"/>
      <c r="F17" s="33"/>
      <c r="G17" s="34"/>
      <c r="H17" s="34"/>
      <c r="I17" s="34"/>
      <c r="J17" s="34"/>
    </row>
    <row r="18" spans="2:10" ht="12.75">
      <c r="B18" t="s">
        <v>122</v>
      </c>
      <c r="E18" s="33">
        <f>-33988+24116</f>
        <v>-9872</v>
      </c>
      <c r="F18" s="33">
        <v>-7979</v>
      </c>
      <c r="G18" s="34"/>
      <c r="H18" s="34"/>
      <c r="I18" s="34">
        <v>-33988</v>
      </c>
      <c r="J18" s="34">
        <v>-31239</v>
      </c>
    </row>
    <row r="19" spans="5:10" ht="12.75">
      <c r="E19" s="9"/>
      <c r="F19" s="9"/>
      <c r="G19" s="9"/>
      <c r="H19" s="9"/>
      <c r="I19" s="9"/>
      <c r="J19" s="9"/>
    </row>
    <row r="20" spans="1:10" ht="12.75">
      <c r="A20" s="2" t="s">
        <v>16</v>
      </c>
      <c r="B20" t="s">
        <v>123</v>
      </c>
      <c r="E20" s="19">
        <f>670-610</f>
        <v>60</v>
      </c>
      <c r="F20" s="19">
        <v>182</v>
      </c>
      <c r="G20" s="9"/>
      <c r="H20" s="9"/>
      <c r="I20" s="20">
        <v>670</v>
      </c>
      <c r="J20" s="20">
        <v>646</v>
      </c>
    </row>
    <row r="21" spans="5:10" ht="12.75">
      <c r="E21" s="9"/>
      <c r="F21" s="9"/>
      <c r="G21" s="9"/>
      <c r="H21" s="9"/>
      <c r="I21" s="9"/>
      <c r="J21" s="9"/>
    </row>
    <row r="22" spans="1:10" ht="12.75">
      <c r="A22" t="s">
        <v>17</v>
      </c>
      <c r="B22" t="s">
        <v>124</v>
      </c>
      <c r="E22" s="9">
        <f>E16+E18+E20</f>
        <v>634</v>
      </c>
      <c r="F22" s="9">
        <f>F16+F18+F20</f>
        <v>928</v>
      </c>
      <c r="G22" s="9"/>
      <c r="H22" s="9"/>
      <c r="I22" s="9">
        <f>I16+I18+I20</f>
        <v>5155</v>
      </c>
      <c r="J22" s="9">
        <f>J16+J18+J20</f>
        <v>3835</v>
      </c>
    </row>
    <row r="23" spans="5:10" ht="12.75">
      <c r="E23" s="9"/>
      <c r="F23" s="9"/>
      <c r="G23" s="9"/>
      <c r="H23" s="9"/>
      <c r="I23" s="9"/>
      <c r="J23" s="9"/>
    </row>
    <row r="24" spans="1:10" ht="12.75">
      <c r="A24" t="s">
        <v>15</v>
      </c>
      <c r="B24" t="s">
        <v>125</v>
      </c>
      <c r="E24" s="9">
        <f>2964-3964</f>
        <v>-1000</v>
      </c>
      <c r="F24" s="9">
        <v>-1073</v>
      </c>
      <c r="G24" s="9"/>
      <c r="H24" s="9"/>
      <c r="I24" s="9">
        <v>-3964</v>
      </c>
      <c r="J24" s="9">
        <v>-3990</v>
      </c>
    </row>
    <row r="25" spans="5:10" ht="12.75">
      <c r="E25" s="9"/>
      <c r="F25" s="9"/>
      <c r="G25" s="9"/>
      <c r="H25" s="9"/>
      <c r="I25" s="9"/>
      <c r="J25" s="9"/>
    </row>
    <row r="26" spans="1:10" ht="12.75">
      <c r="A26" t="s">
        <v>18</v>
      </c>
      <c r="B26" t="s">
        <v>256</v>
      </c>
      <c r="E26" s="35">
        <f>E22+E24</f>
        <v>-366</v>
      </c>
      <c r="F26" s="35">
        <f>F22+F24</f>
        <v>-145</v>
      </c>
      <c r="G26" s="9"/>
      <c r="H26" s="9"/>
      <c r="I26" s="35">
        <f>I22+I24</f>
        <v>1191</v>
      </c>
      <c r="J26" s="35">
        <f>J22+J24</f>
        <v>-155</v>
      </c>
    </row>
    <row r="27" spans="5:10" ht="12.75">
      <c r="E27" s="9"/>
      <c r="F27" s="9"/>
      <c r="G27" s="9"/>
      <c r="H27" s="9"/>
      <c r="I27" s="9"/>
      <c r="J27" s="9"/>
    </row>
    <row r="28" spans="1:10" ht="12.75">
      <c r="A28" t="s">
        <v>19</v>
      </c>
      <c r="B28" t="s">
        <v>20</v>
      </c>
      <c r="E28" s="20">
        <f>-3+220</f>
        <v>217</v>
      </c>
      <c r="F28" s="20">
        <v>278</v>
      </c>
      <c r="G28" s="9"/>
      <c r="H28" s="9"/>
      <c r="I28" s="20">
        <v>-3</v>
      </c>
      <c r="J28" s="20">
        <v>113</v>
      </c>
    </row>
    <row r="29" spans="5:10" ht="12.75">
      <c r="E29" s="9"/>
      <c r="F29" s="9"/>
      <c r="G29" s="9"/>
      <c r="H29" s="9"/>
      <c r="I29" s="9"/>
      <c r="J29" s="9"/>
    </row>
    <row r="30" spans="1:10" ht="12.75">
      <c r="A30" t="s">
        <v>21</v>
      </c>
      <c r="B30" t="s">
        <v>257</v>
      </c>
      <c r="E30" s="9">
        <f>E26+E28</f>
        <v>-149</v>
      </c>
      <c r="F30" s="9">
        <f>F26+F28</f>
        <v>133</v>
      </c>
      <c r="G30" s="9"/>
      <c r="H30" s="9"/>
      <c r="I30" s="9">
        <f>I26+I28</f>
        <v>1188</v>
      </c>
      <c r="J30" s="9">
        <f>J26+J28</f>
        <v>-42</v>
      </c>
    </row>
    <row r="31" spans="5:10" ht="12.75">
      <c r="E31" s="9"/>
      <c r="F31" s="9"/>
      <c r="G31" s="9"/>
      <c r="H31" s="9"/>
      <c r="I31" s="9"/>
      <c r="J31" s="9"/>
    </row>
    <row r="32" spans="2:10" ht="12.75">
      <c r="B32" t="s">
        <v>126</v>
      </c>
      <c r="E32" s="20">
        <f>-144+126</f>
        <v>-18</v>
      </c>
      <c r="F32" s="20">
        <v>25</v>
      </c>
      <c r="G32" s="9"/>
      <c r="H32" s="9"/>
      <c r="I32" s="20">
        <v>-144</v>
      </c>
      <c r="J32" s="20">
        <v>261</v>
      </c>
    </row>
    <row r="33" spans="5:10" ht="12.75">
      <c r="E33" s="9"/>
      <c r="F33" s="9"/>
      <c r="G33" s="9"/>
      <c r="H33" s="9"/>
      <c r="I33" s="9"/>
      <c r="J33" s="9"/>
    </row>
    <row r="34" spans="1:10" ht="12.75">
      <c r="A34" t="s">
        <v>22</v>
      </c>
      <c r="B34" t="s">
        <v>127</v>
      </c>
      <c r="E34" s="20">
        <f>(E30+E32)</f>
        <v>-167</v>
      </c>
      <c r="F34" s="20">
        <f>(F30+F32)</f>
        <v>158</v>
      </c>
      <c r="G34" s="9"/>
      <c r="H34" s="9"/>
      <c r="I34" s="20">
        <f>(I30+I32)</f>
        <v>1044</v>
      </c>
      <c r="J34" s="20">
        <f>(J30+J32)</f>
        <v>219</v>
      </c>
    </row>
    <row r="35" spans="5:10" ht="12.75">
      <c r="E35" s="9"/>
      <c r="F35" s="9"/>
      <c r="G35" s="9"/>
      <c r="H35" s="9"/>
      <c r="I35" s="9"/>
      <c r="J35" s="9"/>
    </row>
    <row r="36" spans="2:10" ht="12.75">
      <c r="B36" t="s">
        <v>129</v>
      </c>
      <c r="C36" t="s">
        <v>157</v>
      </c>
      <c r="E36" s="21">
        <f>0.65-0.76</f>
        <v>-0.10999999999999999</v>
      </c>
      <c r="F36" s="21">
        <v>0.06</v>
      </c>
      <c r="G36" s="1"/>
      <c r="H36" s="1"/>
      <c r="I36" s="21">
        <v>0.65</v>
      </c>
      <c r="J36" s="21">
        <v>0.1</v>
      </c>
    </row>
    <row r="37" spans="3:10" ht="12.75">
      <c r="C37" t="s">
        <v>158</v>
      </c>
      <c r="E37" s="21"/>
      <c r="F37" s="21"/>
      <c r="G37" s="1"/>
      <c r="H37" s="1"/>
      <c r="I37" s="21"/>
      <c r="J37" s="21"/>
    </row>
    <row r="38" spans="2:10" ht="12.75">
      <c r="B38" t="s">
        <v>128</v>
      </c>
      <c r="C38" t="s">
        <v>159</v>
      </c>
      <c r="E38" s="36">
        <f>1.23-1.1</f>
        <v>0.1299999999999999</v>
      </c>
      <c r="F38" s="36">
        <v>0.51</v>
      </c>
      <c r="G38" s="36"/>
      <c r="H38" s="36"/>
      <c r="I38" s="36">
        <v>1.23</v>
      </c>
      <c r="J38" s="26">
        <v>1.1</v>
      </c>
    </row>
    <row r="39" spans="3:10" ht="12.75">
      <c r="C39" t="s">
        <v>158</v>
      </c>
      <c r="E39" s="1"/>
      <c r="F39" s="9"/>
      <c r="G39" s="1"/>
      <c r="H39" s="1"/>
      <c r="I39" s="9"/>
      <c r="J39" s="9"/>
    </row>
    <row r="40" spans="6:10" ht="12.75">
      <c r="F40" s="26"/>
      <c r="I40" s="21"/>
      <c r="J40" s="21"/>
    </row>
    <row r="41" spans="2:10" ht="12.75">
      <c r="B41" s="3" t="s">
        <v>130</v>
      </c>
      <c r="I41" s="1"/>
      <c r="J41" s="1"/>
    </row>
    <row r="42" spans="2:10" ht="12.75">
      <c r="B42" s="3" t="s">
        <v>93</v>
      </c>
      <c r="I42" s="1"/>
      <c r="J42" s="1"/>
    </row>
    <row r="43" spans="9:10" ht="12.75">
      <c r="I43" s="1"/>
      <c r="J43" s="1"/>
    </row>
    <row r="44" spans="9:10" ht="12.75">
      <c r="I44" s="1"/>
      <c r="J44" s="1"/>
    </row>
    <row r="45" spans="9:10" ht="12.75">
      <c r="I45" s="1"/>
      <c r="J45" s="1"/>
    </row>
    <row r="46" spans="9:10" ht="12.75">
      <c r="I46" s="1"/>
      <c r="J46" s="1"/>
    </row>
    <row r="47" spans="9:10" ht="12.75">
      <c r="I47" s="1"/>
      <c r="J47" s="1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1"/>
      <c r="J51" s="1"/>
    </row>
    <row r="52" spans="9:10" ht="12.75">
      <c r="I52" s="1"/>
      <c r="J52" s="1"/>
    </row>
    <row r="53" spans="9:10" ht="12.75">
      <c r="I53" s="1"/>
      <c r="J53" s="1"/>
    </row>
    <row r="54" spans="9:10" ht="12.75">
      <c r="I54" s="1"/>
      <c r="J54" s="1"/>
    </row>
    <row r="55" spans="9:10" ht="12.75">
      <c r="I55" s="1"/>
      <c r="J55" s="1"/>
    </row>
    <row r="56" spans="9:10" ht="12.75">
      <c r="I56" s="1"/>
      <c r="J56" s="1"/>
    </row>
    <row r="57" spans="9:10" ht="12.75">
      <c r="I57" s="1"/>
      <c r="J57" s="1"/>
    </row>
    <row r="58" spans="9:10" ht="12.75">
      <c r="I58" s="1"/>
      <c r="J58" s="1"/>
    </row>
    <row r="59" spans="9:10" ht="12.75">
      <c r="I59" s="1"/>
      <c r="J59" s="1"/>
    </row>
    <row r="60" spans="9:10" ht="12.75">
      <c r="I60" s="1"/>
      <c r="J60" s="1"/>
    </row>
    <row r="61" spans="9:10" ht="12.75">
      <c r="I61" s="1"/>
      <c r="J61" s="1"/>
    </row>
    <row r="62" spans="9:10" ht="12.75">
      <c r="I62" s="1"/>
      <c r="J62" s="1"/>
    </row>
    <row r="63" spans="9:10" ht="12.75">
      <c r="I63" s="1"/>
      <c r="J63" s="1"/>
    </row>
    <row r="64" spans="9:10" ht="12.75">
      <c r="I64" s="1"/>
      <c r="J64" s="1"/>
    </row>
    <row r="65" spans="9:10" ht="12.75"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>
      <c r="I77" s="1"/>
      <c r="J77" s="1"/>
    </row>
    <row r="78" spans="9:10" ht="12.75">
      <c r="I78" s="1"/>
      <c r="J78" s="1"/>
    </row>
    <row r="79" spans="9:10" ht="12.75">
      <c r="I79" s="1"/>
      <c r="J79" s="1"/>
    </row>
    <row r="80" spans="9:10" ht="12.75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  <row r="84" spans="9:10" ht="12.75">
      <c r="I84" s="1"/>
      <c r="J84" s="1"/>
    </row>
    <row r="85" spans="9:10" ht="12.75">
      <c r="I85" s="1"/>
      <c r="J85" s="1"/>
    </row>
    <row r="86" spans="9:10" ht="12.75">
      <c r="I86" s="1"/>
      <c r="J86" s="1"/>
    </row>
    <row r="87" spans="9:10" ht="12.75"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  <row r="113" spans="9:10" ht="12.75">
      <c r="I113" s="1"/>
      <c r="J113" s="1"/>
    </row>
    <row r="114" spans="9:10" ht="12.75">
      <c r="I114" s="1"/>
      <c r="J114" s="1"/>
    </row>
    <row r="115" spans="9:10" ht="12.75">
      <c r="I115" s="1"/>
      <c r="J115" s="1"/>
    </row>
    <row r="116" spans="9:10" ht="12.75">
      <c r="I116" s="1"/>
      <c r="J116" s="1"/>
    </row>
    <row r="117" spans="9:10" ht="12.75">
      <c r="I117" s="1"/>
      <c r="J117" s="1"/>
    </row>
    <row r="118" spans="9:10" ht="12.75">
      <c r="I118" s="1"/>
      <c r="J118" s="1"/>
    </row>
    <row r="119" spans="9:10" ht="12.75">
      <c r="I119" s="1"/>
      <c r="J119" s="1"/>
    </row>
    <row r="120" spans="9:10" ht="12.75">
      <c r="I120" s="1"/>
      <c r="J120" s="1"/>
    </row>
    <row r="121" spans="9:10" ht="12.75">
      <c r="I121" s="1"/>
      <c r="J121" s="1"/>
    </row>
    <row r="122" spans="9:10" ht="12.75">
      <c r="I122" s="1"/>
      <c r="J122" s="1"/>
    </row>
    <row r="123" spans="9:10" ht="12.75">
      <c r="I123" s="1"/>
      <c r="J123" s="1"/>
    </row>
    <row r="124" spans="9:10" ht="12.75">
      <c r="I124" s="1"/>
      <c r="J124" s="1"/>
    </row>
    <row r="125" spans="9:10" ht="12.75">
      <c r="I125" s="1"/>
      <c r="J125" s="1"/>
    </row>
    <row r="126" spans="9:10" ht="12.75">
      <c r="I126" s="1"/>
      <c r="J126" s="1"/>
    </row>
    <row r="127" spans="9:10" ht="12.75">
      <c r="I127" s="1"/>
      <c r="J127" s="1"/>
    </row>
    <row r="128" spans="9:10" ht="12.75">
      <c r="I128" s="1"/>
      <c r="J128" s="1"/>
    </row>
    <row r="129" spans="9:10" ht="12.75">
      <c r="I129" s="1"/>
      <c r="J129" s="1"/>
    </row>
    <row r="130" spans="9:10" ht="12.75">
      <c r="I130" s="1"/>
      <c r="J130" s="1"/>
    </row>
    <row r="131" spans="9:10" ht="12.75">
      <c r="I131" s="1"/>
      <c r="J131" s="1"/>
    </row>
    <row r="132" spans="9:10" ht="12.75">
      <c r="I132" s="1"/>
      <c r="J132" s="1"/>
    </row>
    <row r="133" spans="9:10" ht="12.75">
      <c r="I133" s="1"/>
      <c r="J133" s="1"/>
    </row>
    <row r="134" spans="9:10" ht="12.75">
      <c r="I134" s="1"/>
      <c r="J134" s="1"/>
    </row>
    <row r="135" spans="9:10" ht="12.75">
      <c r="I135" s="1"/>
      <c r="J135" s="1"/>
    </row>
    <row r="136" spans="9:10" ht="12.75">
      <c r="I136" s="1"/>
      <c r="J136" s="1"/>
    </row>
    <row r="137" spans="9:10" ht="12.75">
      <c r="I137" s="1"/>
      <c r="J137" s="1"/>
    </row>
    <row r="138" spans="9:10" ht="12.75">
      <c r="I138" s="1"/>
      <c r="J138" s="1"/>
    </row>
    <row r="139" spans="9:10" ht="12.75">
      <c r="I139" s="1"/>
      <c r="J139" s="1"/>
    </row>
    <row r="140" spans="9:10" ht="12.75">
      <c r="I140" s="1"/>
      <c r="J140" s="1"/>
    </row>
    <row r="141" spans="9:10" ht="12.75">
      <c r="I141" s="1"/>
      <c r="J141" s="1"/>
    </row>
    <row r="142" spans="9:10" ht="12.75">
      <c r="I142" s="1"/>
      <c r="J142" s="1"/>
    </row>
    <row r="143" spans="9:10" ht="12.75">
      <c r="I143" s="1"/>
      <c r="J143" s="1"/>
    </row>
    <row r="144" spans="9:10" ht="12.75">
      <c r="I144" s="1"/>
      <c r="J144" s="1"/>
    </row>
    <row r="145" spans="9:10" ht="12.75">
      <c r="I145" s="1"/>
      <c r="J145" s="1"/>
    </row>
    <row r="146" spans="9:10" ht="12.75">
      <c r="I146" s="1"/>
      <c r="J146" s="1"/>
    </row>
    <row r="147" spans="9:10" ht="12.75">
      <c r="I147" s="1"/>
      <c r="J147" s="1"/>
    </row>
    <row r="148" spans="9:10" ht="12.75">
      <c r="I148" s="1"/>
      <c r="J148" s="1"/>
    </row>
    <row r="149" spans="9:10" ht="12.75">
      <c r="I149" s="1"/>
      <c r="J149" s="1"/>
    </row>
    <row r="150" spans="9:10" ht="12.75">
      <c r="I150" s="1"/>
      <c r="J150" s="1"/>
    </row>
    <row r="151" spans="9:10" ht="12.75">
      <c r="I151" s="1"/>
      <c r="J151" s="1"/>
    </row>
    <row r="152" spans="9:10" ht="12.75">
      <c r="I152" s="1"/>
      <c r="J152" s="1"/>
    </row>
    <row r="153" spans="9:10" ht="12.75">
      <c r="I153" s="1"/>
      <c r="J153" s="1"/>
    </row>
    <row r="154" spans="9:10" ht="12.75">
      <c r="I154" s="1"/>
      <c r="J154" s="1"/>
    </row>
    <row r="155" spans="9:10" ht="12.75">
      <c r="I155" s="1"/>
      <c r="J155" s="1"/>
    </row>
    <row r="156" spans="9:10" ht="12.75">
      <c r="I156" s="1"/>
      <c r="J156" s="1"/>
    </row>
    <row r="157" spans="9:10" ht="12.75">
      <c r="I157" s="1"/>
      <c r="J157" s="1"/>
    </row>
    <row r="158" spans="9:10" ht="12.75">
      <c r="I158" s="1"/>
      <c r="J158" s="1"/>
    </row>
    <row r="159" spans="9:10" ht="12.75">
      <c r="I159" s="1"/>
      <c r="J159" s="1"/>
    </row>
    <row r="160" spans="9:10" ht="12.75">
      <c r="I160" s="1"/>
      <c r="J160" s="1"/>
    </row>
    <row r="161" spans="9:10" ht="12.75">
      <c r="I161" s="1"/>
      <c r="J161" s="1"/>
    </row>
    <row r="162" spans="9:10" ht="12.75">
      <c r="I162" s="1"/>
      <c r="J162" s="1"/>
    </row>
  </sheetData>
  <printOptions/>
  <pageMargins left="0.75" right="0.75" top="0.75" bottom="1" header="0.5" footer="0.5"/>
  <pageSetup horizontalDpi="180" verticalDpi="18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122">
      <selection activeCell="C136" sqref="C136"/>
    </sheetView>
  </sheetViews>
  <sheetFormatPr defaultColWidth="9.140625" defaultRowHeight="12.75"/>
  <cols>
    <col min="1" max="1" width="9.421875" style="0" bestFit="1" customWidth="1"/>
    <col min="2" max="2" width="10.140625" style="0" customWidth="1"/>
    <col min="4" max="5" width="10.00390625" style="0" customWidth="1"/>
    <col min="6" max="6" width="11.8515625" style="0" customWidth="1"/>
    <col min="8" max="8" width="11.8515625" style="0" customWidth="1"/>
  </cols>
  <sheetData>
    <row r="1" ht="12.75">
      <c r="D1" s="3" t="s">
        <v>0</v>
      </c>
    </row>
    <row r="2" ht="12.75">
      <c r="D2" s="3" t="s">
        <v>31</v>
      </c>
    </row>
    <row r="3" ht="12.75">
      <c r="D3" s="3" t="s">
        <v>30</v>
      </c>
    </row>
    <row r="5" ht="12.75">
      <c r="A5" s="3" t="s">
        <v>95</v>
      </c>
    </row>
    <row r="6" ht="12.75">
      <c r="A6" s="3" t="s">
        <v>244</v>
      </c>
    </row>
    <row r="8" spans="6:8" ht="12.75">
      <c r="F8" s="17" t="s">
        <v>25</v>
      </c>
      <c r="G8" s="25"/>
      <c r="H8" s="17" t="s">
        <v>25</v>
      </c>
    </row>
    <row r="9" spans="6:8" ht="12.75">
      <c r="F9" s="17" t="s">
        <v>26</v>
      </c>
      <c r="G9" s="25"/>
      <c r="H9" s="17" t="s">
        <v>27</v>
      </c>
    </row>
    <row r="10" spans="6:8" ht="12.75">
      <c r="F10" s="17" t="s">
        <v>7</v>
      </c>
      <c r="G10" s="25"/>
      <c r="H10" s="17" t="s">
        <v>28</v>
      </c>
    </row>
    <row r="11" spans="6:8" ht="12.75">
      <c r="F11" s="17" t="s">
        <v>4</v>
      </c>
      <c r="G11" s="25"/>
      <c r="H11" s="17" t="s">
        <v>29</v>
      </c>
    </row>
    <row r="12" spans="6:8" ht="12.75">
      <c r="F12" s="17" t="s">
        <v>243</v>
      </c>
      <c r="G12" s="25"/>
      <c r="H12" s="17" t="s">
        <v>79</v>
      </c>
    </row>
    <row r="13" spans="6:8" ht="12.75">
      <c r="F13" s="17" t="s">
        <v>13</v>
      </c>
      <c r="G13" s="25"/>
      <c r="H13" s="17" t="s">
        <v>13</v>
      </c>
    </row>
    <row r="15" spans="1:8" ht="12.75">
      <c r="A15" t="s">
        <v>80</v>
      </c>
      <c r="F15" s="7">
        <v>269757</v>
      </c>
      <c r="H15" s="7">
        <v>272312</v>
      </c>
    </row>
    <row r="16" spans="6:8" ht="12.75">
      <c r="F16" s="7"/>
      <c r="H16" s="7"/>
    </row>
    <row r="17" spans="1:8" ht="12.75">
      <c r="A17" t="s">
        <v>81</v>
      </c>
      <c r="F17" s="7"/>
      <c r="H17" s="7"/>
    </row>
    <row r="18" spans="2:8" ht="12.75">
      <c r="B18" t="s">
        <v>82</v>
      </c>
      <c r="F18" s="7">
        <v>558</v>
      </c>
      <c r="H18" s="7">
        <v>672</v>
      </c>
    </row>
    <row r="19" spans="2:8" ht="12.75">
      <c r="B19" t="s">
        <v>83</v>
      </c>
      <c r="F19" s="7">
        <v>6584</v>
      </c>
      <c r="H19" s="7">
        <f>4712+1143</f>
        <v>5855</v>
      </c>
    </row>
    <row r="20" spans="2:8" ht="12.75">
      <c r="B20" t="s">
        <v>84</v>
      </c>
      <c r="F20" s="7">
        <v>1312</v>
      </c>
      <c r="H20" s="7">
        <v>3295</v>
      </c>
    </row>
    <row r="21" spans="6:8" ht="12.75">
      <c r="F21" s="8">
        <f>SUM(F18:F20)</f>
        <v>8454</v>
      </c>
      <c r="H21" s="8">
        <f>SUM(H18:H20)</f>
        <v>9822</v>
      </c>
    </row>
    <row r="22" spans="1:8" ht="12.75">
      <c r="A22" t="s">
        <v>85</v>
      </c>
      <c r="F22" s="7"/>
      <c r="H22" s="7"/>
    </row>
    <row r="23" spans="2:8" ht="12.75">
      <c r="B23" t="s">
        <v>86</v>
      </c>
      <c r="F23" s="7">
        <v>6322</v>
      </c>
      <c r="H23" s="7">
        <f>1994+5610</f>
        <v>7604</v>
      </c>
    </row>
    <row r="24" spans="2:8" ht="12.75">
      <c r="B24" t="s">
        <v>87</v>
      </c>
      <c r="F24" s="7">
        <v>21292</v>
      </c>
      <c r="H24" s="7">
        <f>20170</f>
        <v>20170</v>
      </c>
    </row>
    <row r="25" spans="2:8" ht="12.75">
      <c r="B25" t="s">
        <v>20</v>
      </c>
      <c r="F25" s="7">
        <v>104</v>
      </c>
      <c r="H25" s="7">
        <v>442</v>
      </c>
    </row>
    <row r="26" spans="2:8" ht="12.75">
      <c r="B26" t="s">
        <v>67</v>
      </c>
      <c r="F26" s="7">
        <v>1151</v>
      </c>
      <c r="H26" s="7">
        <v>1149</v>
      </c>
    </row>
    <row r="27" spans="6:8" ht="12.75">
      <c r="F27" s="8">
        <f>SUM(F23:F26)</f>
        <v>28869</v>
      </c>
      <c r="G27" s="12"/>
      <c r="H27" s="8">
        <f>SUM(H23:H26)</f>
        <v>29365</v>
      </c>
    </row>
    <row r="28" spans="6:8" ht="12.75">
      <c r="F28" s="10"/>
      <c r="H28" s="10"/>
    </row>
    <row r="29" spans="1:8" ht="12.75">
      <c r="A29" t="s">
        <v>88</v>
      </c>
      <c r="F29" s="7">
        <f>F21-F27</f>
        <v>-20415</v>
      </c>
      <c r="H29" s="7">
        <f>H21-H27</f>
        <v>-19543</v>
      </c>
    </row>
    <row r="30" spans="6:8" ht="12.75">
      <c r="F30" s="7"/>
      <c r="H30" s="7"/>
    </row>
    <row r="31" spans="6:8" ht="13.5" thickBot="1">
      <c r="F31" s="11">
        <f>F29+F15</f>
        <v>249342</v>
      </c>
      <c r="H31" s="11">
        <f>H29+H15</f>
        <v>252769</v>
      </c>
    </row>
    <row r="32" spans="6:8" ht="13.5" thickTop="1">
      <c r="F32" s="7"/>
      <c r="H32" s="7"/>
    </row>
    <row r="33" spans="6:8" ht="12.75">
      <c r="F33" s="7"/>
      <c r="H33" s="7"/>
    </row>
    <row r="34" spans="1:8" ht="12.75">
      <c r="A34" t="s">
        <v>89</v>
      </c>
      <c r="F34" s="7">
        <v>159867</v>
      </c>
      <c r="H34" s="7">
        <v>159607</v>
      </c>
    </row>
    <row r="35" spans="1:8" ht="12.75">
      <c r="A35" t="s">
        <v>90</v>
      </c>
      <c r="F35" s="7">
        <v>35904</v>
      </c>
      <c r="H35" s="7">
        <f>2395+12924+20551+141</f>
        <v>36011</v>
      </c>
    </row>
    <row r="36" spans="1:8" ht="12.75">
      <c r="A36" t="s">
        <v>119</v>
      </c>
      <c r="F36" s="27">
        <f>SUM(F34:F35)</f>
        <v>195771</v>
      </c>
      <c r="H36" s="27">
        <f>SUM(H34:H35)</f>
        <v>195618</v>
      </c>
    </row>
    <row r="37" spans="1:8" ht="12.75">
      <c r="A37" t="s">
        <v>91</v>
      </c>
      <c r="F37" s="7">
        <v>1498</v>
      </c>
      <c r="H37" s="7">
        <v>1519</v>
      </c>
    </row>
    <row r="38" spans="1:8" ht="12.75">
      <c r="A38" t="s">
        <v>36</v>
      </c>
      <c r="F38" s="7"/>
      <c r="H38" s="7"/>
    </row>
    <row r="39" spans="2:8" ht="12.75">
      <c r="B39" t="s">
        <v>92</v>
      </c>
      <c r="F39" s="7">
        <v>51904</v>
      </c>
      <c r="H39" s="7">
        <v>55463</v>
      </c>
    </row>
    <row r="40" spans="2:8" ht="12.75">
      <c r="B40" t="s">
        <v>118</v>
      </c>
      <c r="F40" s="29">
        <v>169</v>
      </c>
      <c r="G40" s="25"/>
      <c r="H40" s="29">
        <v>169</v>
      </c>
    </row>
    <row r="41" spans="6:8" ht="12.75">
      <c r="F41" s="28">
        <f>SUM(F36:F40)</f>
        <v>249342</v>
      </c>
      <c r="H41" s="28">
        <f>SUM(H36:H40)</f>
        <v>252769</v>
      </c>
    </row>
    <row r="42" spans="6:8" ht="12.75">
      <c r="F42" s="27"/>
      <c r="G42" s="7"/>
      <c r="H42" s="27"/>
    </row>
    <row r="43" spans="1:8" ht="12.75">
      <c r="A43" t="s">
        <v>155</v>
      </c>
      <c r="F43" s="39">
        <v>1.22</v>
      </c>
      <c r="G43" s="40"/>
      <c r="H43" s="39">
        <v>1.23</v>
      </c>
    </row>
    <row r="44" spans="6:8" ht="12.75">
      <c r="F44" s="10"/>
      <c r="G44" s="7"/>
      <c r="H44" s="10"/>
    </row>
    <row r="45" ht="12.75">
      <c r="A45" s="3" t="s">
        <v>94</v>
      </c>
    </row>
    <row r="46" spans="1:8" ht="12.75">
      <c r="A46" s="3" t="s">
        <v>93</v>
      </c>
      <c r="H46" s="7"/>
    </row>
    <row r="47" ht="12.75">
      <c r="H47" s="7"/>
    </row>
    <row r="53" ht="12.75">
      <c r="D53" s="3" t="s">
        <v>0</v>
      </c>
    </row>
    <row r="54" ht="12.75">
      <c r="D54" s="3" t="s">
        <v>31</v>
      </c>
    </row>
    <row r="55" ht="12.75">
      <c r="D55" s="3" t="s">
        <v>30</v>
      </c>
    </row>
    <row r="57" ht="12.75">
      <c r="A57" s="3" t="s">
        <v>96</v>
      </c>
    </row>
    <row r="58" ht="12.75">
      <c r="A58" s="3" t="s">
        <v>242</v>
      </c>
    </row>
    <row r="60" spans="3:8" ht="12.75">
      <c r="C60" s="1"/>
      <c r="D60" s="1" t="s">
        <v>109</v>
      </c>
      <c r="E60" s="1" t="s">
        <v>99</v>
      </c>
      <c r="F60" s="1" t="s">
        <v>112</v>
      </c>
      <c r="G60" s="1"/>
      <c r="H60" s="1"/>
    </row>
    <row r="61" spans="3:8" ht="12.75">
      <c r="C61" s="1" t="s">
        <v>97</v>
      </c>
      <c r="D61" s="1" t="s">
        <v>110</v>
      </c>
      <c r="E61" s="1" t="s">
        <v>100</v>
      </c>
      <c r="F61" s="1" t="s">
        <v>113</v>
      </c>
      <c r="G61" s="1" t="s">
        <v>102</v>
      </c>
      <c r="H61" s="1"/>
    </row>
    <row r="62" spans="3:8" ht="12.75">
      <c r="C62" s="1" t="s">
        <v>98</v>
      </c>
      <c r="D62" s="1" t="s">
        <v>111</v>
      </c>
      <c r="E62" s="1" t="s">
        <v>101</v>
      </c>
      <c r="F62" s="1" t="s">
        <v>114</v>
      </c>
      <c r="G62" s="1" t="s">
        <v>103</v>
      </c>
      <c r="H62" s="1" t="s">
        <v>104</v>
      </c>
    </row>
    <row r="63" spans="3:8" ht="12.75">
      <c r="C63" s="31" t="s">
        <v>13</v>
      </c>
      <c r="D63" s="31" t="s">
        <v>13</v>
      </c>
      <c r="E63" s="31" t="s">
        <v>13</v>
      </c>
      <c r="F63" s="31" t="s">
        <v>13</v>
      </c>
      <c r="G63" s="31" t="s">
        <v>13</v>
      </c>
      <c r="H63" s="31" t="s">
        <v>13</v>
      </c>
    </row>
    <row r="64" ht="12.75">
      <c r="A64" t="s">
        <v>248</v>
      </c>
    </row>
    <row r="65" ht="12.75">
      <c r="A65" s="32">
        <v>37621</v>
      </c>
    </row>
    <row r="66" spans="1:2" ht="12.75">
      <c r="A66" s="30"/>
      <c r="B66" s="30"/>
    </row>
    <row r="67" spans="1:8" ht="12.75">
      <c r="A67" t="s">
        <v>105</v>
      </c>
      <c r="C67" s="7"/>
      <c r="D67" s="7"/>
      <c r="E67" s="7"/>
      <c r="F67" s="7"/>
      <c r="G67" s="7"/>
      <c r="H67" s="7"/>
    </row>
    <row r="68" spans="1:8" ht="12.75">
      <c r="A68" t="s">
        <v>106</v>
      </c>
      <c r="C68" s="7">
        <v>159607</v>
      </c>
      <c r="D68" s="7">
        <v>2395</v>
      </c>
      <c r="E68" s="7">
        <v>12924</v>
      </c>
      <c r="F68" s="7">
        <v>141</v>
      </c>
      <c r="G68" s="7">
        <v>20551</v>
      </c>
      <c r="H68" s="7">
        <f>C68+D68+E68+F68+G68</f>
        <v>195618</v>
      </c>
    </row>
    <row r="69" spans="3:7" ht="12.75">
      <c r="C69" s="7"/>
      <c r="D69" s="7"/>
      <c r="E69" s="7"/>
      <c r="F69" s="7"/>
      <c r="G69" s="7"/>
    </row>
    <row r="70" spans="1:8" ht="12.75">
      <c r="A70" t="s">
        <v>115</v>
      </c>
      <c r="C70" s="7">
        <v>260</v>
      </c>
      <c r="D70" s="7"/>
      <c r="E70" s="7"/>
      <c r="F70" s="7"/>
      <c r="G70" s="7"/>
      <c r="H70" s="7">
        <f>C70+D70+E70+F70+G70</f>
        <v>260</v>
      </c>
    </row>
    <row r="71" spans="3:7" ht="12.75">
      <c r="C71" s="7"/>
      <c r="D71" s="7"/>
      <c r="E71" s="7"/>
      <c r="F71" s="7"/>
      <c r="G71" s="7"/>
    </row>
    <row r="72" spans="1:8" ht="12.75">
      <c r="A72" t="s">
        <v>116</v>
      </c>
      <c r="C72" s="7"/>
      <c r="D72" s="7"/>
      <c r="E72" s="7"/>
      <c r="F72" s="7"/>
      <c r="G72" s="7">
        <v>1044</v>
      </c>
      <c r="H72" s="7">
        <f>C72+D72+E72+F72+G72</f>
        <v>1044</v>
      </c>
    </row>
    <row r="73" spans="3:8" ht="12.75">
      <c r="C73" s="7"/>
      <c r="D73" s="7"/>
      <c r="E73" s="7"/>
      <c r="F73" s="7"/>
      <c r="G73" s="7"/>
      <c r="H73" s="7"/>
    </row>
    <row r="74" spans="1:8" ht="12.75">
      <c r="A74" t="s">
        <v>249</v>
      </c>
      <c r="C74" s="7"/>
      <c r="D74" s="7"/>
      <c r="E74" s="7"/>
      <c r="F74" s="7"/>
      <c r="G74" s="7">
        <v>-1151</v>
      </c>
      <c r="H74" s="7">
        <f>C74+D74+E74+F74+G74</f>
        <v>-1151</v>
      </c>
    </row>
    <row r="75" spans="3:7" ht="12.75">
      <c r="C75" s="7"/>
      <c r="D75" s="7"/>
      <c r="E75" s="7"/>
      <c r="F75" s="7"/>
      <c r="G75" s="7"/>
    </row>
    <row r="76" spans="1:7" ht="12.75">
      <c r="A76" t="s">
        <v>107</v>
      </c>
      <c r="C76" s="7"/>
      <c r="D76" s="7"/>
      <c r="E76" s="7"/>
      <c r="F76" s="7"/>
      <c r="G76" s="7"/>
    </row>
    <row r="77" spans="1:8" ht="12.75">
      <c r="A77" t="s">
        <v>108</v>
      </c>
      <c r="C77" s="8">
        <f>SUM(C68:C72)</f>
        <v>159867</v>
      </c>
      <c r="D77" s="8">
        <f>SUM(D68:D72)</f>
        <v>2395</v>
      </c>
      <c r="E77" s="8">
        <f>SUM(E68:E72)</f>
        <v>12924</v>
      </c>
      <c r="F77" s="8">
        <f>SUM(F68:F72)</f>
        <v>141</v>
      </c>
      <c r="G77" s="8">
        <f>SUM(G68:G75)</f>
        <v>20444</v>
      </c>
      <c r="H77" s="8">
        <f>SUM(H68:H75)</f>
        <v>195771</v>
      </c>
    </row>
    <row r="78" spans="3:7" ht="12.75">
      <c r="C78" s="7"/>
      <c r="D78" s="7"/>
      <c r="E78" s="7"/>
      <c r="F78" s="7"/>
      <c r="G78" s="7"/>
    </row>
    <row r="79" spans="3:7" ht="12.75">
      <c r="C79" s="7"/>
      <c r="D79" s="7"/>
      <c r="E79" s="7"/>
      <c r="F79" s="7"/>
      <c r="G79" s="7"/>
    </row>
    <row r="80" spans="1:7" ht="12.75">
      <c r="A80" s="3" t="s">
        <v>117</v>
      </c>
      <c r="C80" s="7"/>
      <c r="D80" s="7"/>
      <c r="E80" s="7"/>
      <c r="F80" s="7"/>
      <c r="G80" s="7"/>
    </row>
    <row r="81" spans="1:7" ht="12.75">
      <c r="A81" s="3" t="s">
        <v>154</v>
      </c>
      <c r="C81" s="7"/>
      <c r="D81" s="7"/>
      <c r="E81" s="7"/>
      <c r="F81" s="7"/>
      <c r="G81" s="7"/>
    </row>
    <row r="82" spans="3:7" ht="12.75">
      <c r="C82" s="7"/>
      <c r="D82" s="7"/>
      <c r="E82" s="7"/>
      <c r="F82" s="7"/>
      <c r="G82" s="7"/>
    </row>
    <row r="83" spans="3:7" ht="12.75">
      <c r="C83" s="7"/>
      <c r="D83" s="7"/>
      <c r="E83" s="7"/>
      <c r="F83" s="7"/>
      <c r="G83" s="7"/>
    </row>
    <row r="84" ht="12.75">
      <c r="D84" s="3" t="s">
        <v>0</v>
      </c>
    </row>
    <row r="85" ht="12.75">
      <c r="D85" s="3" t="s">
        <v>31</v>
      </c>
    </row>
    <row r="86" ht="12.75">
      <c r="D86" s="3" t="s">
        <v>30</v>
      </c>
    </row>
    <row r="88" ht="12.75">
      <c r="A88" s="3" t="s">
        <v>131</v>
      </c>
    </row>
    <row r="89" ht="12.75">
      <c r="A89" s="3" t="s">
        <v>242</v>
      </c>
    </row>
    <row r="91" spans="6:8" ht="12.75">
      <c r="F91" s="38">
        <v>2002</v>
      </c>
      <c r="G91" s="25"/>
      <c r="H91" s="17"/>
    </row>
    <row r="92" spans="6:8" ht="12.75">
      <c r="F92" s="17" t="s">
        <v>250</v>
      </c>
      <c r="G92" s="25"/>
      <c r="H92" s="17"/>
    </row>
    <row r="93" spans="6:8" ht="12.75">
      <c r="F93" s="17" t="s">
        <v>132</v>
      </c>
      <c r="G93" s="25"/>
      <c r="H93" s="17"/>
    </row>
    <row r="94" spans="6:8" ht="12.75">
      <c r="F94" s="17" t="s">
        <v>243</v>
      </c>
      <c r="G94" s="25"/>
      <c r="H94" s="17"/>
    </row>
    <row r="95" spans="6:8" ht="12.75">
      <c r="F95" s="17" t="s">
        <v>13</v>
      </c>
      <c r="G95" s="25"/>
      <c r="H95" s="17"/>
    </row>
    <row r="97" spans="1:6" ht="12.75">
      <c r="A97" t="s">
        <v>133</v>
      </c>
      <c r="F97" s="7">
        <v>1191</v>
      </c>
    </row>
    <row r="98" spans="1:6" ht="12.75">
      <c r="A98" t="s">
        <v>241</v>
      </c>
      <c r="F98" s="7"/>
    </row>
    <row r="99" spans="2:6" ht="12.75">
      <c r="B99" t="s">
        <v>134</v>
      </c>
      <c r="F99" s="7">
        <v>2972</v>
      </c>
    </row>
    <row r="100" spans="2:6" ht="12.75">
      <c r="B100" t="s">
        <v>135</v>
      </c>
      <c r="F100" s="7">
        <v>3</v>
      </c>
    </row>
    <row r="101" spans="2:6" ht="12.75">
      <c r="B101" t="s">
        <v>263</v>
      </c>
      <c r="F101" s="7">
        <v>439</v>
      </c>
    </row>
    <row r="102" spans="2:6" ht="12.75">
      <c r="B102" t="s">
        <v>251</v>
      </c>
      <c r="F102" s="7">
        <v>406</v>
      </c>
    </row>
    <row r="103" spans="2:6" ht="12.75">
      <c r="B103" t="s">
        <v>136</v>
      </c>
      <c r="F103" s="37">
        <v>3964</v>
      </c>
    </row>
    <row r="104" spans="1:6" ht="12.75">
      <c r="A104" t="s">
        <v>137</v>
      </c>
      <c r="F104" s="7">
        <f>SUM(F97:F103)</f>
        <v>8975</v>
      </c>
    </row>
    <row r="105" spans="1:6" ht="12.75">
      <c r="A105" t="s">
        <v>138</v>
      </c>
      <c r="F105" s="7">
        <v>1024</v>
      </c>
    </row>
    <row r="106" spans="1:6" ht="12.75">
      <c r="A106" t="s">
        <v>139</v>
      </c>
      <c r="F106" s="7">
        <v>-3301</v>
      </c>
    </row>
    <row r="107" spans="1:6" ht="12.75">
      <c r="A107" t="s">
        <v>152</v>
      </c>
      <c r="F107" s="27">
        <f>F104+F105+F106</f>
        <v>6698</v>
      </c>
    </row>
    <row r="108" spans="1:6" ht="12.75">
      <c r="A108" t="s">
        <v>140</v>
      </c>
      <c r="F108" s="7">
        <v>-3882</v>
      </c>
    </row>
    <row r="109" spans="1:6" ht="12.75">
      <c r="A109" t="s">
        <v>141</v>
      </c>
      <c r="F109" s="7">
        <v>-402</v>
      </c>
    </row>
    <row r="110" spans="1:6" ht="12.75">
      <c r="A110" t="s">
        <v>274</v>
      </c>
      <c r="F110" s="8">
        <f>F107+F108+F109</f>
        <v>2414</v>
      </c>
    </row>
    <row r="111" ht="12.75">
      <c r="F111" s="7"/>
    </row>
    <row r="112" spans="1:6" ht="12.75">
      <c r="A112" t="s">
        <v>143</v>
      </c>
      <c r="F112" s="7"/>
    </row>
    <row r="113" spans="2:6" ht="12.75">
      <c r="B113" t="s">
        <v>142</v>
      </c>
      <c r="F113" s="37">
        <v>-866</v>
      </c>
    </row>
    <row r="114" ht="12.75">
      <c r="F114" s="7"/>
    </row>
    <row r="115" spans="1:6" ht="12.75">
      <c r="A115" t="s">
        <v>144</v>
      </c>
      <c r="F115" s="7"/>
    </row>
    <row r="116" spans="2:6" ht="12.75">
      <c r="B116" t="s">
        <v>145</v>
      </c>
      <c r="F116" s="7">
        <v>-1149</v>
      </c>
    </row>
    <row r="117" spans="2:6" ht="12.75">
      <c r="B117" t="s">
        <v>262</v>
      </c>
      <c r="F117" s="7">
        <v>-165</v>
      </c>
    </row>
    <row r="118" spans="2:6" ht="12.75">
      <c r="B118" t="s">
        <v>146</v>
      </c>
      <c r="F118" s="7">
        <v>-144</v>
      </c>
    </row>
    <row r="119" spans="2:6" ht="12.75">
      <c r="B119" t="s">
        <v>148</v>
      </c>
      <c r="F119" s="7">
        <v>-5899</v>
      </c>
    </row>
    <row r="120" spans="2:6" ht="12.75">
      <c r="B120" t="s">
        <v>147</v>
      </c>
      <c r="F120" s="7">
        <v>1600</v>
      </c>
    </row>
    <row r="121" ht="12.75">
      <c r="F121" s="8">
        <f>F116+F118+F119+F120+F117</f>
        <v>-5757</v>
      </c>
    </row>
    <row r="122" ht="12.75">
      <c r="F122" s="7"/>
    </row>
    <row r="123" spans="1:6" ht="12.75">
      <c r="A123" t="s">
        <v>149</v>
      </c>
      <c r="F123" s="7">
        <f>F110+F113+F121</f>
        <v>-4209</v>
      </c>
    </row>
    <row r="124" ht="12.75">
      <c r="F124" s="7"/>
    </row>
    <row r="125" spans="1:6" ht="12.75">
      <c r="A125" t="s">
        <v>150</v>
      </c>
      <c r="F125" s="7">
        <v>-4783</v>
      </c>
    </row>
    <row r="126" ht="12.75">
      <c r="F126" s="7"/>
    </row>
    <row r="127" spans="1:6" ht="12.75">
      <c r="A127" t="s">
        <v>151</v>
      </c>
      <c r="F127" s="8">
        <f>F123+F125</f>
        <v>-8992</v>
      </c>
    </row>
    <row r="128" ht="12.75">
      <c r="F128" s="7"/>
    </row>
    <row r="129" ht="12.75">
      <c r="F129" s="7"/>
    </row>
    <row r="130" ht="12.75">
      <c r="A130" s="3" t="s">
        <v>153</v>
      </c>
    </row>
    <row r="131" ht="12.75">
      <c r="A131" s="3" t="s">
        <v>154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0"/>
  <sheetViews>
    <sheetView tabSelected="1" workbookViewId="0" topLeftCell="A109">
      <selection activeCell="A117" sqref="A117"/>
    </sheetView>
  </sheetViews>
  <sheetFormatPr defaultColWidth="9.140625" defaultRowHeight="12.75"/>
  <cols>
    <col min="4" max="4" width="9.8515625" style="0" customWidth="1"/>
    <col min="5" max="5" width="10.28125" style="0" customWidth="1"/>
    <col min="6" max="6" width="9.7109375" style="0" customWidth="1"/>
    <col min="7" max="7" width="11.57421875" style="0" customWidth="1"/>
    <col min="8" max="8" width="13.57421875" style="0" customWidth="1"/>
    <col min="9" max="9" width="12.57421875" style="0" customWidth="1"/>
    <col min="10" max="10" width="11.28125" style="0" customWidth="1"/>
  </cols>
  <sheetData>
    <row r="1" ht="12.75">
      <c r="A1" s="5" t="s">
        <v>160</v>
      </c>
    </row>
    <row r="2" ht="12.75">
      <c r="A2" s="5"/>
    </row>
    <row r="3" spans="1:2" ht="12.75">
      <c r="A3" s="41" t="s">
        <v>161</v>
      </c>
      <c r="B3" s="3" t="s">
        <v>162</v>
      </c>
    </row>
    <row r="4" spans="1:2" ht="12.75">
      <c r="A4" s="41"/>
      <c r="B4" s="3"/>
    </row>
    <row r="5" spans="1:2" ht="12.75">
      <c r="A5" s="41"/>
      <c r="B5" t="s">
        <v>163</v>
      </c>
    </row>
    <row r="6" spans="1:2" ht="12.75">
      <c r="A6" s="41"/>
      <c r="B6" t="s">
        <v>164</v>
      </c>
    </row>
    <row r="7" spans="1:2" ht="12.75">
      <c r="A7" s="41"/>
      <c r="B7" t="s">
        <v>165</v>
      </c>
    </row>
    <row r="8" spans="1:2" ht="12.75">
      <c r="A8" s="41"/>
      <c r="B8" t="s">
        <v>166</v>
      </c>
    </row>
    <row r="9" spans="1:2" ht="12.75">
      <c r="A9" s="41"/>
      <c r="B9" t="s">
        <v>214</v>
      </c>
    </row>
    <row r="10" ht="12.75">
      <c r="A10" s="41"/>
    </row>
    <row r="11" spans="1:2" ht="12.75">
      <c r="A11" s="41"/>
      <c r="B11" t="s">
        <v>167</v>
      </c>
    </row>
    <row r="12" spans="1:2" ht="12.75">
      <c r="A12" s="41"/>
      <c r="B12" t="s">
        <v>168</v>
      </c>
    </row>
    <row r="13" ht="12.75">
      <c r="A13" s="41"/>
    </row>
    <row r="14" spans="1:2" ht="12.75">
      <c r="A14" s="41" t="s">
        <v>169</v>
      </c>
      <c r="B14" s="3" t="s">
        <v>170</v>
      </c>
    </row>
    <row r="15" spans="1:2" ht="12.75">
      <c r="A15" s="41"/>
      <c r="B15" s="3"/>
    </row>
    <row r="16" spans="1:2" ht="12.75">
      <c r="A16" s="41"/>
      <c r="B16" t="s">
        <v>171</v>
      </c>
    </row>
    <row r="17" spans="1:2" ht="12.75">
      <c r="A17" s="41"/>
      <c r="B17" t="s">
        <v>172</v>
      </c>
    </row>
    <row r="18" ht="12.75">
      <c r="A18" s="41"/>
    </row>
    <row r="19" spans="1:2" ht="12.75">
      <c r="A19" s="41" t="s">
        <v>173</v>
      </c>
      <c r="B19" s="3" t="s">
        <v>174</v>
      </c>
    </row>
    <row r="20" ht="12.75">
      <c r="A20" s="41"/>
    </row>
    <row r="21" spans="1:2" ht="12.75">
      <c r="A21" s="41"/>
      <c r="B21" t="s">
        <v>46</v>
      </c>
    </row>
    <row r="22" ht="12.75">
      <c r="A22" s="41"/>
    </row>
    <row r="23" spans="1:2" ht="12.75">
      <c r="A23" s="41" t="s">
        <v>175</v>
      </c>
      <c r="B23" s="3" t="s">
        <v>176</v>
      </c>
    </row>
    <row r="24" spans="1:2" ht="12.75">
      <c r="A24" s="41"/>
      <c r="B24" s="3"/>
    </row>
    <row r="25" spans="1:2" ht="12.75">
      <c r="A25" s="23"/>
      <c r="B25" t="s">
        <v>177</v>
      </c>
    </row>
    <row r="26" spans="1:2" ht="12.75">
      <c r="A26" s="41"/>
      <c r="B26" t="s">
        <v>178</v>
      </c>
    </row>
    <row r="27" ht="12.75">
      <c r="A27" s="41"/>
    </row>
    <row r="28" spans="1:2" ht="12.75">
      <c r="A28" s="41" t="s">
        <v>179</v>
      </c>
      <c r="B28" s="3" t="s">
        <v>180</v>
      </c>
    </row>
    <row r="29" ht="12.75">
      <c r="A29" s="41"/>
    </row>
    <row r="30" spans="1:2" ht="12.75">
      <c r="A30" s="41"/>
      <c r="B30" t="s">
        <v>181</v>
      </c>
    </row>
    <row r="31" spans="1:2" ht="12.75">
      <c r="A31" s="41"/>
      <c r="B31" t="s">
        <v>182</v>
      </c>
    </row>
    <row r="32" spans="1:2" ht="12.75">
      <c r="A32" s="41"/>
      <c r="B32" t="s">
        <v>183</v>
      </c>
    </row>
    <row r="33" ht="12.75">
      <c r="A33" s="41"/>
    </row>
    <row r="34" spans="1:2" ht="12.75">
      <c r="A34" s="41" t="s">
        <v>184</v>
      </c>
      <c r="B34" s="3" t="s">
        <v>185</v>
      </c>
    </row>
    <row r="35" ht="12.75">
      <c r="A35" s="41"/>
    </row>
    <row r="36" spans="1:2" ht="12.75">
      <c r="A36" s="41"/>
      <c r="B36" t="s">
        <v>191</v>
      </c>
    </row>
    <row r="37" spans="1:2" ht="12.75">
      <c r="A37" s="41"/>
      <c r="B37" t="s">
        <v>190</v>
      </c>
    </row>
    <row r="38" spans="1:2" ht="12.75">
      <c r="A38" s="41"/>
      <c r="B38" t="s">
        <v>258</v>
      </c>
    </row>
    <row r="39" ht="12.75">
      <c r="A39" s="41"/>
    </row>
    <row r="40" spans="1:7" ht="12.75">
      <c r="A40" s="41"/>
      <c r="B40" t="s">
        <v>51</v>
      </c>
      <c r="E40" s="18"/>
      <c r="G40" s="13"/>
    </row>
    <row r="41" spans="1:7" ht="12.75">
      <c r="A41" s="41"/>
      <c r="B41" t="s">
        <v>186</v>
      </c>
      <c r="E41" s="18"/>
      <c r="G41" s="13"/>
    </row>
    <row r="42" spans="1:7" ht="12.75">
      <c r="A42" s="41"/>
      <c r="B42" t="s">
        <v>187</v>
      </c>
      <c r="E42" s="18"/>
      <c r="G42" s="13"/>
    </row>
    <row r="43" spans="1:7" ht="12.75">
      <c r="A43" s="41"/>
      <c r="B43" t="s">
        <v>188</v>
      </c>
      <c r="E43" s="18"/>
      <c r="G43" s="13"/>
    </row>
    <row r="44" spans="1:7" ht="12.75">
      <c r="A44" s="41"/>
      <c r="B44" t="s">
        <v>189</v>
      </c>
      <c r="E44" s="18"/>
      <c r="G44" s="13"/>
    </row>
    <row r="45" spans="1:7" ht="12.75">
      <c r="A45" s="41"/>
      <c r="E45" s="18"/>
      <c r="G45" s="13"/>
    </row>
    <row r="46" spans="1:7" ht="12.75">
      <c r="A46" s="41"/>
      <c r="C46" s="3" t="s">
        <v>56</v>
      </c>
      <c r="E46" s="22"/>
      <c r="F46" s="23" t="s">
        <v>57</v>
      </c>
      <c r="G46" s="13"/>
    </row>
    <row r="47" spans="1:7" ht="12.75">
      <c r="A47" s="41"/>
      <c r="E47" s="18"/>
      <c r="G47" s="13"/>
    </row>
    <row r="48" spans="1:7" ht="12.75">
      <c r="A48" s="41"/>
      <c r="C48" t="s">
        <v>58</v>
      </c>
      <c r="E48" s="18"/>
      <c r="F48" s="24">
        <v>1</v>
      </c>
      <c r="G48" s="13"/>
    </row>
    <row r="49" spans="1:7" ht="12.75">
      <c r="A49" s="41"/>
      <c r="C49" t="s">
        <v>59</v>
      </c>
      <c r="E49" s="18"/>
      <c r="F49" s="24">
        <v>1.2</v>
      </c>
      <c r="G49" s="13"/>
    </row>
    <row r="50" spans="3:7" ht="12.75">
      <c r="C50" t="s">
        <v>60</v>
      </c>
      <c r="E50" s="18"/>
      <c r="F50" s="24">
        <v>1.35</v>
      </c>
      <c r="G50" s="13"/>
    </row>
    <row r="52" ht="12.75">
      <c r="B52" t="s">
        <v>245</v>
      </c>
    </row>
    <row r="53" ht="12.75">
      <c r="B53" t="s">
        <v>47</v>
      </c>
    </row>
    <row r="54" ht="12.75">
      <c r="B54" s="3"/>
    </row>
    <row r="55" spans="1:2" ht="12.75">
      <c r="A55" s="41" t="s">
        <v>192</v>
      </c>
      <c r="B55" s="3" t="s">
        <v>193</v>
      </c>
    </row>
    <row r="56" spans="1:8" ht="12.75">
      <c r="A56" s="41"/>
      <c r="G56" s="42"/>
      <c r="H56" s="23"/>
    </row>
    <row r="57" spans="1:8" ht="12.75">
      <c r="A57" s="41"/>
      <c r="B57" s="3"/>
      <c r="G57" s="23">
        <v>2002</v>
      </c>
      <c r="H57" s="23">
        <v>2001</v>
      </c>
    </row>
    <row r="58" spans="1:8" ht="12.75">
      <c r="A58" s="41"/>
      <c r="B58" s="3"/>
      <c r="G58" s="23" t="s">
        <v>13</v>
      </c>
      <c r="H58" s="23" t="s">
        <v>13</v>
      </c>
    </row>
    <row r="59" spans="1:2" ht="12.75">
      <c r="A59" s="41"/>
      <c r="B59" t="s">
        <v>194</v>
      </c>
    </row>
    <row r="60" spans="1:2" ht="12.75">
      <c r="A60" s="41"/>
      <c r="B60" t="s">
        <v>195</v>
      </c>
    </row>
    <row r="61" spans="1:8" ht="12.75">
      <c r="A61" s="41"/>
      <c r="B61" t="s">
        <v>196</v>
      </c>
      <c r="G61" s="7">
        <v>1149</v>
      </c>
      <c r="H61" s="7">
        <v>1149</v>
      </c>
    </row>
    <row r="62" spans="1:8" ht="12.75">
      <c r="A62" s="41"/>
      <c r="G62" s="7"/>
      <c r="H62" s="7"/>
    </row>
    <row r="63" spans="1:2" ht="12.75">
      <c r="A63" s="41"/>
      <c r="B63" s="3"/>
    </row>
    <row r="64" spans="1:2" ht="12.75">
      <c r="A64" s="41" t="s">
        <v>197</v>
      </c>
      <c r="B64" s="3" t="s">
        <v>63</v>
      </c>
    </row>
    <row r="65" spans="1:2" ht="12.75">
      <c r="A65" s="41"/>
      <c r="B65" s="3"/>
    </row>
    <row r="66" spans="1:2" ht="12.75">
      <c r="A66" s="41"/>
      <c r="B66" t="s">
        <v>64</v>
      </c>
    </row>
    <row r="67" spans="1:2" ht="12.75">
      <c r="A67" s="41"/>
      <c r="B67" s="25" t="s">
        <v>65</v>
      </c>
    </row>
    <row r="68" ht="12.75">
      <c r="A68" s="41"/>
    </row>
    <row r="69" spans="1:2" ht="12.75">
      <c r="A69" s="41" t="s">
        <v>198</v>
      </c>
      <c r="B69" s="3" t="s">
        <v>199</v>
      </c>
    </row>
    <row r="70" ht="12.75">
      <c r="A70" s="41"/>
    </row>
    <row r="71" spans="1:2" ht="12.75">
      <c r="A71" s="41"/>
      <c r="B71" t="s">
        <v>200</v>
      </c>
    </row>
    <row r="72" ht="12.75">
      <c r="B72" t="s">
        <v>201</v>
      </c>
    </row>
    <row r="73" ht="12.75">
      <c r="B73" t="s">
        <v>202</v>
      </c>
    </row>
    <row r="75" spans="1:2" ht="12.75">
      <c r="A75" s="41" t="s">
        <v>203</v>
      </c>
      <c r="B75" s="3" t="s">
        <v>204</v>
      </c>
    </row>
    <row r="76" ht="12.75">
      <c r="A76" s="41"/>
    </row>
    <row r="77" spans="1:2" ht="12.75">
      <c r="A77" s="41"/>
      <c r="B77" t="s">
        <v>205</v>
      </c>
    </row>
    <row r="78" spans="1:2" ht="12.75">
      <c r="A78" s="41"/>
      <c r="B78" t="s">
        <v>206</v>
      </c>
    </row>
    <row r="79" ht="12.75">
      <c r="A79" s="41"/>
    </row>
    <row r="80" spans="1:2" ht="12.75">
      <c r="A80" s="41" t="s">
        <v>207</v>
      </c>
      <c r="B80" s="3" t="s">
        <v>208</v>
      </c>
    </row>
    <row r="81" ht="12.75">
      <c r="A81" s="41"/>
    </row>
    <row r="82" spans="1:2" ht="12.75">
      <c r="A82" s="41"/>
      <c r="B82" t="s">
        <v>45</v>
      </c>
    </row>
    <row r="83" ht="12.75">
      <c r="A83" s="41"/>
    </row>
    <row r="84" spans="1:2" ht="12.75">
      <c r="A84" s="41" t="s">
        <v>209</v>
      </c>
      <c r="B84" s="3" t="s">
        <v>210</v>
      </c>
    </row>
    <row r="85" ht="12.75">
      <c r="A85" s="41"/>
    </row>
    <row r="86" spans="1:6" ht="12.75">
      <c r="A86" s="41"/>
      <c r="F86" s="4" t="s">
        <v>25</v>
      </c>
    </row>
    <row r="87" spans="1:6" ht="12.75">
      <c r="A87" s="41"/>
      <c r="F87" s="4" t="s">
        <v>26</v>
      </c>
    </row>
    <row r="88" ht="12.75">
      <c r="F88" s="4" t="s">
        <v>7</v>
      </c>
    </row>
    <row r="89" ht="12.75">
      <c r="F89" s="4" t="s">
        <v>4</v>
      </c>
    </row>
    <row r="90" ht="12.75">
      <c r="F90" s="4" t="s">
        <v>243</v>
      </c>
    </row>
    <row r="91" ht="12.75">
      <c r="F91" s="17" t="s">
        <v>13</v>
      </c>
    </row>
    <row r="92" ht="12.75">
      <c r="C92" t="s">
        <v>41</v>
      </c>
    </row>
    <row r="93" ht="12.75">
      <c r="C93" t="s">
        <v>42</v>
      </c>
    </row>
    <row r="94" ht="12.75">
      <c r="C94" t="s">
        <v>43</v>
      </c>
    </row>
    <row r="95" spans="3:6" ht="12.75">
      <c r="C95" t="s">
        <v>44</v>
      </c>
      <c r="F95" s="18"/>
    </row>
    <row r="96" ht="12.75">
      <c r="F96" s="18"/>
    </row>
    <row r="97" spans="3:6" ht="12.75">
      <c r="C97" t="s">
        <v>156</v>
      </c>
      <c r="F97" s="18">
        <v>36168</v>
      </c>
    </row>
    <row r="98" spans="3:6" ht="12.75">
      <c r="C98" t="s">
        <v>71</v>
      </c>
      <c r="F98" s="10">
        <v>-1062</v>
      </c>
    </row>
    <row r="99" spans="3:6" ht="12.75">
      <c r="C99" t="s">
        <v>246</v>
      </c>
      <c r="F99" s="16">
        <f>F97+F98</f>
        <v>35106</v>
      </c>
    </row>
    <row r="101" spans="1:2" ht="12.75">
      <c r="A101" s="41" t="s">
        <v>211</v>
      </c>
      <c r="B101" s="3" t="s">
        <v>212</v>
      </c>
    </row>
    <row r="103" ht="12.75">
      <c r="B103" t="s">
        <v>213</v>
      </c>
    </row>
    <row r="105" spans="1:8" ht="12.75">
      <c r="A105" s="3" t="s">
        <v>215</v>
      </c>
      <c r="B105" s="3"/>
      <c r="F105" s="18"/>
      <c r="G105" s="24"/>
      <c r="H105" s="13"/>
    </row>
    <row r="106" spans="6:8" ht="12.75">
      <c r="F106" s="18"/>
      <c r="H106" s="13"/>
    </row>
    <row r="107" spans="1:2" ht="12.75">
      <c r="A107" s="41" t="s">
        <v>216</v>
      </c>
      <c r="B107" s="3" t="s">
        <v>66</v>
      </c>
    </row>
    <row r="108" ht="12.75">
      <c r="B108" s="3"/>
    </row>
    <row r="109" spans="2:8" ht="12.75">
      <c r="B109" s="25" t="s">
        <v>264</v>
      </c>
      <c r="H109" s="13"/>
    </row>
    <row r="110" spans="2:8" ht="12.75">
      <c r="B110" s="25" t="s">
        <v>265</v>
      </c>
      <c r="H110" s="13"/>
    </row>
    <row r="111" spans="2:8" ht="12.75">
      <c r="B111" s="25" t="s">
        <v>260</v>
      </c>
      <c r="H111" s="13"/>
    </row>
    <row r="112" ht="12.75">
      <c r="H112" s="13"/>
    </row>
    <row r="113" spans="2:8" ht="12.75">
      <c r="B113" t="s">
        <v>219</v>
      </c>
      <c r="H113" s="13"/>
    </row>
    <row r="114" spans="2:8" ht="12.75">
      <c r="B114" t="s">
        <v>261</v>
      </c>
      <c r="H114" s="13"/>
    </row>
    <row r="115" ht="12.75">
      <c r="H115" s="13"/>
    </row>
    <row r="116" spans="2:8" ht="12.75">
      <c r="B116" t="s">
        <v>217</v>
      </c>
      <c r="H116" s="13"/>
    </row>
    <row r="117" ht="12.75">
      <c r="B117" t="s">
        <v>218</v>
      </c>
    </row>
    <row r="118" ht="12.75">
      <c r="B118" s="3"/>
    </row>
    <row r="119" spans="1:2" ht="12.75">
      <c r="A119" s="41" t="s">
        <v>220</v>
      </c>
      <c r="B119" s="3" t="s">
        <v>221</v>
      </c>
    </row>
    <row r="121" ht="12.75">
      <c r="B121" s="25" t="s">
        <v>271</v>
      </c>
    </row>
    <row r="122" ht="12.75">
      <c r="B122" t="s">
        <v>270</v>
      </c>
    </row>
    <row r="123" ht="12.75">
      <c r="B123" t="s">
        <v>272</v>
      </c>
    </row>
    <row r="124" ht="12.75">
      <c r="B124" t="s">
        <v>273</v>
      </c>
    </row>
    <row r="126" spans="1:2" ht="12.75">
      <c r="A126" s="41" t="s">
        <v>222</v>
      </c>
      <c r="B126" s="3" t="s">
        <v>259</v>
      </c>
    </row>
    <row r="128" ht="12" customHeight="1">
      <c r="B128" t="s">
        <v>267</v>
      </c>
    </row>
    <row r="129" ht="12" customHeight="1">
      <c r="B129" t="s">
        <v>268</v>
      </c>
    </row>
    <row r="130" ht="12.75">
      <c r="B130" t="s">
        <v>269</v>
      </c>
    </row>
    <row r="132" spans="1:2" ht="12.75">
      <c r="A132" s="41" t="s">
        <v>223</v>
      </c>
      <c r="B132" s="3" t="s">
        <v>224</v>
      </c>
    </row>
    <row r="134" ht="12.75">
      <c r="B134" t="s">
        <v>225</v>
      </c>
    </row>
    <row r="135" ht="12.75">
      <c r="A135" s="41"/>
    </row>
    <row r="136" spans="1:2" ht="12.75">
      <c r="A136" s="41" t="s">
        <v>226</v>
      </c>
      <c r="B136" s="3" t="s">
        <v>20</v>
      </c>
    </row>
    <row r="137" spans="1:2" ht="12.75">
      <c r="A137" s="41"/>
      <c r="B137" s="3"/>
    </row>
    <row r="138" spans="1:2" ht="12.75">
      <c r="A138" s="41"/>
      <c r="B138" t="s">
        <v>32</v>
      </c>
    </row>
    <row r="139" spans="1:8" ht="12.75">
      <c r="A139" s="41"/>
      <c r="F139" t="s">
        <v>69</v>
      </c>
      <c r="H139" t="s">
        <v>70</v>
      </c>
    </row>
    <row r="140" spans="1:9" ht="12.75">
      <c r="A140" s="41"/>
      <c r="F140" s="1" t="s">
        <v>7</v>
      </c>
      <c r="G140" s="1" t="s">
        <v>27</v>
      </c>
      <c r="H140" s="1" t="s">
        <v>7</v>
      </c>
      <c r="I140" s="1" t="s">
        <v>27</v>
      </c>
    </row>
    <row r="141" spans="1:9" ht="12.75">
      <c r="A141" s="41"/>
      <c r="F141" s="1" t="s">
        <v>40</v>
      </c>
      <c r="G141" s="1" t="s">
        <v>40</v>
      </c>
      <c r="H141" s="1" t="s">
        <v>40</v>
      </c>
      <c r="I141" s="1" t="s">
        <v>40</v>
      </c>
    </row>
    <row r="142" spans="1:9" ht="12.75">
      <c r="A142" s="41"/>
      <c r="D142" s="1"/>
      <c r="F142" s="1" t="s">
        <v>4</v>
      </c>
      <c r="G142" s="1" t="s">
        <v>4</v>
      </c>
      <c r="H142" s="1" t="s">
        <v>4</v>
      </c>
      <c r="I142" s="1" t="s">
        <v>4</v>
      </c>
    </row>
    <row r="143" spans="1:9" ht="12.75">
      <c r="A143" s="41"/>
      <c r="D143" s="1"/>
      <c r="F143" s="1" t="s">
        <v>243</v>
      </c>
      <c r="G143" s="1" t="s">
        <v>79</v>
      </c>
      <c r="H143" s="1" t="s">
        <v>243</v>
      </c>
      <c r="I143" s="1" t="s">
        <v>79</v>
      </c>
    </row>
    <row r="144" spans="1:9" ht="12.75">
      <c r="A144" s="41"/>
      <c r="D144" s="1"/>
      <c r="F144" s="17" t="s">
        <v>13</v>
      </c>
      <c r="G144" s="1" t="s">
        <v>13</v>
      </c>
      <c r="H144" s="17" t="s">
        <v>13</v>
      </c>
      <c r="I144" s="1" t="s">
        <v>13</v>
      </c>
    </row>
    <row r="145" spans="1:9" ht="12.75">
      <c r="A145" s="41"/>
      <c r="B145" t="s">
        <v>76</v>
      </c>
      <c r="F145">
        <f>341-220</f>
        <v>121</v>
      </c>
      <c r="G145">
        <v>92</v>
      </c>
      <c r="H145">
        <f>180+56+105</f>
        <v>341</v>
      </c>
      <c r="I145">
        <v>257</v>
      </c>
    </row>
    <row r="146" spans="1:9" ht="12.75">
      <c r="A146" s="41"/>
      <c r="B146" t="s">
        <v>38</v>
      </c>
      <c r="F146" s="7">
        <v>0</v>
      </c>
      <c r="G146" s="7">
        <v>-35</v>
      </c>
      <c r="H146" s="7">
        <v>0</v>
      </c>
      <c r="I146" s="7">
        <v>-35</v>
      </c>
    </row>
    <row r="147" spans="1:9" ht="12.75">
      <c r="A147" s="41"/>
      <c r="B147" t="s">
        <v>252</v>
      </c>
      <c r="F147" s="7">
        <v>-338</v>
      </c>
      <c r="G147" s="7">
        <v>-335</v>
      </c>
      <c r="H147" s="7">
        <f>-15-6-317</f>
        <v>-338</v>
      </c>
      <c r="I147" s="7">
        <v>-335</v>
      </c>
    </row>
    <row r="148" spans="1:9" ht="12.75">
      <c r="A148" s="41"/>
      <c r="F148" s="8">
        <f>F145+F146+F147</f>
        <v>-217</v>
      </c>
      <c r="G148" s="8">
        <f>G145+G146+G147</f>
        <v>-278</v>
      </c>
      <c r="H148" s="6">
        <f>H145+H146+H147</f>
        <v>3</v>
      </c>
      <c r="I148" s="8">
        <f>I145+I146+I147</f>
        <v>-113</v>
      </c>
    </row>
    <row r="149" spans="1:9" ht="12.75">
      <c r="A149" s="41"/>
      <c r="F149" s="13"/>
      <c r="G149" s="13"/>
      <c r="H149" s="13"/>
      <c r="I149" s="13"/>
    </row>
    <row r="150" spans="1:9" ht="12.75">
      <c r="A150" s="41"/>
      <c r="B150" t="s">
        <v>73</v>
      </c>
      <c r="F150" s="13"/>
      <c r="G150" s="13"/>
      <c r="H150" s="13"/>
      <c r="I150" s="13"/>
    </row>
    <row r="151" spans="2:9" ht="12.75">
      <c r="B151" t="s">
        <v>75</v>
      </c>
      <c r="F151" s="13"/>
      <c r="G151" s="13"/>
      <c r="H151" s="13"/>
      <c r="I151" s="13"/>
    </row>
    <row r="152" spans="2:9" ht="12.75">
      <c r="B152" t="s">
        <v>74</v>
      </c>
      <c r="F152" s="13"/>
      <c r="G152" s="13"/>
      <c r="H152" s="13"/>
      <c r="I152" s="13"/>
    </row>
    <row r="153" spans="6:9" ht="12.75">
      <c r="F153" s="13"/>
      <c r="G153" s="13"/>
      <c r="H153" s="13"/>
      <c r="I153" s="13"/>
    </row>
    <row r="154" spans="1:2" ht="12.75">
      <c r="A154" s="41" t="s">
        <v>230</v>
      </c>
      <c r="B154" s="3" t="s">
        <v>227</v>
      </c>
    </row>
    <row r="156" ht="12.75">
      <c r="B156" t="s">
        <v>228</v>
      </c>
    </row>
    <row r="157" ht="12.75">
      <c r="B157" t="s">
        <v>229</v>
      </c>
    </row>
    <row r="159" spans="1:2" ht="12.75">
      <c r="A159" s="41" t="s">
        <v>233</v>
      </c>
      <c r="B159" s="3" t="s">
        <v>231</v>
      </c>
    </row>
    <row r="160" ht="12.75">
      <c r="B160" s="3"/>
    </row>
    <row r="161" ht="12.75">
      <c r="B161" t="s">
        <v>232</v>
      </c>
    </row>
    <row r="163" spans="1:2" ht="12.75">
      <c r="A163" s="41" t="s">
        <v>235</v>
      </c>
      <c r="B163" s="3" t="s">
        <v>234</v>
      </c>
    </row>
    <row r="165" ht="12.75">
      <c r="B165" t="s">
        <v>77</v>
      </c>
    </row>
    <row r="167" spans="1:2" ht="12.75">
      <c r="A167" s="41" t="s">
        <v>236</v>
      </c>
      <c r="B167" s="3" t="s">
        <v>78</v>
      </c>
    </row>
    <row r="169" spans="6:8" ht="12.75">
      <c r="F169" s="4" t="s">
        <v>25</v>
      </c>
      <c r="G169" s="4" t="s">
        <v>25</v>
      </c>
      <c r="H169" s="4"/>
    </row>
    <row r="170" spans="6:8" ht="12.75">
      <c r="F170" s="4" t="s">
        <v>26</v>
      </c>
      <c r="G170" s="4" t="s">
        <v>26</v>
      </c>
      <c r="H170" s="4"/>
    </row>
    <row r="171" spans="6:8" ht="12.75">
      <c r="F171" s="4" t="s">
        <v>7</v>
      </c>
      <c r="G171" s="4" t="s">
        <v>7</v>
      </c>
      <c r="H171" s="4"/>
    </row>
    <row r="172" spans="6:8" ht="12.75">
      <c r="F172" s="4" t="s">
        <v>4</v>
      </c>
      <c r="G172" s="4" t="s">
        <v>4</v>
      </c>
      <c r="H172" s="4"/>
    </row>
    <row r="173" spans="6:8" ht="12.75">
      <c r="F173" s="4" t="s">
        <v>243</v>
      </c>
      <c r="G173" s="4" t="s">
        <v>79</v>
      </c>
      <c r="H173" s="4"/>
    </row>
    <row r="174" spans="6:8" ht="12.75">
      <c r="F174" s="17" t="s">
        <v>13</v>
      </c>
      <c r="G174" s="17" t="s">
        <v>13</v>
      </c>
      <c r="H174" s="4"/>
    </row>
    <row r="175" ht="12.75">
      <c r="B175" s="3" t="s">
        <v>24</v>
      </c>
    </row>
    <row r="176" spans="2:7" ht="12.75">
      <c r="B176" s="3"/>
      <c r="C176" t="s">
        <v>68</v>
      </c>
      <c r="F176" s="7">
        <v>613</v>
      </c>
      <c r="G176" s="7">
        <v>0</v>
      </c>
    </row>
    <row r="177" spans="3:7" ht="12.75">
      <c r="C177" t="s">
        <v>33</v>
      </c>
      <c r="F177" s="14">
        <v>9691</v>
      </c>
      <c r="G177" s="14">
        <v>8078</v>
      </c>
    </row>
    <row r="178" spans="3:7" ht="12.75">
      <c r="C178" t="s">
        <v>34</v>
      </c>
      <c r="F178" s="14">
        <v>0</v>
      </c>
      <c r="G178" s="14">
        <v>5000</v>
      </c>
    </row>
    <row r="179" spans="3:7" ht="12.75">
      <c r="C179" t="s">
        <v>48</v>
      </c>
      <c r="F179" s="14">
        <v>6900</v>
      </c>
      <c r="G179" s="14">
        <v>300</v>
      </c>
    </row>
    <row r="180" spans="3:7" ht="12.75">
      <c r="C180" t="s">
        <v>35</v>
      </c>
      <c r="F180" s="14">
        <v>3975</v>
      </c>
      <c r="G180" s="14">
        <v>6649</v>
      </c>
    </row>
    <row r="181" spans="3:8" ht="12.75">
      <c r="C181" t="s">
        <v>39</v>
      </c>
      <c r="F181" s="15">
        <v>113</v>
      </c>
      <c r="G181" s="15">
        <v>143</v>
      </c>
      <c r="H181" s="13"/>
    </row>
    <row r="182" spans="6:7" ht="12.75">
      <c r="F182" s="14">
        <f>F177+F179+F181+F178+F176+F180</f>
        <v>21292</v>
      </c>
      <c r="G182" s="14">
        <f>G177+G179+G181+G178+G176+G180</f>
        <v>20170</v>
      </c>
    </row>
    <row r="183" spans="2:7" ht="12.75">
      <c r="B183" s="3" t="s">
        <v>36</v>
      </c>
      <c r="F183" s="14"/>
      <c r="G183" s="14"/>
    </row>
    <row r="184" spans="2:7" ht="12.75">
      <c r="B184" s="4" t="s">
        <v>50</v>
      </c>
      <c r="C184" t="s">
        <v>49</v>
      </c>
      <c r="F184" s="14">
        <v>37135</v>
      </c>
      <c r="G184" s="14">
        <v>37395</v>
      </c>
    </row>
    <row r="185" spans="2:7" ht="12.75">
      <c r="B185" s="3"/>
      <c r="C185" t="s">
        <v>39</v>
      </c>
      <c r="F185" s="14">
        <v>39</v>
      </c>
      <c r="G185" s="14">
        <v>113</v>
      </c>
    </row>
    <row r="186" spans="3:8" ht="12.75">
      <c r="C186" t="s">
        <v>35</v>
      </c>
      <c r="F186" s="14">
        <v>14730</v>
      </c>
      <c r="G186" s="14">
        <v>17955</v>
      </c>
      <c r="H186" s="13"/>
    </row>
    <row r="187" spans="6:8" ht="12.75">
      <c r="F187" s="16">
        <f>F182+F186+F185+F184</f>
        <v>73196</v>
      </c>
      <c r="G187" s="16">
        <f>G182+G186+G185+G184</f>
        <v>75633</v>
      </c>
      <c r="H187" s="13"/>
    </row>
    <row r="188" spans="6:8" ht="12.75">
      <c r="F188" s="18"/>
      <c r="H188" s="13"/>
    </row>
    <row r="189" spans="2:8" ht="12.75">
      <c r="B189" s="1" t="s">
        <v>50</v>
      </c>
      <c r="C189" t="s">
        <v>51</v>
      </c>
      <c r="F189" s="18"/>
      <c r="H189" s="13"/>
    </row>
    <row r="190" spans="2:8" ht="12.75">
      <c r="B190" s="1"/>
      <c r="C190" t="s">
        <v>52</v>
      </c>
      <c r="F190" s="18"/>
      <c r="H190" s="13"/>
    </row>
    <row r="191" spans="3:8" ht="12.75">
      <c r="C191" t="s">
        <v>53</v>
      </c>
      <c r="F191" s="18"/>
      <c r="H191" s="13"/>
    </row>
    <row r="192" spans="3:8" ht="12.75">
      <c r="C192" t="s">
        <v>54</v>
      </c>
      <c r="F192" s="18"/>
      <c r="H192" s="13"/>
    </row>
    <row r="193" spans="3:8" ht="12.75">
      <c r="C193" t="s">
        <v>55</v>
      </c>
      <c r="F193" s="18"/>
      <c r="H193" s="13"/>
    </row>
    <row r="194" spans="6:8" ht="12.75">
      <c r="F194" s="18"/>
      <c r="H194" s="13"/>
    </row>
    <row r="195" spans="4:8" ht="12.75">
      <c r="D195" s="3" t="s">
        <v>56</v>
      </c>
      <c r="F195" s="22"/>
      <c r="G195" s="23" t="s">
        <v>57</v>
      </c>
      <c r="H195" s="13"/>
    </row>
    <row r="196" spans="6:8" ht="12.75">
      <c r="F196" s="18"/>
      <c r="H196" s="13"/>
    </row>
    <row r="197" spans="4:8" ht="12.75">
      <c r="D197" t="s">
        <v>58</v>
      </c>
      <c r="F197" s="18"/>
      <c r="G197" s="24">
        <v>1</v>
      </c>
      <c r="H197" s="13"/>
    </row>
    <row r="198" spans="4:8" ht="12.75">
      <c r="D198" t="s">
        <v>59</v>
      </c>
      <c r="F198" s="18"/>
      <c r="G198" s="24">
        <v>1.2</v>
      </c>
      <c r="H198" s="13"/>
    </row>
    <row r="199" spans="4:8" ht="12.75">
      <c r="D199" t="s">
        <v>60</v>
      </c>
      <c r="F199" s="18"/>
      <c r="G199" s="24">
        <v>1.35</v>
      </c>
      <c r="H199" s="13"/>
    </row>
    <row r="200" spans="6:8" ht="12.75">
      <c r="F200" s="18"/>
      <c r="G200" s="24"/>
      <c r="H200" s="13"/>
    </row>
    <row r="201" spans="1:8" ht="12.75">
      <c r="A201" s="41" t="s">
        <v>237</v>
      </c>
      <c r="B201" s="3" t="s">
        <v>238</v>
      </c>
      <c r="F201" s="18"/>
      <c r="G201" s="24"/>
      <c r="H201" s="13"/>
    </row>
    <row r="202" spans="2:8" ht="12.75">
      <c r="B202" s="3"/>
      <c r="F202" s="18"/>
      <c r="G202" s="24"/>
      <c r="H202" s="13"/>
    </row>
    <row r="203" spans="2:8" ht="12.75">
      <c r="B203" t="s">
        <v>247</v>
      </c>
      <c r="F203" s="18"/>
      <c r="G203" s="24"/>
      <c r="H203" s="13"/>
    </row>
    <row r="204" spans="6:8" ht="12.75">
      <c r="F204" s="18"/>
      <c r="G204" s="24"/>
      <c r="H204" s="13"/>
    </row>
    <row r="205" spans="1:8" ht="12.75">
      <c r="A205" s="41" t="s">
        <v>239</v>
      </c>
      <c r="B205" s="3" t="s">
        <v>61</v>
      </c>
      <c r="F205" s="18"/>
      <c r="G205" s="24"/>
      <c r="H205" s="13"/>
    </row>
    <row r="206" spans="6:8" ht="12.75">
      <c r="F206" s="18"/>
      <c r="G206" s="24"/>
      <c r="H206" s="13"/>
    </row>
    <row r="207" spans="2:8" ht="12.75">
      <c r="B207" t="s">
        <v>62</v>
      </c>
      <c r="F207" s="18"/>
      <c r="G207" s="24"/>
      <c r="H207" s="13"/>
    </row>
    <row r="208" spans="6:8" ht="12.75">
      <c r="F208" s="18"/>
      <c r="G208" s="24"/>
      <c r="H208" s="13"/>
    </row>
    <row r="209" spans="1:2" ht="12.75">
      <c r="A209" s="41" t="s">
        <v>240</v>
      </c>
      <c r="B209" s="3" t="s">
        <v>37</v>
      </c>
    </row>
    <row r="211" ht="12.75">
      <c r="B211" t="s">
        <v>253</v>
      </c>
    </row>
    <row r="212" ht="12.75">
      <c r="B212" t="s">
        <v>254</v>
      </c>
    </row>
    <row r="213" ht="12.75">
      <c r="B213" t="s">
        <v>266</v>
      </c>
    </row>
    <row r="215" ht="12.75">
      <c r="B215" t="s">
        <v>255</v>
      </c>
    </row>
    <row r="230" ht="12.75">
      <c r="B230" s="41"/>
    </row>
  </sheetData>
  <printOptions/>
  <pageMargins left="0.75" right="0.75" top="0.75" bottom="1" header="0.5" footer="0.5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computer1</cp:lastModifiedBy>
  <cp:lastPrinted>2003-02-24T07:55:10Z</cp:lastPrinted>
  <dcterms:created xsi:type="dcterms:W3CDTF">1999-09-21T08:43:51Z</dcterms:created>
  <dcterms:modified xsi:type="dcterms:W3CDTF">2003-02-24T07:55:47Z</dcterms:modified>
  <cp:category/>
  <cp:version/>
  <cp:contentType/>
  <cp:contentStatus/>
</cp:coreProperties>
</file>