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'BSHEET'!$A$1:$E$68</definedName>
    <definedName name="_xlnm.Print_Area" localSheetId="3">'EQUITY '!$A$1:$J$38</definedName>
    <definedName name="_xlnm.Print_Area" localSheetId="5">'Notes'!$A$9:$Q$205</definedName>
    <definedName name="_xlnm.Print_Area" localSheetId="0">'PL1'!$A$1:$J$49</definedName>
    <definedName name="_xlnm.Print_Area" localSheetId="1">'PL2'!$A$1:$J$50</definedName>
    <definedName name="_xlnm.Print_Area">'Notes'!$A$1:$S$175</definedName>
    <definedName name="_xlnm.Print_Titles" localSheetId="5">'Notes'!$1:$7</definedName>
  </definedNames>
  <calcPr fullCalcOnLoad="1"/>
</workbook>
</file>

<file path=xl/sharedStrings.xml><?xml version="1.0" encoding="utf-8"?>
<sst xmlns="http://schemas.openxmlformats.org/spreadsheetml/2006/main" count="404" uniqueCount="287">
  <si>
    <t>Proceeds from disposal of assets held for sale</t>
  </si>
  <si>
    <t>Property revaluation reserve</t>
  </si>
  <si>
    <t>Investment revaluation reserve</t>
  </si>
  <si>
    <t>Property</t>
  </si>
  <si>
    <t>Investment</t>
  </si>
  <si>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</si>
  <si>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</si>
  <si>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</si>
  <si>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</si>
  <si>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</si>
  <si>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</si>
  <si>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t>Premium</t>
  </si>
  <si>
    <t>Share premium</t>
  </si>
  <si>
    <t>Number of ordinary shares in issue as at beginning of year</t>
  </si>
  <si>
    <r>
      <t xml:space="preserve">STATUS OF CORPORATE PROPOSALS
</t>
    </r>
    <r>
      <rPr>
        <sz val="12"/>
        <rFont val="Arial"/>
        <family val="2"/>
      </rPr>
      <t xml:space="preserve">There were no other outstanding corporate proposals as at the date of this report. 
</t>
    </r>
  </si>
  <si>
    <t>PART B: EXPLANATORY NOTES PURSUANT TO MAIN MARKET LISTING REQUIREMENTS OF BURSA MALAYSIA
               SECURITIES BERHAD</t>
  </si>
  <si>
    <t>Profit attributable to:</t>
  </si>
  <si>
    <t>Profit attributable to owners of the Company (RM'000)</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</si>
  <si>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</si>
  <si>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</si>
  <si>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</si>
  <si>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</si>
  <si>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</si>
  <si>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</si>
  <si>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</si>
  <si>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</si>
  <si>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</si>
  <si>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</si>
  <si>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</si>
  <si>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</si>
  <si>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</si>
  <si>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</si>
  <si>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</si>
  <si>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</si>
  <si>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</si>
  <si>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</si>
  <si>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</si>
  <si>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</si>
  <si>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</si>
  <si>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</si>
  <si>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</si>
  <si>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</si>
  <si>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</si>
  <si>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</si>
  <si>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</si>
  <si>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</si>
  <si>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</si>
  <si>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</si>
  <si>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</si>
  <si>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</si>
  <si>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</si>
  <si>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</si>
  <si>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</si>
  <si>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</si>
  <si>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</si>
  <si>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</si>
  <si>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</si>
  <si>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</si>
  <si>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</si>
  <si>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</si>
  <si>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</si>
  <si>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</si>
  <si>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</si>
  <si>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</si>
  <si>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</si>
  <si>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</si>
  <si>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</si>
  <si>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</si>
  <si>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</si>
  <si>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</si>
  <si>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</si>
  <si>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</si>
  <si>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</si>
  <si>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</si>
  <si>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</si>
  <si>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</si>
  <si>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</si>
  <si>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</si>
  <si>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</si>
  <si>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</si>
  <si>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</si>
  <si>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</si>
  <si>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</si>
  <si>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</si>
  <si>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</si>
  <si>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</si>
  <si>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</si>
  <si>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</si>
  <si>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</si>
  <si>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</si>
  <si>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</si>
  <si>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</si>
  <si>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</si>
  <si>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</si>
  <si>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</si>
  <si>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</si>
  <si>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</si>
  <si>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</si>
  <si>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</si>
  <si>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</si>
  <si>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</si>
  <si>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</si>
  <si>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</si>
  <si>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</si>
  <si>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Owners of the Company</t>
  </si>
  <si>
    <t>Net assets per share (RM)</t>
  </si>
  <si>
    <t xml:space="preserve">CONDENSED CONSOLIDATED STATEMENT OF CHANGES IN EQUITY </t>
  </si>
  <si>
    <t xml:space="preserve">CONDENSED CONSOLIDATED STATEMENT OF FINANCIAL POSITION </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</si>
  <si>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</si>
  <si>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</si>
  <si>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</si>
  <si>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</si>
  <si>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</si>
  <si>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</si>
  <si>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</si>
  <si>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</si>
  <si>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</si>
  <si>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</si>
  <si>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</si>
  <si>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</si>
  <si>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</si>
  <si>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Add : Consolidation adjustments</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</si>
  <si>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</si>
  <si>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</si>
  <si>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</si>
  <si>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</si>
  <si>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</si>
  <si>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</si>
  <si>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</si>
  <si>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</si>
  <si>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</si>
  <si>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</si>
  <si>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</si>
  <si>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</si>
  <si>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Provision for and write off of receivables</t>
  </si>
  <si>
    <t>Non-cash and non-operating items</t>
  </si>
  <si>
    <t>Changes in working capital</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</si>
  <si>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</si>
  <si>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</si>
  <si>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</si>
  <si>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</si>
  <si>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</si>
  <si>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</si>
  <si>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</si>
  <si>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</si>
  <si>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</si>
  <si>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</si>
  <si>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</si>
  <si>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</si>
  <si>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</si>
  <si>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</si>
  <si>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</si>
  <si>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</si>
  <si>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</si>
  <si>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</si>
  <si>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</si>
  <si>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</si>
  <si>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</si>
  <si>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</si>
  <si>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</si>
  <si>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</si>
  <si>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</si>
  <si>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</si>
  <si>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</si>
  <si>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</si>
  <si>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</si>
  <si>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</si>
  <si>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</si>
  <si>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</si>
  <si>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</si>
  <si>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</si>
  <si>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</si>
  <si>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</si>
  <si>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</si>
  <si>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3 months ended</t>
  </si>
  <si>
    <t>Property, plant and equipment written off</t>
  </si>
  <si>
    <t>(Gain)/Loss on derivatives</t>
  </si>
  <si>
    <t>Equity settled employee benefits reserve</t>
  </si>
  <si>
    <t>Employee</t>
  </si>
  <si>
    <t>Benefits</t>
  </si>
  <si>
    <t>Equity Settled</t>
  </si>
  <si>
    <t>Share of other comprehensive income of
  associated company</t>
  </si>
  <si>
    <t>CASH AND CASH EQUIVALENTS AT BEGINNING OF YEAR</t>
  </si>
  <si>
    <t xml:space="preserve"> Current Year
 To-Date</t>
  </si>
  <si>
    <t>PART A: EXPLANATORY NOTES PURSUANT TO FRS 134</t>
  </si>
  <si>
    <t>BASIS OF PREPARATION</t>
  </si>
  <si>
    <t>Tax expense</t>
  </si>
  <si>
    <t>TAX EXPENSE</t>
  </si>
  <si>
    <t>Current tax expense</t>
  </si>
  <si>
    <t xml:space="preserve"> Current Year 
To-Date</t>
  </si>
  <si>
    <t>Exchange differences on translating 
  foreign operations</t>
  </si>
  <si>
    <t>Other comprehensive income/(loss):</t>
  </si>
  <si>
    <t>Total comprehensive income attributable 
  to owners of the Company</t>
  </si>
  <si>
    <t>Proceeds from issuance of shares arising from exercise of ESOS</t>
  </si>
  <si>
    <t>Exercise of ESOS</t>
  </si>
  <si>
    <t>Net cash used in investing activities</t>
  </si>
  <si>
    <t>Effect of exercise of ESOS</t>
  </si>
  <si>
    <r>
      <t xml:space="preserve">REVIEW OF PERFORMANCE 
</t>
    </r>
    <r>
      <rPr>
        <sz val="12"/>
        <rFont val="Arial"/>
        <family val="2"/>
      </rPr>
      <t xml:space="preserve">
</t>
    </r>
    <r>
      <rPr>
        <b/>
        <sz val="12"/>
        <rFont val="Arial"/>
        <family val="2"/>
      </rPr>
      <t xml:space="preserve">
</t>
    </r>
    <r>
      <rPr>
        <u val="single"/>
        <sz val="12"/>
        <rFont val="Arial"/>
        <family val="2"/>
      </rPr>
      <t xml:space="preserve">
 </t>
    </r>
    <r>
      <rPr>
        <sz val="12"/>
        <rFont val="Arial"/>
        <family val="2"/>
      </rPr>
      <t xml:space="preserve">
</t>
    </r>
  </si>
  <si>
    <t>Balance at 1 January 2014</t>
  </si>
  <si>
    <t>Effect of changes in exchange rate on foreign currency translation</t>
  </si>
  <si>
    <t>Purchase of additional shares in associated company</t>
  </si>
  <si>
    <t>The adoption of the above standards and interpretation did not have any significant financial impact on the Group.</t>
  </si>
  <si>
    <t xml:space="preserve">CONDENSED CONSOLIDATED STATEMENT OF PROFIT OR LOSS  </t>
  </si>
  <si>
    <t>CONDENSED CONSOLIDATED STATEMENT OF PROFIT OR LOSS AND OTHER COMPREHENSIVE INCOME</t>
  </si>
  <si>
    <t>QUARTERLY REPORT ON CONSOLIDATION RESULTS</t>
  </si>
  <si>
    <t>NOTES TO THE CONDENSED CONSOLIDATED STATEMENT OF PROFIT OR LOSS</t>
  </si>
  <si>
    <t>Non-current assets classified as held for sale</t>
  </si>
  <si>
    <t xml:space="preserve">The Group falls within the definition of Transitioning Entities and have opted to defer adoption of the new MFRS Framework. Accordingly, the Group will be required to prepare financial statements using the MFRS Framework in its first MFRS financial statements for the year ending 31 December 2017.  </t>
  </si>
  <si>
    <t xml:space="preserve">On 19 November 2011, the Malaysian Accounting Standards Board (MASB) issued a new MASB approved accounting framework, the Malaysian Financial Reporting Standards (MFRS).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On 2 September 2014, with the issuance of MFRS 15 Revenue from Contracts with Customers and Amendments to MFRS 116 and MFRS 141 Agriculture: Bearer Plants, the MASB announced that Transitioning Entities which have chosen to continue with the FRS Framework is now required to adopt the MFRS Framework latest by 1 January 2017. 
</t>
  </si>
  <si>
    <t xml:space="preserve">(The Condensed Consolidated Statement of Profit or Loss should be read in conjunction with the Audited Financial Statements for the year ended 31 December 2014) </t>
  </si>
  <si>
    <t xml:space="preserve">(The Condensed Consolidated Statement of Profit or Loss and Other Comprehensive Income should be read in conjunction with the Audited Financial Statements for the year ended 31 December 2014) </t>
  </si>
  <si>
    <t>Balance at 1 January 2015</t>
  </si>
  <si>
    <t>(The Condensed Consolidated Statement of Changes in Equity should be read in conjunction with the Audited Financial Statements for the year ended 31 December 2014)</t>
  </si>
  <si>
    <t>(The Condensed Consolidated Statement of Cash Flows should be read in conjunction with the Audited Financial Statements for the year ended 31 December 2014)</t>
  </si>
  <si>
    <t xml:space="preserve">This interim financial statements of the Group have been prepared in accordance with FRS134: Interim Financial Reporting and paragraph 9.22 of the Main Market Listing Requirements of Bursa Malaysia Securities Berhad. 
The interim financial statements should be read in conjunction with the audited financial statements of the Group for the financial year ended 31 December 2014. 
</t>
  </si>
  <si>
    <r>
      <t xml:space="preserve">DIVIDEND PAID
</t>
    </r>
    <r>
      <rPr>
        <sz val="12"/>
        <rFont val="Arial"/>
        <family val="2"/>
      </rPr>
      <t>No dividend was paid during the current quarter.</t>
    </r>
  </si>
  <si>
    <r>
      <t xml:space="preserve">SEGMENTAL REPORTING
</t>
    </r>
    <r>
      <rPr>
        <sz val="12"/>
        <rFont val="Arial"/>
        <family val="2"/>
      </rPr>
      <t>The analysis of the Group business segments for the current financial period are as follows:-</t>
    </r>
  </si>
  <si>
    <t>Financial period ended</t>
  </si>
  <si>
    <r>
      <t xml:space="preserve">MATERIAL CHANGES IN ESTIMATES
</t>
    </r>
    <r>
      <rPr>
        <sz val="12"/>
        <rFont val="Arial"/>
        <family val="2"/>
      </rPr>
      <t>There were no changes in the estimates that have had any material effect on the current financial period to date.</t>
    </r>
  </si>
  <si>
    <r>
      <t xml:space="preserve">UNUSUAL ITEMS DUE TO THEIR NATURE, SIZE OR INCIDENCE
</t>
    </r>
    <r>
      <rPr>
        <sz val="12"/>
        <rFont val="Arial"/>
        <family val="2"/>
      </rPr>
      <t xml:space="preserve">There were no unusual items affecting assets, liabilities, equity, net income or cash flows during the current financial period to date.  </t>
    </r>
  </si>
  <si>
    <r>
      <t xml:space="preserve">PROPOSED DIVIDEND
</t>
    </r>
    <r>
      <rPr>
        <sz val="12"/>
        <rFont val="Arial"/>
        <family val="2"/>
      </rPr>
      <t xml:space="preserve">
No interim dividend has been declared for the current financial period under review.</t>
    </r>
  </si>
  <si>
    <t>(The Condensed Consolidated Statement of Financial Position should be read in conjunction with the Audited Financial Statements for the year ended 31 December 2014)</t>
  </si>
  <si>
    <t>Reversal of share-based payments</t>
  </si>
  <si>
    <t>Profit for the period</t>
  </si>
  <si>
    <t>Total comprehensive income for the period</t>
  </si>
  <si>
    <t>CASH AND CASH EQUIVALENTS AT END OF PERIOD</t>
  </si>
  <si>
    <t>Annual Improvements to FRSs 2010 - 2012 Cycle</t>
  </si>
  <si>
    <t>Annual Improvements to FRSs 2011 - 2013 Cycle</t>
  </si>
  <si>
    <t>Defined Benefit Plans: Employee Contributions</t>
  </si>
  <si>
    <t>Increase in current assets</t>
  </si>
  <si>
    <t>The significant accounting policies adopted are consistent with those of the audited financial statements of the Group for the financial year ended 31 December 2014, except the adoption of the following amendments to FRSs mandatory for annual financial periods beginning on or after 1 January 2015.</t>
  </si>
  <si>
    <t>Gain on disposal of assets held for sale</t>
  </si>
  <si>
    <t xml:space="preserve">Profit before tax is arrived at (crediting)/charging:- </t>
  </si>
  <si>
    <t>Amendments to FRS 119:</t>
  </si>
  <si>
    <t>Amendments to FRSs:</t>
  </si>
  <si>
    <t>FOR THE SECOND QUARTER ENDED 30 JUNE 2015</t>
  </si>
  <si>
    <t>FOR THE FINANCIAL PERIOD ENDED 30 JUNE 2015</t>
  </si>
  <si>
    <t>AS AT 30 JUNE 2015</t>
  </si>
  <si>
    <t>Balance at 30 June 2014</t>
  </si>
  <si>
    <t xml:space="preserve">30 June 2015 </t>
  </si>
  <si>
    <t>30 June 2014</t>
  </si>
  <si>
    <t>6 months ended</t>
  </si>
  <si>
    <t>The interim financial statements were authorised for issue by the Board of Directors in accordance with a resolution of the Directors on 26 August 2015.</t>
  </si>
  <si>
    <r>
      <t xml:space="preserve">MATERIAL LITIGATION
</t>
    </r>
    <r>
      <rPr>
        <sz val="12"/>
        <rFont val="Arial"/>
        <family val="2"/>
      </rPr>
      <t>There were no material litigation involving the Group as at 21 August 2015.</t>
    </r>
  </si>
  <si>
    <t>Balance at 30 June 2015</t>
  </si>
  <si>
    <t>Increase in current liabilities</t>
  </si>
  <si>
    <t>Cash from operating activities</t>
  </si>
  <si>
    <t>Net cash from operating activities</t>
  </si>
  <si>
    <t>(Repayment of)/Proceeds from borrowings</t>
  </si>
  <si>
    <t>Net cash (used in)/from financing activities</t>
  </si>
  <si>
    <t>NET INCREASE IN CASH AND CASH EQUIVALENTS</t>
  </si>
  <si>
    <r>
      <t xml:space="preserve">DEBT AND EQUITY SECURITIES
</t>
    </r>
    <r>
      <rPr>
        <sz val="12"/>
        <rFont val="Arial"/>
        <family val="2"/>
      </rPr>
      <t>The Company had issued 1,788,500 ordinary shares of RM0.50 each for cash in the current quarter arising from the exercise of executives' share options.</t>
    </r>
    <r>
      <rPr>
        <b/>
        <sz val="12"/>
        <rFont val="Arial"/>
        <family val="2"/>
      </rPr>
      <t xml:space="preserve">  
</t>
    </r>
    <r>
      <rPr>
        <sz val="12"/>
        <rFont val="Arial"/>
        <family val="2"/>
      </rPr>
      <t>Other than the above issuance of shares and those announced earlier in the first quarter of this year, t</t>
    </r>
    <r>
      <rPr>
        <sz val="12"/>
        <rFont val="Arial"/>
        <family val="2"/>
      </rPr>
      <t xml:space="preserve">here were no other issuance and repayment of debt and equity securities, share buy-backs, share cancellations, shares held as treasury shares and resale of treasury shares during the current financial period to date. </t>
    </r>
  </si>
  <si>
    <r>
      <t xml:space="preserve">MATERIAL SUBSEQUENT EVENT
</t>
    </r>
    <r>
      <rPr>
        <sz val="12"/>
        <rFont val="Arial"/>
        <family val="2"/>
      </rPr>
      <t>There were no material events subsequent to the end of the financial period ended 30 June 2015 up to the date of issuance of this report which have not been reflected in the financial statements for the said period.</t>
    </r>
  </si>
  <si>
    <r>
      <t xml:space="preserve">CONTINGENT ASSETS AND LIABILITIES
</t>
    </r>
    <r>
      <rPr>
        <sz val="12"/>
        <rFont val="Arial"/>
        <family val="2"/>
      </rPr>
      <t xml:space="preserve">
There were no contingent assets and liabilities as at 21 August 2015.</t>
    </r>
    <r>
      <rPr>
        <b/>
        <sz val="12"/>
        <rFont val="Arial"/>
        <family val="2"/>
      </rPr>
      <t xml:space="preserve">
</t>
    </r>
  </si>
  <si>
    <r>
      <t xml:space="preserve">GROUP BORROWINGS
</t>
    </r>
    <r>
      <rPr>
        <sz val="12"/>
        <rFont val="Arial"/>
        <family val="2"/>
      </rPr>
      <t>The Group borrowings (denominated in local currency) as at 30 June 2015 are as follows:-</t>
    </r>
  </si>
  <si>
    <t>Loss on changes in fair value of 
  available-for-sale financial assets</t>
  </si>
  <si>
    <t>Total other comprehensive income/(loss)
  for the period</t>
  </si>
  <si>
    <t>Loss/(Gain) on foreign exchange</t>
  </si>
  <si>
    <t xml:space="preserve">Regulatory Deferral Accounts </t>
  </si>
  <si>
    <t>Annual Improvements to FRSs 2012 - 2014 Cycle</t>
  </si>
  <si>
    <t>Investment Entities: Applying the Consolidation Exception</t>
  </si>
  <si>
    <t>Accounting for Acquisitions of Interests in Joint Operations</t>
  </si>
  <si>
    <t xml:space="preserve">FRS 114: </t>
  </si>
  <si>
    <t>Amendments to FRS 11:</t>
  </si>
  <si>
    <t xml:space="preserve">Amendments to FRS 127: </t>
  </si>
  <si>
    <t>Equity Method in Separated Financial Statements</t>
  </si>
  <si>
    <t>Clarification of Acceptable Methods of Depreciation and Amortisation</t>
  </si>
  <si>
    <t>Amendments to FRS 10</t>
  </si>
  <si>
    <t xml:space="preserve">   and FRS 128: </t>
  </si>
  <si>
    <t xml:space="preserve">Amendment to FRS 10, </t>
  </si>
  <si>
    <t>Amendments to FRS 116</t>
  </si>
  <si>
    <t xml:space="preserve">   and FRS 138: </t>
  </si>
  <si>
    <t xml:space="preserve">   FRS 12 and FRS 128:</t>
  </si>
  <si>
    <t>Sale or Contribution of Assets between an Investor and its Associate or Joint Venture</t>
  </si>
  <si>
    <t xml:space="preserve">(Gain)/Loss on disposal of property, plant and equipment
</t>
  </si>
  <si>
    <r>
      <t xml:space="preserve">Current quarter vs. preceding year corresponding quarter
</t>
    </r>
    <r>
      <rPr>
        <sz val="12"/>
        <rFont val="Arial"/>
        <family val="2"/>
      </rPr>
      <t xml:space="preserve">
The Group registered a higher revenue of RM185.36 million in this quarter as compared to RM176.84 million in the preceding year corresponding quarter. Despite the increase in revenue, the Group recorded a lower profit before tax of RM6.68 million in this quarter as compared to RM9.60 million a year ago mainly due to lower profit contribution from all its divisions. However, profit contribution from its associated company, SB increased by 57.4% from RM2.00 million a year ago to RM3.15 million.  
</t>
    </r>
  </si>
  <si>
    <r>
      <t xml:space="preserve">Trading division
</t>
    </r>
    <r>
      <rPr>
        <sz val="12"/>
        <rFont val="Arial"/>
        <family val="2"/>
      </rPr>
      <t>Despite achieving a sales growth of 6.9% in the current period, the trading division recorded a lower profit before tax of RM4.88 million as compared to RM5.59 million a year ago mainly due to higher advertisement and promotion spending for brand building to boost sales.</t>
    </r>
  </si>
  <si>
    <r>
      <t xml:space="preserve">MATERIAL CHANGES IN THE QUARTERLY RESULTS COMPARED TO THE RESULTS OF THE PRECEDING QUARTER
</t>
    </r>
    <r>
      <rPr>
        <sz val="12"/>
        <rFont val="Arial"/>
        <family val="2"/>
      </rPr>
      <t xml:space="preserve">Despite the increase in revenue by 4.2%, the Group recorded a lower profit before tax of RM6.68 million in this quarter as compared to RM10.24 million in the preceding quarter. This was mainly due to higher losses incurred by palm oil mill arising from lower oil and kernel extraction rates coupled with lower sales from aerosol can division.    </t>
    </r>
    <r>
      <rPr>
        <sz val="12"/>
        <rFont val="Arial"/>
        <family val="2"/>
      </rPr>
      <t xml:space="preserve">
</t>
    </r>
  </si>
  <si>
    <r>
      <t>Trading division</t>
    </r>
    <r>
      <rPr>
        <sz val="12"/>
        <rFont val="Arial"/>
        <family val="2"/>
      </rPr>
      <t xml:space="preserve">
Trading division's revenue grew by 9.5% in this quarter driven by higher sales of cooking oils and other agencies products such as Campbell and Old Town. Despite increase in revenue, the division's profit before tax was lower at RM1.25 million as compared to RM2.99 million a year ago mainly due to higher promotion spending on marketing campaigns to drive sales growth on the back of weak market sentiment.
</t>
    </r>
  </si>
  <si>
    <r>
      <t xml:space="preserve">Current year to-date vs. preceding year to-date
</t>
    </r>
    <r>
      <rPr>
        <sz val="12"/>
        <rFont val="Arial"/>
        <family val="2"/>
      </rPr>
      <t xml:space="preserve">
Despite the increase in revenue by 3.9%, the Group recorded a lower profit before tax of RM16.91 million for the period ended 30 June 2015 as compared to RM21.10 million a year ago. All divisions achieved lower profit before tax except profit contribution from SB which increased by 6.1% to RM4.57 million against RM4.30 million a year ago.   </t>
    </r>
  </si>
  <si>
    <r>
      <t>Manufacturing division</t>
    </r>
    <r>
      <rPr>
        <sz val="12"/>
        <rFont val="Arial"/>
        <family val="2"/>
      </rPr>
      <t xml:space="preserve">
Manufacturing division recorded a lower revenue of RM114.49 million for the current period as compared to RM116.63 million a year ago. The decrease in revenue was attributed to drop in sales of aerosol can. Correspondingly, the division's profit before tax dropped by 26.2% to RM7.50 million against RM10.16 million a year ago. Higher losses incurred by palm oil mill arising from lower oil and kernel extraction rates continued to weigh down the performance of this division. 
</t>
    </r>
  </si>
  <si>
    <r>
      <t>Plantation division</t>
    </r>
    <r>
      <rPr>
        <sz val="12"/>
        <rFont val="Arial"/>
        <family val="2"/>
      </rPr>
      <t xml:space="preserve">
The plantation division recorded a loss before tax of RM0.38 million in the current period as compared to a profit before tax of RM0.37 million a year ago. The loss was attributed to tea plantation with current low sales volume unable to support its plantation costs. Moreover, the oil palm plantation's profitability was also affected by lower selling price and production of FFB.  </t>
    </r>
  </si>
  <si>
    <r>
      <t xml:space="preserve">CHANGES IN THE COMPOSITION OF THE GROUP
</t>
    </r>
    <r>
      <rPr>
        <sz val="12"/>
        <rFont val="Arial"/>
        <family val="2"/>
      </rPr>
      <t xml:space="preserve">
The total paid-up share capital of the associated company, Spritzer Bhd ("SB"), had further increased by 1,710,000 ordinary shares in the current quarter arising from the exercise of employees' share option and conversion of warrant. The conversion of 800,000 SB warrants into ordinary shares by the Company in the current quarter has offset the dilution arising from the increase in paid-up share capital of SB resulted in the Company's shareholding in SB increased from 32.52% to 32.69% as at 30 June 2015.
Apart from the changes mentioned above and those announced earlier in the first quarter of this year, there were no other changes in the composition of the Group during the current financial period to date.</t>
    </r>
  </si>
  <si>
    <t xml:space="preserve">The effective tax rate for the current quarter is lower than the statutory income tax rate mainly due to lower statutory tax rate in a foreign subsidiary company. However, the effective tax rate for the current financial period to date is still higher than the statutory income tax rate mainly due to certain expense items have been considered as non-deductible for tax purposes. </t>
  </si>
  <si>
    <r>
      <t xml:space="preserve">CURRENT YEAR PROSPECTS
</t>
    </r>
    <r>
      <rPr>
        <sz val="12"/>
        <rFont val="Arial"/>
        <family val="2"/>
      </rPr>
      <t>The Group had commenced to sell Red Bull Gold energy drinks to Modern Trade market segment in August 2015 and thereafter to all other market segments in October 2015. This distributorship is expected to contribute positively to the Group's profitability and also enables the Group to further expand its distribution networks for larger market coverage. 
In order to turnaround the palm oil mill, more stringent quality control has been implemented to tighten the quality inspection on incoming FFB supplies in order to increase the oil extraction rate ("OER"). In addition, FFB price reduction was also carried out taking into consideration of the current low OER situation facing by the palm oil mills in the region.</t>
    </r>
    <r>
      <rPr>
        <b/>
        <sz val="12"/>
        <rFont val="Arial"/>
        <family val="2"/>
      </rPr>
      <t xml:space="preserve">
</t>
    </r>
    <r>
      <rPr>
        <sz val="12"/>
        <rFont val="Arial"/>
        <family val="2"/>
      </rPr>
      <t xml:space="preserve">Barring any unforeseen and adverse circumstances, the Board believes that the Group will continue to remain profitable for the remaining quarters. 
</t>
    </r>
  </si>
  <si>
    <r>
      <rPr>
        <u val="single"/>
        <sz val="12"/>
        <rFont val="Arial"/>
        <family val="2"/>
      </rPr>
      <t>Manufacturing division</t>
    </r>
    <r>
      <rPr>
        <sz val="12"/>
        <rFont val="Arial"/>
        <family val="2"/>
      </rPr>
      <t xml:space="preserve">
Manufacturing division's revenue in this quarter dropped by 4.2% to RM56.27 million as compared to RM58.72 million a year ago. The decrease in revenue was mainly attributed to lower sales of aerosol can. Correspondingly, the division's profit before tax dropped by 45.7% from RM4.26 million to RM2.31 million. Despite securing for more fresh fruit bunches ("FFB") supplies, the palm oil mill still unable to turnaround in this quarter due to lower oil and kernel extraction rates. </t>
    </r>
  </si>
  <si>
    <r>
      <t>Plantation division</t>
    </r>
    <r>
      <rPr>
        <sz val="12"/>
        <rFont val="Arial"/>
        <family val="2"/>
      </rPr>
      <t xml:space="preserve">
Plantation division recorded a loss before tax of RM0.21 million in this quarter as compared to a profit before tax of RM0.07 million a year ago. The loss was incurred by tea plantation due to lower sales of tea while the oil palm plantation's profitability was affected by lower selling price and production of FFB.  </t>
    </r>
  </si>
</sst>
</file>

<file path=xl/styles.xml><?xml version="1.0" encoding="utf-8"?>
<styleSheet xmlns="http://schemas.openxmlformats.org/spreadsheetml/2006/main">
  <numFmts count="3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
    <numFmt numFmtId="172" formatCode="0.00_);\(0.00\)"/>
    <numFmt numFmtId="173" formatCode="#,##0.0_);\(#,##0.0\)"/>
    <numFmt numFmtId="174" formatCode="#,##0.000_);\(#,##0.000\)"/>
    <numFmt numFmtId="175" formatCode="[$-409]h:mm:ss\ AM/PM"/>
    <numFmt numFmtId="176" formatCode="[$-409]dddd\,\ mmmm\ dd\,\ yyyy"/>
    <numFmt numFmtId="177" formatCode="#,##0.0000_);\(#,##0.0000\)"/>
    <numFmt numFmtId="178" formatCode="mm/dd/yy;@"/>
    <numFmt numFmtId="179" formatCode="_(* #,##0.0_);_(* \(#,##0.0\);_(* &quot;-&quot;_);_(@_)"/>
    <numFmt numFmtId="180" formatCode="_(* #,##0.00_);_(* \(#,##0.00\);_(* &quot;-&quot;_);_(@_)"/>
    <numFmt numFmtId="181" formatCode="_(* #,##0.000_);_(* \(#,##0.000\);_(* &quot;-&quot;_);_(@_)"/>
    <numFmt numFmtId="182" formatCode="_(* #,##0.0000_);_(* \(#,##0.0000\);_(* &quot;-&quot;_);_(@_)"/>
    <numFmt numFmtId="183" formatCode="dd/mm/yy;@"/>
    <numFmt numFmtId="184" formatCode="0.0"/>
    <numFmt numFmtId="185" formatCode="0.000"/>
    <numFmt numFmtId="186" formatCode="0.0000"/>
    <numFmt numFmtId="187" formatCode="#,##0.00000_);\(#,##0.00000\)"/>
    <numFmt numFmtId="188" formatCode="[$-4409]dddd\,\ d\ mmmm\,\ yyyy"/>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54">
    <font>
      <sz val="12"/>
      <name val="Arial"/>
      <family val="0"/>
    </font>
    <font>
      <b/>
      <sz val="10"/>
      <name val="Arial"/>
      <family val="0"/>
    </font>
    <font>
      <i/>
      <sz val="10"/>
      <name val="Arial"/>
      <family val="0"/>
    </font>
    <font>
      <b/>
      <i/>
      <sz val="10"/>
      <name val="Arial"/>
      <family val="0"/>
    </font>
    <font>
      <b/>
      <sz val="12"/>
      <name val="Arial"/>
      <family val="2"/>
    </font>
    <font>
      <b/>
      <sz val="16"/>
      <name val="Arial"/>
      <family val="2"/>
    </font>
    <font>
      <sz val="12"/>
      <color indexed="8"/>
      <name val="Arial"/>
      <family val="2"/>
    </font>
    <font>
      <b/>
      <sz val="12"/>
      <color indexed="8"/>
      <name val="Arial"/>
      <family val="2"/>
    </font>
    <font>
      <b/>
      <sz val="12"/>
      <color indexed="12"/>
      <name val="Arial"/>
      <family val="2"/>
    </font>
    <font>
      <sz val="12"/>
      <color indexed="10"/>
      <name val="Arial"/>
      <family val="2"/>
    </font>
    <font>
      <i/>
      <sz val="12"/>
      <name val="Arial"/>
      <family val="2"/>
    </font>
    <font>
      <b/>
      <sz val="9"/>
      <name val="Arial"/>
      <family val="2"/>
    </font>
    <font>
      <sz val="8"/>
      <name val="Arial"/>
      <family val="2"/>
    </font>
    <font>
      <b/>
      <sz val="13"/>
      <name val="Arial"/>
      <family val="2"/>
    </font>
    <font>
      <u val="single"/>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95">
    <xf numFmtId="0" fontId="0" fillId="0" borderId="0" xfId="0"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0" xfId="0" applyNumberFormat="1" applyFont="1" applyFill="1" applyBorder="1" applyAlignment="1">
      <alignment/>
    </xf>
    <xf numFmtId="41" fontId="0" fillId="0" borderId="0" xfId="0" applyNumberFormat="1" applyFont="1" applyFill="1" applyAlignment="1">
      <alignment horizontal="right"/>
    </xf>
    <xf numFmtId="41" fontId="0" fillId="0" borderId="0" xfId="0" applyNumberFormat="1" applyFont="1" applyFill="1" applyAlignment="1">
      <alignment/>
    </xf>
    <xf numFmtId="41" fontId="0" fillId="0" borderId="11" xfId="0" applyNumberFormat="1" applyFont="1" applyFill="1" applyBorder="1" applyAlignment="1">
      <alignmen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12" xfId="0" applyNumberFormat="1" applyFont="1" applyFill="1" applyBorder="1" applyAlignment="1">
      <alignment horizontal="right"/>
    </xf>
    <xf numFmtId="41" fontId="0" fillId="0" borderId="10" xfId="0" applyNumberFormat="1" applyFont="1" applyFill="1" applyBorder="1" applyAlignment="1">
      <alignment/>
    </xf>
    <xf numFmtId="41" fontId="0" fillId="0" borderId="0" xfId="0" applyNumberFormat="1" applyFont="1" applyFill="1" applyBorder="1" applyAlignment="1">
      <alignment/>
    </xf>
    <xf numFmtId="41" fontId="0" fillId="0" borderId="13" xfId="0" applyNumberFormat="1" applyFont="1" applyFill="1" applyBorder="1" applyAlignment="1">
      <alignment/>
    </xf>
    <xf numFmtId="37" fontId="0" fillId="0" borderId="0" xfId="0" applyNumberFormat="1" applyFont="1" applyFill="1" applyAlignment="1">
      <alignment horizontal="left"/>
    </xf>
    <xf numFmtId="41" fontId="0" fillId="0" borderId="13" xfId="0" applyNumberFormat="1" applyFont="1" applyFill="1" applyBorder="1" applyAlignment="1">
      <alignment/>
    </xf>
    <xf numFmtId="41" fontId="0" fillId="0" borderId="11" xfId="0" applyNumberFormat="1" applyFont="1" applyFill="1" applyBorder="1" applyAlignment="1">
      <alignment horizontal="right"/>
    </xf>
    <xf numFmtId="0" fontId="0" fillId="0" borderId="0" xfId="0" applyNumberFormat="1" applyFont="1" applyFill="1" applyAlignment="1">
      <alignment horizontal="center"/>
    </xf>
    <xf numFmtId="0" fontId="11" fillId="0" borderId="0" xfId="0" applyNumberFormat="1" applyFont="1" applyFill="1" applyAlignment="1">
      <alignment horizontal="center" wrapText="1"/>
    </xf>
    <xf numFmtId="0" fontId="4" fillId="0" borderId="0" xfId="0" applyNumberFormat="1" applyFont="1" applyFill="1" applyAlignment="1">
      <alignment horizontal="center"/>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0" fillId="0" borderId="0" xfId="0" applyNumberFormat="1" applyFont="1" applyFill="1" applyAlignment="1">
      <alignment/>
    </xf>
    <xf numFmtId="41" fontId="0" fillId="0" borderId="0" xfId="0" applyNumberFormat="1" applyFont="1" applyFill="1" applyBorder="1" applyAlignment="1">
      <alignment horizontal="right"/>
    </xf>
    <xf numFmtId="0" fontId="4" fillId="0" borderId="0" xfId="0" applyFont="1" applyFill="1" applyBorder="1" applyAlignment="1">
      <alignment horizontal="center" wrapText="1"/>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14" xfId="0" applyNumberFormat="1" applyFont="1" applyFill="1" applyBorder="1" applyAlignment="1">
      <alignment horizontal="right"/>
    </xf>
    <xf numFmtId="41" fontId="0" fillId="0" borderId="0" xfId="0" applyNumberFormat="1" applyFont="1" applyFill="1" applyAlignment="1">
      <alignment horizontal="right"/>
    </xf>
    <xf numFmtId="41" fontId="0" fillId="0" borderId="11" xfId="0" applyNumberFormat="1" applyFont="1" applyFill="1" applyBorder="1" applyAlignment="1">
      <alignment horizontal="right"/>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41" fontId="6"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right"/>
    </xf>
    <xf numFmtId="37" fontId="0" fillId="0" borderId="0" xfId="0" applyNumberFormat="1" applyFont="1" applyFill="1" applyBorder="1" applyAlignment="1">
      <alignment/>
    </xf>
    <xf numFmtId="41" fontId="0" fillId="0" borderId="16" xfId="0" applyNumberFormat="1" applyFont="1" applyFill="1" applyBorder="1" applyAlignment="1">
      <alignment horizontal="right"/>
    </xf>
    <xf numFmtId="41" fontId="4" fillId="0" borderId="17" xfId="0" applyNumberFormat="1" applyFont="1" applyFill="1" applyBorder="1" applyAlignment="1">
      <alignment/>
    </xf>
    <xf numFmtId="41" fontId="0" fillId="0" borderId="17" xfId="0" applyNumberFormat="1" applyFont="1" applyFill="1" applyBorder="1" applyAlignment="1">
      <alignment horizontal="right"/>
    </xf>
    <xf numFmtId="41" fontId="4" fillId="0" borderId="17" xfId="0" applyNumberFormat="1" applyFont="1" applyFill="1" applyBorder="1" applyAlignment="1">
      <alignment horizontal="right"/>
    </xf>
    <xf numFmtId="41" fontId="0" fillId="0" borderId="18" xfId="0" applyNumberFormat="1" applyFont="1" applyFill="1" applyBorder="1" applyAlignment="1">
      <alignment horizontal="right"/>
    </xf>
    <xf numFmtId="41" fontId="0" fillId="0" borderId="19" xfId="0" applyNumberFormat="1" applyFont="1" applyFill="1" applyBorder="1" applyAlignment="1">
      <alignment horizontal="right"/>
    </xf>
    <xf numFmtId="41" fontId="4" fillId="0" borderId="13" xfId="0" applyNumberFormat="1" applyFont="1" applyFill="1" applyBorder="1" applyAlignment="1">
      <alignment/>
    </xf>
    <xf numFmtId="41" fontId="0" fillId="0" borderId="13" xfId="0" applyNumberFormat="1" applyFont="1" applyFill="1" applyBorder="1" applyAlignment="1">
      <alignment horizontal="right"/>
    </xf>
    <xf numFmtId="41" fontId="4" fillId="0" borderId="13" xfId="0" applyNumberFormat="1" applyFont="1" applyFill="1" applyBorder="1" applyAlignment="1">
      <alignment horizontal="right"/>
    </xf>
    <xf numFmtId="37" fontId="4" fillId="0" borderId="0" xfId="0" applyNumberFormat="1" applyFont="1" applyFill="1" applyAlignment="1">
      <alignment horizontal="center" wrapText="1"/>
    </xf>
    <xf numFmtId="37" fontId="0" fillId="0" borderId="0" xfId="0" applyNumberFormat="1" applyFont="1" applyFill="1" applyAlignment="1">
      <alignment horizontal="left" wrapText="1"/>
    </xf>
    <xf numFmtId="183" fontId="4" fillId="0" borderId="0" xfId="0" applyNumberFormat="1" applyFont="1" applyFill="1" applyAlignment="1" quotePrefix="1">
      <alignment horizontal="center"/>
    </xf>
    <xf numFmtId="37" fontId="0" fillId="0" borderId="0" xfId="0" applyNumberFormat="1" applyFont="1" applyFill="1" applyBorder="1" applyAlignment="1">
      <alignment/>
    </xf>
    <xf numFmtId="37" fontId="0" fillId="0" borderId="0" xfId="0" applyNumberFormat="1" applyFont="1" applyFill="1" applyAlignment="1">
      <alignment/>
    </xf>
    <xf numFmtId="183" fontId="4" fillId="0" borderId="0" xfId="0" applyNumberFormat="1" applyFont="1" applyFill="1" applyAlignment="1">
      <alignment horizontal="center"/>
    </xf>
    <xf numFmtId="41" fontId="0" fillId="0" borderId="0" xfId="0" applyNumberFormat="1" applyFont="1" applyFill="1" applyBorder="1" applyAlignment="1">
      <alignment/>
    </xf>
    <xf numFmtId="41" fontId="4" fillId="0" borderId="0" xfId="0" applyNumberFormat="1" applyFont="1" applyFill="1" applyAlignment="1">
      <alignment horizontal="center"/>
    </xf>
    <xf numFmtId="41" fontId="4" fillId="0" borderId="0" xfId="0" applyNumberFormat="1" applyFont="1" applyFill="1" applyBorder="1" applyAlignment="1">
      <alignment horizontal="center"/>
    </xf>
    <xf numFmtId="182" fontId="0" fillId="0" borderId="12" xfId="0" applyNumberFormat="1" applyFont="1" applyFill="1" applyBorder="1" applyAlignment="1">
      <alignment horizontal="right"/>
    </xf>
    <xf numFmtId="182" fontId="0" fillId="0" borderId="0" xfId="0" applyNumberFormat="1" applyFont="1" applyFill="1" applyAlignment="1">
      <alignment horizontal="right"/>
    </xf>
    <xf numFmtId="37" fontId="0" fillId="0" borderId="0" xfId="0" applyNumberFormat="1" applyFont="1" applyFill="1" applyAlignment="1">
      <alignment/>
    </xf>
    <xf numFmtId="0" fontId="0" fillId="0" borderId="0" xfId="0" applyFill="1" applyBorder="1" applyAlignment="1">
      <alignment horizontal="center" wrapText="1"/>
    </xf>
    <xf numFmtId="37" fontId="4" fillId="0" borderId="0" xfId="0" applyNumberFormat="1" applyFont="1" applyFill="1" applyAlignment="1">
      <alignment/>
    </xf>
    <xf numFmtId="37" fontId="0" fillId="0" borderId="0" xfId="0" applyNumberFormat="1" applyFont="1" applyFill="1" applyAlignment="1">
      <alignment horizontal="right"/>
    </xf>
    <xf numFmtId="37" fontId="0" fillId="0" borderId="0" xfId="0" applyNumberFormat="1" applyFont="1" applyFill="1" applyAlignment="1">
      <alignment horizontal="left"/>
    </xf>
    <xf numFmtId="41" fontId="0" fillId="0" borderId="15" xfId="0" applyNumberFormat="1" applyFont="1" applyFill="1" applyBorder="1" applyAlignment="1">
      <alignment/>
    </xf>
    <xf numFmtId="37" fontId="6" fillId="0" borderId="0" xfId="0" applyNumberFormat="1" applyFont="1" applyFill="1" applyAlignment="1">
      <alignment/>
    </xf>
    <xf numFmtId="37" fontId="0" fillId="0" borderId="0" xfId="0" applyNumberFormat="1" applyFont="1" applyFill="1" applyAlignment="1">
      <alignment/>
    </xf>
    <xf numFmtId="37" fontId="0" fillId="0" borderId="20" xfId="0" applyNumberFormat="1" applyFont="1" applyFill="1" applyBorder="1" applyAlignment="1">
      <alignment/>
    </xf>
    <xf numFmtId="41" fontId="0" fillId="0" borderId="20" xfId="0" applyNumberFormat="1" applyFont="1" applyFill="1" applyBorder="1" applyAlignment="1">
      <alignment/>
    </xf>
    <xf numFmtId="37" fontId="0" fillId="0" borderId="0" xfId="0" applyNumberFormat="1" applyFont="1" applyFill="1" applyBorder="1" applyAlignment="1">
      <alignment horizontal="left"/>
    </xf>
    <xf numFmtId="37" fontId="0" fillId="0" borderId="0" xfId="0" applyNumberFormat="1" applyFont="1" applyFill="1" applyBorder="1" applyAlignment="1">
      <alignment/>
    </xf>
    <xf numFmtId="37" fontId="8" fillId="0" borderId="0" xfId="0" applyNumberFormat="1" applyFont="1" applyFill="1" applyAlignment="1">
      <alignment horizontal="center"/>
    </xf>
    <xf numFmtId="37" fontId="9" fillId="0" borderId="0" xfId="0" applyNumberFormat="1" applyFont="1" applyFill="1" applyAlignment="1">
      <alignment horizontal="center"/>
    </xf>
    <xf numFmtId="37" fontId="10" fillId="0" borderId="0" xfId="0" applyNumberFormat="1" applyFont="1" applyFill="1" applyAlignment="1">
      <alignment horizontal="center"/>
    </xf>
    <xf numFmtId="41" fontId="0" fillId="0" borderId="17" xfId="0" applyNumberFormat="1" applyFont="1" applyFill="1" applyBorder="1" applyAlignment="1">
      <alignment/>
    </xf>
    <xf numFmtId="37" fontId="4" fillId="0" borderId="0" xfId="0" applyNumberFormat="1" applyFont="1" applyFill="1" applyBorder="1" applyAlignment="1">
      <alignment/>
    </xf>
    <xf numFmtId="177" fontId="0" fillId="0" borderId="0" xfId="0" applyNumberFormat="1" applyFont="1" applyFill="1" applyAlignment="1">
      <alignment/>
    </xf>
    <xf numFmtId="39" fontId="0" fillId="0" borderId="0" xfId="0" applyNumberFormat="1" applyFont="1" applyFill="1" applyAlignment="1">
      <alignment/>
    </xf>
    <xf numFmtId="177" fontId="0"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Alignment="1">
      <alignment wrapText="1"/>
    </xf>
    <xf numFmtId="0" fontId="0" fillId="0" borderId="0" xfId="0" applyFill="1" applyBorder="1" applyAlignment="1">
      <alignment wrapText="1"/>
    </xf>
    <xf numFmtId="0" fontId="0" fillId="0" borderId="0" xfId="0" applyFill="1" applyAlignment="1">
      <alignment wrapText="1"/>
    </xf>
    <xf numFmtId="37" fontId="11" fillId="0" borderId="0" xfId="0" applyNumberFormat="1" applyFont="1" applyFill="1" applyAlignment="1">
      <alignment horizontal="center" wrapText="1"/>
    </xf>
    <xf numFmtId="0" fontId="4" fillId="0" borderId="0" xfId="0" applyNumberFormat="1" applyFont="1" applyFill="1" applyAlignment="1">
      <alignment horizontal="left"/>
    </xf>
    <xf numFmtId="177" fontId="0" fillId="0" borderId="0" xfId="0" applyNumberFormat="1" applyFont="1" applyFill="1" applyAlignment="1">
      <alignment horizontal="left"/>
    </xf>
    <xf numFmtId="39" fontId="0" fillId="0" borderId="0" xfId="0" applyNumberFormat="1" applyFont="1" applyFill="1" applyAlignment="1">
      <alignment horizontal="left"/>
    </xf>
    <xf numFmtId="0" fontId="4" fillId="0" borderId="0" xfId="0" applyNumberFormat="1" applyFont="1" applyFill="1" applyAlignment="1" quotePrefix="1">
      <alignment horizontal="center"/>
    </xf>
    <xf numFmtId="37" fontId="4" fillId="0" borderId="0" xfId="0" applyNumberFormat="1" applyFont="1" applyFill="1" applyAlignment="1">
      <alignment/>
    </xf>
    <xf numFmtId="37" fontId="0"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4" fillId="0" borderId="0" xfId="0" applyNumberFormat="1" applyFont="1" applyFill="1" applyAlignment="1">
      <alignment horizontal="center" wrapText="1"/>
    </xf>
    <xf numFmtId="10" fontId="0" fillId="0" borderId="0" xfId="0" applyNumberFormat="1" applyFont="1" applyFill="1" applyAlignment="1">
      <alignment/>
    </xf>
    <xf numFmtId="41" fontId="0" fillId="0" borderId="15" xfId="0" applyNumberFormat="1" applyFont="1" applyFill="1" applyBorder="1" applyAlignment="1">
      <alignment/>
    </xf>
    <xf numFmtId="41" fontId="0" fillId="0" borderId="12" xfId="0" applyNumberFormat="1" applyFont="1" applyFill="1" applyBorder="1" applyAlignment="1">
      <alignment/>
    </xf>
    <xf numFmtId="10" fontId="4" fillId="0" borderId="0" xfId="0" applyNumberFormat="1" applyFont="1" applyFill="1" applyAlignment="1">
      <alignment/>
    </xf>
    <xf numFmtId="37" fontId="0" fillId="0" borderId="0" xfId="0" applyNumberFormat="1" applyFont="1" applyFill="1" applyAlignment="1">
      <alignment horizontal="right"/>
    </xf>
    <xf numFmtId="0" fontId="0" fillId="0" borderId="0" xfId="0" applyNumberFormat="1" applyFont="1" applyFill="1" applyAlignment="1">
      <alignment/>
    </xf>
    <xf numFmtId="39" fontId="4" fillId="0" borderId="0" xfId="0" applyNumberFormat="1" applyFont="1" applyFill="1" applyAlignment="1">
      <alignment/>
    </xf>
    <xf numFmtId="37" fontId="0" fillId="0" borderId="0" xfId="0" applyNumberFormat="1" applyFont="1" applyFill="1" applyAlignment="1">
      <alignment horizontal="center"/>
    </xf>
    <xf numFmtId="37" fontId="4" fillId="0" borderId="0" xfId="0" applyNumberFormat="1" applyFont="1" applyFill="1" applyBorder="1" applyAlignment="1">
      <alignment/>
    </xf>
    <xf numFmtId="183" fontId="0" fillId="0" borderId="0" xfId="0" applyNumberFormat="1" applyFont="1" applyFill="1" applyBorder="1" applyAlignment="1">
      <alignment wrapText="1"/>
    </xf>
    <xf numFmtId="0" fontId="0" fillId="0" borderId="0" xfId="0" applyFill="1" applyBorder="1" applyAlignment="1">
      <alignment/>
    </xf>
    <xf numFmtId="37" fontId="0" fillId="0" borderId="0" xfId="0" applyNumberFormat="1" applyFont="1" applyFill="1" applyBorder="1" applyAlignment="1">
      <alignment horizontal="center"/>
    </xf>
    <xf numFmtId="37" fontId="0" fillId="0" borderId="0" xfId="0" applyNumberFormat="1" applyFont="1" applyFill="1" applyBorder="1" applyAlignment="1">
      <alignment/>
    </xf>
    <xf numFmtId="41" fontId="0" fillId="0" borderId="21" xfId="0" applyNumberFormat="1" applyFont="1" applyFill="1" applyBorder="1" applyAlignment="1">
      <alignment/>
    </xf>
    <xf numFmtId="37" fontId="4"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183" fontId="4" fillId="0" borderId="0" xfId="0" applyNumberFormat="1" applyFont="1" applyFill="1" applyAlignment="1">
      <alignment horizontal="center" wrapText="1"/>
    </xf>
    <xf numFmtId="37" fontId="0"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10" xfId="0" applyNumberFormat="1" applyFont="1" applyFill="1" applyBorder="1" applyAlignment="1">
      <alignment/>
    </xf>
    <xf numFmtId="37" fontId="0" fillId="0" borderId="0" xfId="0" applyNumberFormat="1" applyFont="1" applyFill="1" applyAlignment="1">
      <alignment wrapText="1"/>
    </xf>
    <xf numFmtId="37" fontId="0" fillId="0" borderId="0" xfId="0" applyNumberFormat="1" applyFont="1" applyFill="1" applyBorder="1" applyAlignment="1">
      <alignment wrapText="1"/>
    </xf>
    <xf numFmtId="0" fontId="0" fillId="0" borderId="0" xfId="0" applyFill="1" applyBorder="1" applyAlignment="1">
      <alignment horizontal="left" wrapText="1"/>
    </xf>
    <xf numFmtId="39" fontId="0" fillId="0" borderId="0" xfId="0" applyNumberFormat="1" applyFont="1" applyFill="1" applyAlignment="1">
      <alignment/>
    </xf>
    <xf numFmtId="37" fontId="15" fillId="0" borderId="0" xfId="0" applyNumberFormat="1" applyFont="1" applyFill="1" applyAlignment="1">
      <alignment horizontal="justify" vertical="top" wrapText="1"/>
    </xf>
    <xf numFmtId="37" fontId="0" fillId="0" borderId="12" xfId="0" applyNumberFormat="1" applyFont="1" applyFill="1" applyBorder="1" applyAlignment="1">
      <alignment/>
    </xf>
    <xf numFmtId="0" fontId="14" fillId="0" borderId="0" xfId="0" applyNumberFormat="1" applyFont="1" applyFill="1" applyAlignment="1">
      <alignment/>
    </xf>
    <xf numFmtId="37" fontId="0" fillId="0" borderId="15" xfId="0" applyNumberFormat="1" applyFont="1" applyFill="1" applyBorder="1" applyAlignment="1">
      <alignment/>
    </xf>
    <xf numFmtId="0" fontId="13" fillId="0" borderId="0" xfId="0" applyNumberFormat="1" applyFont="1" applyFill="1" applyAlignment="1">
      <alignment/>
    </xf>
    <xf numFmtId="37" fontId="4" fillId="0" borderId="0" xfId="0" applyNumberFormat="1" applyFont="1" applyFill="1" applyAlignment="1" quotePrefix="1">
      <alignment/>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Border="1" applyAlignment="1">
      <alignment/>
    </xf>
    <xf numFmtId="41" fontId="4" fillId="0" borderId="0" xfId="0" applyNumberFormat="1" applyFont="1" applyFill="1" applyAlignment="1">
      <alignment/>
    </xf>
    <xf numFmtId="41" fontId="4" fillId="0" borderId="0" xfId="0" applyNumberFormat="1" applyFont="1" applyFill="1" applyAlignment="1">
      <alignment horizontal="right"/>
    </xf>
    <xf numFmtId="37" fontId="4" fillId="0" borderId="0" xfId="0" applyNumberFormat="1" applyFont="1" applyFill="1" applyBorder="1" applyAlignment="1">
      <alignment horizontal="right"/>
    </xf>
    <xf numFmtId="39" fontId="4" fillId="0" borderId="0" xfId="0" applyNumberFormat="1" applyFont="1" applyFill="1" applyAlignment="1">
      <alignment/>
    </xf>
    <xf numFmtId="39" fontId="4" fillId="0" borderId="0" xfId="0" applyNumberFormat="1" applyFont="1" applyFill="1" applyAlignment="1">
      <alignment horizontal="right"/>
    </xf>
    <xf numFmtId="39" fontId="0" fillId="0" borderId="0" xfId="0" applyNumberFormat="1" applyFont="1" applyFill="1" applyAlignment="1">
      <alignment/>
    </xf>
    <xf numFmtId="37" fontId="10" fillId="0" borderId="0" xfId="0" applyNumberFormat="1" applyFont="1" applyFill="1" applyAlignment="1">
      <alignment/>
    </xf>
    <xf numFmtId="37" fontId="0" fillId="0" borderId="0" xfId="0" applyNumberFormat="1" applyFont="1" applyFill="1" applyAlignment="1">
      <alignment horizontal="right"/>
    </xf>
    <xf numFmtId="0" fontId="4" fillId="0" borderId="0" xfId="0" applyNumberFormat="1" applyFont="1" applyFill="1" applyAlignment="1">
      <alignment horizontal="justify" vertical="top" wrapText="1"/>
    </xf>
    <xf numFmtId="1" fontId="4" fillId="0" borderId="0" xfId="0" applyNumberFormat="1" applyFont="1" applyFill="1" applyAlignment="1" quotePrefix="1">
      <alignment horizontal="center"/>
    </xf>
    <xf numFmtId="37" fontId="0" fillId="0" borderId="0" xfId="0" applyNumberFormat="1" applyFont="1" applyFill="1" applyBorder="1" applyAlignment="1">
      <alignment vertical="top"/>
    </xf>
    <xf numFmtId="37" fontId="0" fillId="0" borderId="0" xfId="0" applyNumberFormat="1" applyFont="1" applyFill="1" applyBorder="1" applyAlignment="1">
      <alignment vertical="top" wrapText="1"/>
    </xf>
    <xf numFmtId="37" fontId="15" fillId="0" borderId="0" xfId="0" applyNumberFormat="1" applyFont="1" applyFill="1" applyAlignment="1">
      <alignment/>
    </xf>
    <xf numFmtId="39" fontId="0" fillId="0" borderId="0" xfId="0" applyNumberFormat="1" applyFont="1" applyFill="1" applyBorder="1" applyAlignment="1">
      <alignment/>
    </xf>
    <xf numFmtId="39" fontId="0" fillId="0" borderId="12" xfId="0" applyNumberFormat="1" applyFont="1" applyFill="1" applyBorder="1" applyAlignment="1">
      <alignment/>
    </xf>
    <xf numFmtId="37" fontId="0" fillId="0" borderId="0" xfId="0" applyNumberFormat="1" applyFont="1" applyFill="1" applyAlignment="1">
      <alignment/>
    </xf>
    <xf numFmtId="41" fontId="0" fillId="0" borderId="0" xfId="0" applyNumberFormat="1" applyFont="1" applyFill="1" applyBorder="1" applyAlignment="1">
      <alignment horizontal="right"/>
    </xf>
    <xf numFmtId="37" fontId="0" fillId="0" borderId="0" xfId="0" applyNumberFormat="1" applyFont="1" applyFill="1" applyAlignment="1">
      <alignment/>
    </xf>
    <xf numFmtId="41" fontId="0" fillId="0" borderId="22" xfId="0" applyNumberFormat="1" applyFont="1" applyFill="1" applyBorder="1" applyAlignment="1">
      <alignment horizontal="right"/>
    </xf>
    <xf numFmtId="37" fontId="0" fillId="0" borderId="0" xfId="0" applyNumberFormat="1" applyFont="1" applyFill="1" applyBorder="1" applyAlignment="1">
      <alignment/>
    </xf>
    <xf numFmtId="37" fontId="4" fillId="0" borderId="0" xfId="0" applyNumberFormat="1" applyFont="1" applyFill="1" applyAlignment="1">
      <alignment horizontal="justify" vertical="top" wrapText="1"/>
    </xf>
    <xf numFmtId="37" fontId="14" fillId="0" borderId="0" xfId="0" applyNumberFormat="1" applyFont="1" applyFill="1" applyBorder="1" applyAlignment="1">
      <alignment horizontal="justify" vertical="top" wrapText="1"/>
    </xf>
    <xf numFmtId="37" fontId="0" fillId="0" borderId="21" xfId="0" applyNumberFormat="1" applyFont="1" applyFill="1" applyBorder="1" applyAlignment="1">
      <alignment/>
    </xf>
    <xf numFmtId="37" fontId="4" fillId="0" borderId="0" xfId="0" applyNumberFormat="1" applyFont="1" applyFill="1" applyAlignment="1">
      <alignment vertical="top" wrapText="1"/>
    </xf>
    <xf numFmtId="0" fontId="0" fillId="0" borderId="0" xfId="0" applyFill="1" applyBorder="1" applyAlignment="1">
      <alignment vertical="top" wrapText="1"/>
    </xf>
    <xf numFmtId="37"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Alignment="1">
      <alignment/>
    </xf>
    <xf numFmtId="37" fontId="0" fillId="0" borderId="0" xfId="0" applyNumberFormat="1" applyFont="1" applyFill="1" applyAlignment="1">
      <alignment/>
    </xf>
    <xf numFmtId="3" fontId="0" fillId="0" borderId="0" xfId="0" applyNumberFormat="1" applyFill="1" applyBorder="1" applyAlignment="1">
      <alignment wrapText="1"/>
    </xf>
    <xf numFmtId="0" fontId="0" fillId="0" borderId="12" xfId="0" applyFill="1" applyBorder="1" applyAlignment="1">
      <alignment/>
    </xf>
    <xf numFmtId="37" fontId="0" fillId="0" borderId="0" xfId="0" applyNumberFormat="1" applyFont="1" applyFill="1" applyBorder="1" applyAlignment="1">
      <alignment vertical="top"/>
    </xf>
    <xf numFmtId="37" fontId="4" fillId="0" borderId="0" xfId="0" applyNumberFormat="1" applyFont="1" applyFill="1" applyBorder="1" applyAlignment="1">
      <alignment horizontal="justify" vertical="top" wrapText="1"/>
    </xf>
    <xf numFmtId="37" fontId="0" fillId="0" borderId="0" xfId="0" applyNumberFormat="1" applyFont="1" applyFill="1" applyBorder="1" applyAlignment="1">
      <alignment horizontal="center"/>
    </xf>
    <xf numFmtId="41" fontId="6" fillId="0" borderId="0" xfId="0" applyNumberFormat="1" applyFont="1" applyFill="1" applyAlignment="1">
      <alignment/>
    </xf>
    <xf numFmtId="41" fontId="4" fillId="0" borderId="0" xfId="0" applyNumberFormat="1" applyFont="1" applyFill="1" applyAlignment="1">
      <alignment/>
    </xf>
    <xf numFmtId="41" fontId="0" fillId="0" borderId="17" xfId="0" applyNumberFormat="1" applyFont="1" applyFill="1" applyBorder="1" applyAlignment="1">
      <alignment horizontal="right"/>
    </xf>
    <xf numFmtId="41" fontId="0" fillId="0" borderId="12" xfId="0" applyNumberFormat="1" applyFont="1" applyFill="1" applyBorder="1" applyAlignment="1">
      <alignment horizontal="right"/>
    </xf>
    <xf numFmtId="183" fontId="4" fillId="0" borderId="0" xfId="0" applyNumberFormat="1" applyFont="1" applyFill="1" applyBorder="1" applyAlignment="1" quotePrefix="1">
      <alignment horizontal="center" wrapText="1"/>
    </xf>
    <xf numFmtId="41" fontId="0" fillId="0" borderId="0" xfId="0" applyNumberFormat="1" applyFont="1" applyFill="1" applyAlignment="1">
      <alignment/>
    </xf>
    <xf numFmtId="41" fontId="0" fillId="0" borderId="23" xfId="0" applyNumberFormat="1" applyFont="1" applyFill="1" applyBorder="1" applyAlignment="1">
      <alignment horizontal="right"/>
    </xf>
    <xf numFmtId="41" fontId="0" fillId="0" borderId="24" xfId="0" applyNumberFormat="1" applyFont="1" applyFill="1" applyBorder="1" applyAlignment="1">
      <alignment horizontal="right"/>
    </xf>
    <xf numFmtId="41" fontId="0" fillId="0" borderId="25" xfId="0" applyNumberFormat="1" applyFont="1" applyFill="1" applyBorder="1" applyAlignment="1">
      <alignment horizontal="right"/>
    </xf>
    <xf numFmtId="41" fontId="0" fillId="0" borderId="0" xfId="0" applyNumberFormat="1" applyFont="1" applyFill="1" applyBorder="1" applyAlignment="1">
      <alignment/>
    </xf>
    <xf numFmtId="41" fontId="0" fillId="0" borderId="11" xfId="0" applyNumberFormat="1" applyFont="1" applyFill="1" applyBorder="1" applyAlignment="1">
      <alignment/>
    </xf>
    <xf numFmtId="41" fontId="0" fillId="0" borderId="12" xfId="0" applyNumberFormat="1" applyFont="1" applyFill="1" applyBorder="1" applyAlignment="1">
      <alignment/>
    </xf>
    <xf numFmtId="177" fontId="0" fillId="0" borderId="0" xfId="0" applyNumberFormat="1" applyFont="1" applyFill="1" applyAlignment="1">
      <alignment/>
    </xf>
    <xf numFmtId="39" fontId="0" fillId="0" borderId="0" xfId="0" applyNumberFormat="1" applyFont="1" applyFill="1" applyAlignment="1">
      <alignment/>
    </xf>
    <xf numFmtId="177" fontId="0" fillId="0" borderId="0" xfId="0" applyNumberFormat="1" applyFont="1" applyFill="1" applyAlignment="1">
      <alignment/>
    </xf>
    <xf numFmtId="0" fontId="4" fillId="0" borderId="0" xfId="0" applyNumberFormat="1" applyFont="1" applyFill="1" applyAlignment="1">
      <alignment horizontal="center" vertical="top"/>
    </xf>
    <xf numFmtId="0" fontId="4" fillId="0" borderId="0" xfId="0" applyNumberFormat="1" applyFont="1" applyFill="1" applyAlignment="1" quotePrefix="1">
      <alignment horizontal="center" vertical="top"/>
    </xf>
    <xf numFmtId="37" fontId="15" fillId="0" borderId="0" xfId="0" applyNumberFormat="1" applyFont="1" applyFill="1" applyBorder="1" applyAlignment="1">
      <alignment horizontal="justify" vertical="top" wrapText="1"/>
    </xf>
    <xf numFmtId="37" fontId="0" fillId="0" borderId="0" xfId="0" applyNumberFormat="1" applyFont="1" applyFill="1" applyBorder="1" applyAlignment="1">
      <alignment horizontal="justify" vertical="top"/>
    </xf>
    <xf numFmtId="37" fontId="4" fillId="0" borderId="0" xfId="0" applyNumberFormat="1" applyFont="1" applyFill="1" applyAlignment="1">
      <alignment horizontal="center" wrapText="1"/>
    </xf>
    <xf numFmtId="37" fontId="5" fillId="0" borderId="0" xfId="0" applyNumberFormat="1" applyFont="1" applyFill="1" applyAlignment="1">
      <alignment horizontal="center" wrapText="1"/>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Alignment="1">
      <alignment horizontal="justify" vertical="top" wrapText="1"/>
    </xf>
    <xf numFmtId="37" fontId="0" fillId="0" borderId="0" xfId="0" applyNumberFormat="1" applyFill="1" applyAlignment="1">
      <alignment horizontal="justify" vertical="top" wrapText="1"/>
    </xf>
    <xf numFmtId="0" fontId="0" fillId="0" borderId="0" xfId="0" applyFill="1" applyAlignment="1">
      <alignment horizontal="center" wrapText="1"/>
    </xf>
    <xf numFmtId="37" fontId="1" fillId="0" borderId="0" xfId="0" applyNumberFormat="1" applyFont="1" applyFill="1" applyAlignment="1">
      <alignment horizontal="center" wrapText="1"/>
    </xf>
    <xf numFmtId="0" fontId="1" fillId="0" borderId="0" xfId="0" applyFont="1" applyFill="1" applyBorder="1" applyAlignment="1">
      <alignment horizontal="center" wrapText="1"/>
    </xf>
    <xf numFmtId="37" fontId="0" fillId="0" borderId="0" xfId="0" applyNumberFormat="1" applyFont="1" applyFill="1" applyAlignment="1">
      <alignment vertical="top" wrapText="1"/>
    </xf>
    <xf numFmtId="37" fontId="0" fillId="0" borderId="0" xfId="0" applyNumberFormat="1" applyFont="1" applyFill="1" applyAlignment="1">
      <alignment wrapText="1"/>
    </xf>
    <xf numFmtId="0" fontId="0" fillId="0" borderId="0" xfId="0" applyFill="1" applyBorder="1" applyAlignment="1">
      <alignment horizontal="center" wrapText="1"/>
    </xf>
    <xf numFmtId="37"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Alignment="1">
      <alignment wrapText="1"/>
    </xf>
    <xf numFmtId="0" fontId="4" fillId="0" borderId="0" xfId="0" applyFont="1" applyFill="1" applyBorder="1" applyAlignment="1">
      <alignment horizontal="center" wrapText="1"/>
    </xf>
    <xf numFmtId="37" fontId="0" fillId="0" borderId="13" xfId="0" applyNumberFormat="1" applyFont="1" applyFill="1" applyBorder="1" applyAlignment="1">
      <alignment/>
    </xf>
    <xf numFmtId="0" fontId="0" fillId="0" borderId="13" xfId="0" applyFill="1" applyBorder="1" applyAlignment="1">
      <alignment/>
    </xf>
    <xf numFmtId="41" fontId="0" fillId="0" borderId="0" xfId="0" applyNumberFormat="1" applyFont="1" applyFill="1" applyBorder="1" applyAlignment="1">
      <alignment/>
    </xf>
    <xf numFmtId="37" fontId="4" fillId="0" borderId="0" xfId="0" applyNumberFormat="1" applyFont="1" applyFill="1" applyAlignment="1">
      <alignment horizontal="center"/>
    </xf>
    <xf numFmtId="183" fontId="4" fillId="0" borderId="0" xfId="0" applyNumberFormat="1" applyFont="1" applyFill="1" applyBorder="1" applyAlignment="1">
      <alignment horizontal="center" wrapText="1"/>
    </xf>
    <xf numFmtId="37" fontId="4" fillId="0" borderId="0" xfId="0" applyNumberFormat="1" applyFont="1" applyFill="1" applyBorder="1" applyAlignment="1">
      <alignment horizontal="center" wrapText="1"/>
    </xf>
    <xf numFmtId="37" fontId="0" fillId="0" borderId="0" xfId="0" applyNumberFormat="1" applyFont="1" applyFill="1" applyBorder="1" applyAlignment="1">
      <alignment horizontal="left" vertical="top"/>
    </xf>
    <xf numFmtId="37" fontId="4"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justify" vertical="top" wrapText="1"/>
    </xf>
    <xf numFmtId="41" fontId="0" fillId="0" borderId="13" xfId="0" applyNumberFormat="1" applyFont="1" applyFill="1" applyBorder="1" applyAlignment="1">
      <alignment/>
    </xf>
    <xf numFmtId="37" fontId="0" fillId="0" borderId="15" xfId="0" applyNumberFormat="1" applyFont="1" applyFill="1" applyBorder="1" applyAlignment="1">
      <alignment/>
    </xf>
    <xf numFmtId="0" fontId="0" fillId="0" borderId="15" xfId="0" applyFill="1" applyBorder="1" applyAlignment="1">
      <alignment/>
    </xf>
    <xf numFmtId="41" fontId="0" fillId="0" borderId="0" xfId="0" applyNumberFormat="1" applyFont="1" applyFill="1" applyAlignment="1">
      <alignment wrapText="1"/>
    </xf>
    <xf numFmtId="0" fontId="0" fillId="0" borderId="0" xfId="0" applyFont="1" applyFill="1" applyBorder="1" applyAlignment="1">
      <alignment wrapText="1"/>
    </xf>
    <xf numFmtId="37" fontId="4" fillId="0" borderId="0" xfId="0" applyNumberFormat="1" applyFont="1" applyFill="1" applyAlignment="1">
      <alignment horizontal="center" wrapText="1"/>
    </xf>
    <xf numFmtId="0" fontId="0" fillId="0" borderId="0" xfId="0" applyFont="1" applyFill="1" applyAlignment="1">
      <alignment wrapText="1"/>
    </xf>
    <xf numFmtId="41" fontId="0" fillId="0" borderId="13" xfId="0" applyNumberFormat="1" applyFont="1" applyFill="1" applyBorder="1" applyAlignment="1">
      <alignment horizontal="center" wrapText="1"/>
    </xf>
    <xf numFmtId="41" fontId="0" fillId="0" borderId="13" xfId="0" applyNumberFormat="1" applyFont="1" applyFill="1" applyBorder="1" applyAlignment="1">
      <alignment wrapText="1"/>
    </xf>
    <xf numFmtId="0" fontId="0" fillId="0" borderId="13" xfId="0" applyFont="1" applyFill="1" applyBorder="1" applyAlignment="1">
      <alignment wrapText="1"/>
    </xf>
    <xf numFmtId="183" fontId="4" fillId="0" borderId="0" xfId="0" applyNumberFormat="1" applyFont="1" applyFill="1" applyAlignment="1">
      <alignment horizontal="center" wrapText="1"/>
    </xf>
    <xf numFmtId="37" fontId="4" fillId="0" borderId="0" xfId="0" applyNumberFormat="1" applyFont="1" applyFill="1" applyAlignment="1">
      <alignment horizontal="center"/>
    </xf>
    <xf numFmtId="41" fontId="0" fillId="0" borderId="15" xfId="0" applyNumberFormat="1" applyFont="1" applyFill="1" applyBorder="1" applyAlignment="1">
      <alignment/>
    </xf>
    <xf numFmtId="41" fontId="0" fillId="0" borderId="0" xfId="0" applyNumberFormat="1" applyFont="1" applyFill="1" applyAlignment="1">
      <alignment/>
    </xf>
    <xf numFmtId="41" fontId="0" fillId="0" borderId="15" xfId="0" applyNumberFormat="1" applyFont="1" applyFill="1" applyBorder="1" applyAlignment="1">
      <alignment wrapText="1"/>
    </xf>
    <xf numFmtId="0" fontId="0" fillId="0" borderId="15" xfId="0" applyFill="1" applyBorder="1" applyAlignment="1">
      <alignment wrapText="1"/>
    </xf>
    <xf numFmtId="41" fontId="0" fillId="0" borderId="12" xfId="0" applyNumberFormat="1" applyFont="1" applyFill="1" applyBorder="1" applyAlignment="1">
      <alignment wrapText="1"/>
    </xf>
    <xf numFmtId="0" fontId="0" fillId="0" borderId="12" xfId="0" applyFill="1" applyBorder="1" applyAlignment="1">
      <alignment wrapText="1"/>
    </xf>
    <xf numFmtId="37" fontId="4" fillId="0" borderId="0" xfId="0" applyNumberFormat="1" applyFont="1" applyFill="1" applyAlignment="1">
      <alignment vertical="top" wrapText="1"/>
    </xf>
    <xf numFmtId="0" fontId="0" fillId="0" borderId="0" xfId="0" applyFill="1" applyBorder="1" applyAlignment="1">
      <alignment vertical="top" wrapText="1"/>
    </xf>
    <xf numFmtId="0" fontId="0" fillId="0" borderId="13" xfId="0" applyFill="1" applyBorder="1" applyAlignment="1">
      <alignment wrapText="1"/>
    </xf>
    <xf numFmtId="41" fontId="0" fillId="0" borderId="13" xfId="0" applyNumberFormat="1" applyFont="1" applyFill="1" applyBorder="1" applyAlignment="1">
      <alignment/>
    </xf>
    <xf numFmtId="37" fontId="0" fillId="0" borderId="0" xfId="0" applyNumberFormat="1" applyFont="1" applyFill="1" applyBorder="1" applyAlignment="1">
      <alignment horizontal="justify" vertical="top" wrapText="1"/>
    </xf>
    <xf numFmtId="41" fontId="0" fillId="0" borderId="13" xfId="0" applyNumberFormat="1" applyFont="1" applyFill="1" applyBorder="1" applyAlignment="1">
      <alignment wrapText="1"/>
    </xf>
    <xf numFmtId="41" fontId="0" fillId="0" borderId="0" xfId="0" applyNumberFormat="1" applyFont="1" applyFill="1" applyAlignment="1">
      <alignment/>
    </xf>
    <xf numFmtId="41" fontId="0" fillId="0" borderId="12" xfId="0" applyNumberFormat="1" applyFont="1" applyFill="1" applyBorder="1" applyAlignment="1">
      <alignment wrapText="1"/>
    </xf>
    <xf numFmtId="41" fontId="0" fillId="0" borderId="0" xfId="0" applyNumberFormat="1" applyFont="1" applyFill="1" applyAlignment="1">
      <alignment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top" wrapText="1"/>
    </xf>
    <xf numFmtId="0" fontId="4" fillId="0" borderId="0" xfId="0" applyNumberFormat="1" applyFont="1" applyFill="1" applyAlignment="1">
      <alignment horizontal="justify" vertical="top" wrapText="1"/>
    </xf>
    <xf numFmtId="37" fontId="4" fillId="0" borderId="0" xfId="0" applyNumberFormat="1" applyFont="1" applyFill="1" applyBorder="1" applyAlignment="1">
      <alignment horizontal="justify" vertical="top" wrapText="1"/>
    </xf>
    <xf numFmtId="37" fontId="15" fillId="0" borderId="0" xfId="0" applyNumberFormat="1" applyFont="1" applyFill="1" applyBorder="1" applyAlignment="1">
      <alignment horizontal="justify" vertical="top" wrapText="1"/>
    </xf>
    <xf numFmtId="37" fontId="4" fillId="0" borderId="0" xfId="0" applyNumberFormat="1" applyFont="1" applyFill="1" applyBorder="1" applyAlignment="1">
      <alignment horizontal="center" wrapText="1"/>
    </xf>
    <xf numFmtId="37" fontId="0" fillId="0" borderId="0" xfId="0" applyNumberFormat="1" applyFont="1" applyFill="1" applyAlignment="1">
      <alignment/>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41" fontId="0" fillId="0" borderId="0" xfId="0" applyNumberFormat="1" applyFont="1" applyFill="1" applyBorder="1" applyAlignment="1">
      <alignment horizontal="right"/>
    </xf>
    <xf numFmtId="41" fontId="0" fillId="0" borderId="0" xfId="0" applyNumberFormat="1" applyFill="1" applyBorder="1" applyAlignment="1">
      <alignment/>
    </xf>
    <xf numFmtId="41" fontId="0" fillId="0" borderId="0" xfId="0" applyNumberFormat="1" applyFill="1" applyBorder="1" applyAlignment="1">
      <alignment horizontal="right"/>
    </xf>
    <xf numFmtId="37" fontId="0" fillId="0" borderId="19" xfId="0" applyNumberFormat="1" applyFont="1" applyFill="1" applyBorder="1" applyAlignment="1">
      <alignment wrapText="1"/>
    </xf>
    <xf numFmtId="0" fontId="0" fillId="0" borderId="25" xfId="0" applyFill="1" applyBorder="1" applyAlignment="1">
      <alignment wrapText="1"/>
    </xf>
    <xf numFmtId="37" fontId="0" fillId="0" borderId="0" xfId="0" applyNumberFormat="1" applyFont="1" applyFill="1" applyAlignment="1">
      <alignment wrapText="1"/>
    </xf>
    <xf numFmtId="37" fontId="0" fillId="0" borderId="0" xfId="0" applyNumberFormat="1" applyFont="1" applyFill="1" applyAlignment="1">
      <alignment horizontal="left" wrapText="1"/>
    </xf>
    <xf numFmtId="37" fontId="0" fillId="0" borderId="0" xfId="0" applyNumberFormat="1" applyFont="1" applyFill="1" applyAlignment="1" quotePrefix="1">
      <alignment horizontal="left" wrapText="1"/>
    </xf>
    <xf numFmtId="0" fontId="0" fillId="0" borderId="0" xfId="0" applyFill="1" applyBorder="1" applyAlignment="1">
      <alignment horizontal="left" wrapText="1"/>
    </xf>
    <xf numFmtId="37" fontId="0" fillId="0" borderId="0" xfId="0" applyNumberFormat="1" applyFont="1" applyFill="1" applyBorder="1" applyAlignment="1">
      <alignment wrapText="1"/>
    </xf>
    <xf numFmtId="37" fontId="0" fillId="0" borderId="15" xfId="0" applyNumberFormat="1" applyFont="1" applyFill="1" applyBorder="1" applyAlignment="1">
      <alignment wrapText="1"/>
    </xf>
    <xf numFmtId="37" fontId="0" fillId="0" borderId="12" xfId="0" applyNumberFormat="1" applyFont="1" applyFill="1" applyBorder="1" applyAlignment="1">
      <alignment wrapText="1"/>
    </xf>
    <xf numFmtId="37" fontId="14" fillId="0" borderId="0" xfId="0" applyNumberFormat="1" applyFont="1" applyFill="1" applyAlignment="1">
      <alignment wrapText="1"/>
    </xf>
    <xf numFmtId="0" fontId="14" fillId="0" borderId="0" xfId="0" applyFont="1" applyFill="1" applyAlignment="1">
      <alignment wrapText="1"/>
    </xf>
    <xf numFmtId="37" fontId="0" fillId="0" borderId="0" xfId="0" applyNumberFormat="1" applyFont="1" applyFill="1" applyBorder="1" applyAlignment="1">
      <alignment/>
    </xf>
    <xf numFmtId="0" fontId="0" fillId="0" borderId="0" xfId="0" applyFill="1" applyBorder="1" applyAlignment="1">
      <alignment/>
    </xf>
    <xf numFmtId="39" fontId="0" fillId="0" borderId="12" xfId="0" applyNumberFormat="1" applyFont="1" applyFill="1" applyBorder="1" applyAlignment="1">
      <alignment wrapText="1"/>
    </xf>
    <xf numFmtId="37" fontId="0" fillId="0" borderId="0" xfId="0" applyNumberFormat="1" applyFont="1" applyFill="1" applyBorder="1" applyAlignment="1">
      <alignment/>
    </xf>
    <xf numFmtId="37" fontId="0" fillId="0" borderId="16" xfId="0" applyNumberFormat="1" applyFont="1" applyFill="1" applyBorder="1" applyAlignment="1">
      <alignment wrapText="1"/>
    </xf>
    <xf numFmtId="0" fontId="0" fillId="0" borderId="23" xfId="0" applyFill="1" applyBorder="1" applyAlignment="1">
      <alignment wrapText="1"/>
    </xf>
    <xf numFmtId="37" fontId="15" fillId="0" borderId="0" xfId="0" applyNumberFormat="1" applyFont="1" applyFill="1" applyAlignment="1">
      <alignment wrapText="1"/>
    </xf>
    <xf numFmtId="37" fontId="4" fillId="0" borderId="0" xfId="0" applyNumberFormat="1" applyFont="1" applyFill="1" applyAlignment="1">
      <alignment wrapText="1"/>
    </xf>
    <xf numFmtId="183" fontId="4" fillId="0" borderId="0" xfId="0" applyNumberFormat="1" applyFont="1" applyFill="1" applyBorder="1" applyAlignment="1" quotePrefix="1">
      <alignment horizontal="center" wrapText="1"/>
    </xf>
    <xf numFmtId="37" fontId="4" fillId="0" borderId="0" xfId="0" applyNumberFormat="1" applyFont="1" applyFill="1" applyBorder="1" applyAlignment="1">
      <alignment horizontal="center"/>
    </xf>
    <xf numFmtId="37" fontId="14" fillId="0" borderId="0" xfId="0" applyNumberFormat="1" applyFont="1" applyFill="1" applyBorder="1" applyAlignment="1">
      <alignment horizontal="justify" vertical="top" wrapText="1"/>
    </xf>
    <xf numFmtId="37" fontId="4"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183" fontId="4" fillId="0" borderId="0" xfId="0" applyNumberFormat="1" applyFont="1" applyFill="1" applyBorder="1" applyAlignment="1" quotePrefix="1">
      <alignment horizontal="center" wrapText="1"/>
    </xf>
    <xf numFmtId="41" fontId="0" fillId="0" borderId="21" xfId="0" applyNumberFormat="1" applyFont="1" applyFill="1" applyBorder="1" applyAlignment="1">
      <alignment/>
    </xf>
    <xf numFmtId="0" fontId="4" fillId="0" borderId="0" xfId="0" applyFont="1" applyFill="1" applyBorder="1" applyAlignment="1">
      <alignment horizontal="center" wrapText="1"/>
    </xf>
    <xf numFmtId="37" fontId="5" fillId="0" borderId="0" xfId="0" applyNumberFormat="1" applyFont="1" applyFill="1" applyAlignment="1">
      <alignment horizontal="center" wrapText="1"/>
    </xf>
    <xf numFmtId="37" fontId="11" fillId="0" borderId="0" xfId="0" applyNumberFormat="1" applyFont="1" applyFill="1" applyAlignment="1">
      <alignment horizontal="center" wrapText="1"/>
    </xf>
    <xf numFmtId="37" fontId="0" fillId="0" borderId="0" xfId="0" applyNumberFormat="1" applyFont="1" applyFill="1" applyAlignment="1">
      <alignment horizontal="justify" vertical="top" wrapText="1"/>
    </xf>
    <xf numFmtId="37" fontId="0" fillId="0" borderId="0" xfId="0" applyNumberFormat="1" applyFont="1" applyFill="1" applyBorder="1" applyAlignment="1">
      <alignment horizontal="justify" vertical="top" wrapText="1"/>
    </xf>
    <xf numFmtId="37" fontId="0" fillId="0" borderId="0" xfId="0" applyNumberFormat="1" applyFont="1" applyFill="1" applyBorder="1" applyAlignment="1">
      <alignment vertical="top" wrapText="1"/>
    </xf>
    <xf numFmtId="37" fontId="0" fillId="0" borderId="0" xfId="0" applyNumberFormat="1" applyFont="1" applyFill="1" applyBorder="1" applyAlignment="1">
      <alignment vertical="top" wrapText="1"/>
    </xf>
    <xf numFmtId="0" fontId="0" fillId="0" borderId="0" xfId="0" applyFill="1" applyAlignment="1">
      <alignment horizontal="justify" vertical="top"/>
    </xf>
    <xf numFmtId="37" fontId="4" fillId="0" borderId="0" xfId="0" applyNumberFormat="1" applyFont="1" applyFill="1" applyBorder="1" applyAlignment="1">
      <alignment horizontal="center"/>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37" fontId="0" fillId="0" borderId="13" xfId="0" applyNumberFormat="1" applyFont="1" applyFill="1" applyBorder="1" applyAlignment="1">
      <alignment wrapText="1"/>
    </xf>
    <xf numFmtId="0" fontId="0" fillId="0" borderId="0" xfId="0" applyNumberFormat="1" applyFont="1" applyFill="1" applyBorder="1" applyAlignment="1">
      <alignment horizontal="justify" vertical="top" wrapText="1"/>
    </xf>
    <xf numFmtId="0" fontId="0" fillId="0" borderId="15" xfId="0" applyFont="1" applyFill="1" applyBorder="1" applyAlignment="1">
      <alignment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38100</xdr:rowOff>
    </xdr:from>
    <xdr:to>
      <xdr:col>1</xdr:col>
      <xdr:colOff>2238375</xdr:colOff>
      <xdr:row>6</xdr:row>
      <xdr:rowOff>38100</xdr:rowOff>
    </xdr:to>
    <xdr:pic>
      <xdr:nvPicPr>
        <xdr:cNvPr id="1" name="Picture 1"/>
        <xdr:cNvPicPr preferRelativeResize="1">
          <a:picLocks noChangeAspect="1"/>
        </xdr:cNvPicPr>
      </xdr:nvPicPr>
      <xdr:blipFill>
        <a:blip r:embed="rId1"/>
        <a:stretch>
          <a:fillRect/>
        </a:stretch>
      </xdr:blipFill>
      <xdr:spPr>
        <a:xfrm>
          <a:off x="1190625" y="38100"/>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2</xdr:col>
      <xdr:colOff>9525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1248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44672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495300</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49"/>
  <sheetViews>
    <sheetView showGridLines="0" tabSelected="1" showOutlineSymbols="0" zoomScalePageLayoutView="0" workbookViewId="0" topLeftCell="A1">
      <selection activeCell="A1" sqref="A1"/>
    </sheetView>
  </sheetViews>
  <sheetFormatPr defaultColWidth="8.88671875" defaultRowHeight="15"/>
  <cols>
    <col min="1" max="1" width="2.88671875" style="57" customWidth="1"/>
    <col min="2" max="2" width="34.10546875" style="57" customWidth="1"/>
    <col min="3" max="3" width="10.77734375" style="57" customWidth="1"/>
    <col min="4" max="4" width="1.2265625" style="57" customWidth="1"/>
    <col min="5" max="5" width="15.3359375" style="57" customWidth="1"/>
    <col min="6" max="6" width="2.77734375" style="57" customWidth="1"/>
    <col min="7" max="7" width="10.77734375" style="57" customWidth="1"/>
    <col min="8" max="8" width="1.2265625" style="57" customWidth="1"/>
    <col min="9" max="9" width="16.21484375" style="57" customWidth="1"/>
    <col min="10" max="10" width="1.5625" style="57" customWidth="1"/>
    <col min="11" max="11" width="9.6640625" style="57" customWidth="1"/>
    <col min="12" max="12" width="10.3359375" style="57" customWidth="1"/>
    <col min="13" max="16384" width="8.88671875" style="57" customWidth="1"/>
  </cols>
  <sheetData>
    <row r="1" ht="15"/>
    <row r="2" spans="1:11" s="64" customFormat="1" ht="15">
      <c r="A2" s="39"/>
      <c r="B2" s="39" t="s">
        <v>30</v>
      </c>
      <c r="C2" s="39"/>
      <c r="D2" s="39"/>
      <c r="E2" s="39"/>
      <c r="F2" s="39"/>
      <c r="G2" s="39"/>
      <c r="H2" s="39"/>
      <c r="I2" s="39"/>
      <c r="J2" s="39"/>
      <c r="K2" s="39"/>
    </row>
    <row r="3" spans="1:11" s="64" customFormat="1" ht="15">
      <c r="A3" s="39"/>
      <c r="B3" s="39"/>
      <c r="C3" s="39"/>
      <c r="D3" s="39"/>
      <c r="E3" s="39"/>
      <c r="F3" s="39"/>
      <c r="G3" s="39"/>
      <c r="H3" s="39"/>
      <c r="I3" s="39"/>
      <c r="J3" s="39"/>
      <c r="K3" s="39"/>
    </row>
    <row r="4" spans="1:11" s="64" customFormat="1" ht="21" customHeight="1">
      <c r="A4" s="188" t="s">
        <v>90</v>
      </c>
      <c r="B4" s="189"/>
      <c r="C4" s="189"/>
      <c r="D4" s="189"/>
      <c r="E4" s="189"/>
      <c r="F4" s="189"/>
      <c r="G4" s="189"/>
      <c r="H4" s="189"/>
      <c r="I4" s="189"/>
      <c r="J4" s="39"/>
      <c r="K4" s="39"/>
    </row>
    <row r="5" spans="1:11" s="64" customFormat="1" ht="15">
      <c r="A5" s="190" t="s">
        <v>91</v>
      </c>
      <c r="B5" s="189"/>
      <c r="C5" s="189"/>
      <c r="D5" s="189"/>
      <c r="E5" s="189"/>
      <c r="F5" s="189"/>
      <c r="G5" s="189"/>
      <c r="H5" s="189"/>
      <c r="I5" s="189"/>
      <c r="J5" s="39"/>
      <c r="K5" s="39"/>
    </row>
    <row r="6" spans="1:11" s="64" customFormat="1" ht="15">
      <c r="A6" s="190"/>
      <c r="B6" s="189"/>
      <c r="C6" s="189"/>
      <c r="D6" s="189"/>
      <c r="E6" s="189"/>
      <c r="F6" s="189"/>
      <c r="G6" s="189"/>
      <c r="H6" s="189"/>
      <c r="I6" s="189"/>
      <c r="J6" s="39"/>
      <c r="K6" s="39"/>
    </row>
    <row r="7" spans="1:11" s="64" customFormat="1" ht="15">
      <c r="A7" s="132"/>
      <c r="B7" s="131"/>
      <c r="C7" s="131"/>
      <c r="D7" s="131"/>
      <c r="E7" s="131"/>
      <c r="F7" s="131"/>
      <c r="G7" s="131"/>
      <c r="H7" s="131"/>
      <c r="I7" s="131"/>
      <c r="J7" s="39"/>
      <c r="K7" s="39"/>
    </row>
    <row r="8" spans="1:11" s="64" customFormat="1" ht="15.75" customHeight="1">
      <c r="A8" s="187" t="s">
        <v>204</v>
      </c>
      <c r="B8" s="187"/>
      <c r="C8" s="187"/>
      <c r="D8" s="187"/>
      <c r="E8" s="187"/>
      <c r="F8" s="187"/>
      <c r="G8" s="187"/>
      <c r="H8" s="187"/>
      <c r="I8" s="187"/>
      <c r="J8" s="187"/>
      <c r="K8" s="39"/>
    </row>
    <row r="9" spans="1:11" s="64" customFormat="1" ht="15.75" customHeight="1">
      <c r="A9" s="187" t="s">
        <v>235</v>
      </c>
      <c r="B9" s="187"/>
      <c r="C9" s="187"/>
      <c r="D9" s="187"/>
      <c r="E9" s="187"/>
      <c r="F9" s="187"/>
      <c r="G9" s="187"/>
      <c r="H9" s="187"/>
      <c r="I9" s="187"/>
      <c r="J9" s="187"/>
      <c r="K9" s="39"/>
    </row>
    <row r="10" spans="1:11" s="64" customFormat="1" ht="15.75" customHeight="1">
      <c r="A10" s="66"/>
      <c r="B10" s="110"/>
      <c r="C10" s="110"/>
      <c r="D10" s="110"/>
      <c r="E10" s="110"/>
      <c r="F10" s="110"/>
      <c r="G10" s="110"/>
      <c r="H10" s="110"/>
      <c r="I10" s="110"/>
      <c r="J10" s="110"/>
      <c r="K10" s="39"/>
    </row>
    <row r="11" spans="1:11" s="64" customFormat="1" ht="15.75" customHeight="1">
      <c r="A11" s="187" t="s">
        <v>202</v>
      </c>
      <c r="B11" s="187"/>
      <c r="C11" s="187"/>
      <c r="D11" s="187"/>
      <c r="E11" s="187"/>
      <c r="F11" s="187"/>
      <c r="G11" s="187"/>
      <c r="H11" s="187"/>
      <c r="I11" s="187"/>
      <c r="J11" s="187"/>
      <c r="K11" s="39"/>
    </row>
    <row r="12" spans="1:11" s="64" customFormat="1" ht="15.75" customHeight="1">
      <c r="A12" s="187" t="s">
        <v>236</v>
      </c>
      <c r="B12" s="187"/>
      <c r="C12" s="187"/>
      <c r="D12" s="187"/>
      <c r="E12" s="187"/>
      <c r="F12" s="187"/>
      <c r="G12" s="187"/>
      <c r="H12" s="187"/>
      <c r="I12" s="187"/>
      <c r="J12" s="187"/>
      <c r="K12" s="39"/>
    </row>
    <row r="13" spans="1:11" s="64" customFormat="1" ht="15.75" customHeight="1">
      <c r="A13" s="194" t="s">
        <v>113</v>
      </c>
      <c r="B13" s="195"/>
      <c r="C13" s="195"/>
      <c r="D13" s="195"/>
      <c r="E13" s="195"/>
      <c r="F13" s="195"/>
      <c r="G13" s="195"/>
      <c r="H13" s="195"/>
      <c r="I13" s="195"/>
      <c r="J13" s="110"/>
      <c r="K13" s="39"/>
    </row>
    <row r="14" spans="1:11" s="64" customFormat="1" ht="15.75">
      <c r="A14" s="66"/>
      <c r="B14" s="66"/>
      <c r="C14" s="39"/>
      <c r="D14" s="39"/>
      <c r="E14" s="39"/>
      <c r="F14" s="39"/>
      <c r="G14" s="39"/>
      <c r="H14" s="39"/>
      <c r="I14" s="39"/>
      <c r="J14" s="39"/>
      <c r="K14" s="39"/>
    </row>
    <row r="15" spans="1:11" s="64" customFormat="1" ht="15.75">
      <c r="A15" s="39"/>
      <c r="B15" s="39"/>
      <c r="C15" s="187" t="s">
        <v>110</v>
      </c>
      <c r="D15" s="193"/>
      <c r="E15" s="193"/>
      <c r="F15" s="76"/>
      <c r="G15" s="187" t="s">
        <v>111</v>
      </c>
      <c r="H15" s="187"/>
      <c r="I15" s="187"/>
      <c r="J15" s="66"/>
      <c r="K15" s="39"/>
    </row>
    <row r="16" spans="1:11" s="64" customFormat="1" ht="15.75">
      <c r="A16" s="39"/>
      <c r="B16" s="39"/>
      <c r="C16" s="2" t="s">
        <v>33</v>
      </c>
      <c r="D16" s="77"/>
      <c r="E16" s="2" t="s">
        <v>36</v>
      </c>
      <c r="F16" s="76"/>
      <c r="G16" s="2" t="s">
        <v>33</v>
      </c>
      <c r="H16" s="39"/>
      <c r="I16" s="2" t="s">
        <v>36</v>
      </c>
      <c r="J16" s="2"/>
      <c r="K16" s="39"/>
    </row>
    <row r="17" spans="1:11" s="64" customFormat="1" ht="15.75">
      <c r="A17" s="39"/>
      <c r="B17" s="39"/>
      <c r="C17" s="2" t="s">
        <v>34</v>
      </c>
      <c r="D17" s="77"/>
      <c r="E17" s="2" t="s">
        <v>37</v>
      </c>
      <c r="F17" s="76"/>
      <c r="G17" s="2" t="s">
        <v>34</v>
      </c>
      <c r="H17" s="39"/>
      <c r="I17" s="2" t="s">
        <v>37</v>
      </c>
      <c r="J17" s="2"/>
      <c r="K17" s="39"/>
    </row>
    <row r="18" spans="1:11" s="64" customFormat="1" ht="15.75">
      <c r="A18" s="39"/>
      <c r="B18" s="39"/>
      <c r="C18" s="2" t="s">
        <v>35</v>
      </c>
      <c r="D18" s="77"/>
      <c r="E18" s="2" t="s">
        <v>35</v>
      </c>
      <c r="F18" s="76"/>
      <c r="G18" s="2" t="s">
        <v>38</v>
      </c>
      <c r="H18" s="39"/>
      <c r="I18" s="2" t="s">
        <v>39</v>
      </c>
      <c r="J18" s="2"/>
      <c r="K18" s="39"/>
    </row>
    <row r="19" spans="1:11" s="64" customFormat="1" ht="15.75">
      <c r="A19" s="39"/>
      <c r="B19" s="39"/>
      <c r="C19" s="55">
        <v>42185</v>
      </c>
      <c r="D19" s="77"/>
      <c r="E19" s="55">
        <v>41820</v>
      </c>
      <c r="F19" s="76"/>
      <c r="G19" s="58">
        <f>+C19</f>
        <v>42185</v>
      </c>
      <c r="H19" s="2"/>
      <c r="I19" s="55">
        <v>41820</v>
      </c>
      <c r="J19" s="2"/>
      <c r="K19" s="39"/>
    </row>
    <row r="20" spans="1:11" s="64" customFormat="1" ht="15.75">
      <c r="A20" s="39"/>
      <c r="B20" s="39"/>
      <c r="C20" s="2" t="s">
        <v>31</v>
      </c>
      <c r="D20" s="77"/>
      <c r="E20" s="2" t="s">
        <v>31</v>
      </c>
      <c r="F20" s="76"/>
      <c r="G20" s="2" t="s">
        <v>31</v>
      </c>
      <c r="H20" s="39"/>
      <c r="I20" s="2" t="s">
        <v>31</v>
      </c>
      <c r="J20" s="2"/>
      <c r="K20" s="39"/>
    </row>
    <row r="21" spans="1:13" s="71" customFormat="1" ht="15.75">
      <c r="A21" s="57"/>
      <c r="B21" s="57"/>
      <c r="C21" s="2"/>
      <c r="D21" s="39"/>
      <c r="E21" s="2"/>
      <c r="F21" s="39"/>
      <c r="G21" s="2"/>
      <c r="H21" s="39"/>
      <c r="I21" s="2"/>
      <c r="J21" s="78"/>
      <c r="K21" s="57"/>
      <c r="L21" s="133"/>
      <c r="M21" s="133"/>
    </row>
    <row r="22" spans="1:13" s="64" customFormat="1" ht="15.75">
      <c r="A22" s="57" t="s">
        <v>22</v>
      </c>
      <c r="B22" s="57"/>
      <c r="C22" s="8">
        <v>185361</v>
      </c>
      <c r="D22" s="134"/>
      <c r="E22" s="8">
        <v>176838</v>
      </c>
      <c r="F22" s="135"/>
      <c r="G22" s="31">
        <v>363334</v>
      </c>
      <c r="H22" s="9"/>
      <c r="I22" s="8">
        <v>349845</v>
      </c>
      <c r="J22" s="39"/>
      <c r="K22" s="42"/>
      <c r="L22" s="168"/>
      <c r="M22" s="168"/>
    </row>
    <row r="23" spans="1:13" s="64" customFormat="1" ht="15.75">
      <c r="A23" s="39"/>
      <c r="B23" s="39"/>
      <c r="C23" s="8"/>
      <c r="D23" s="134"/>
      <c r="E23" s="8"/>
      <c r="F23" s="135"/>
      <c r="G23" s="8"/>
      <c r="H23" s="9"/>
      <c r="I23" s="8"/>
      <c r="J23" s="39"/>
      <c r="K23" s="11"/>
      <c r="L23" s="11"/>
      <c r="M23" s="75"/>
    </row>
    <row r="24" spans="1:13" s="64" customFormat="1" ht="15.75">
      <c r="A24" s="39" t="s">
        <v>109</v>
      </c>
      <c r="B24" s="39"/>
      <c r="C24" s="8">
        <v>1852</v>
      </c>
      <c r="D24" s="134"/>
      <c r="E24" s="11">
        <v>1486</v>
      </c>
      <c r="F24" s="135"/>
      <c r="G24" s="11">
        <v>4284</v>
      </c>
      <c r="H24" s="9"/>
      <c r="I24" s="11">
        <v>3011</v>
      </c>
      <c r="J24" s="39"/>
      <c r="K24" s="11"/>
      <c r="L24" s="11"/>
      <c r="M24" s="75"/>
    </row>
    <row r="25" spans="1:13" s="64" customFormat="1" ht="15.75">
      <c r="A25" s="39"/>
      <c r="B25" s="39"/>
      <c r="C25" s="8"/>
      <c r="D25" s="134"/>
      <c r="E25" s="8"/>
      <c r="F25" s="135"/>
      <c r="G25" s="8"/>
      <c r="H25" s="9"/>
      <c r="I25" s="8"/>
      <c r="J25" s="39"/>
      <c r="K25" s="11"/>
      <c r="L25" s="11"/>
      <c r="M25" s="75"/>
    </row>
    <row r="26" spans="1:13" s="64" customFormat="1" ht="15.75">
      <c r="A26" s="39" t="s">
        <v>23</v>
      </c>
      <c r="B26" s="39"/>
      <c r="C26" s="8">
        <v>-182307</v>
      </c>
      <c r="D26" s="135"/>
      <c r="E26" s="8">
        <v>-169402</v>
      </c>
      <c r="F26" s="135"/>
      <c r="G26" s="8">
        <v>-352503</v>
      </c>
      <c r="H26" s="9"/>
      <c r="I26" s="8">
        <v>-333509</v>
      </c>
      <c r="J26" s="39"/>
      <c r="K26" s="11"/>
      <c r="L26" s="11"/>
      <c r="M26" s="75"/>
    </row>
    <row r="27" spans="1:13" s="64" customFormat="1" ht="15.75">
      <c r="A27" s="39"/>
      <c r="B27" s="39"/>
      <c r="C27" s="8"/>
      <c r="D27" s="134"/>
      <c r="E27" s="8"/>
      <c r="F27" s="135"/>
      <c r="G27" s="8"/>
      <c r="H27" s="9"/>
      <c r="I27" s="8"/>
      <c r="J27" s="39"/>
      <c r="K27" s="11"/>
      <c r="L27" s="11"/>
      <c r="M27" s="75"/>
    </row>
    <row r="28" spans="1:13" s="64" customFormat="1" ht="15.75">
      <c r="A28" s="39" t="s">
        <v>24</v>
      </c>
      <c r="B28" s="39"/>
      <c r="C28" s="8">
        <v>-1381</v>
      </c>
      <c r="D28" s="134"/>
      <c r="E28" s="8">
        <v>-1324</v>
      </c>
      <c r="F28" s="135"/>
      <c r="G28" s="8">
        <v>-2768</v>
      </c>
      <c r="H28" s="9"/>
      <c r="I28" s="8">
        <v>-2553</v>
      </c>
      <c r="J28" s="39"/>
      <c r="K28" s="11"/>
      <c r="L28" s="11"/>
      <c r="M28" s="75"/>
    </row>
    <row r="29" spans="1:13" s="64" customFormat="1" ht="15.75">
      <c r="A29" s="39"/>
      <c r="B29" s="39"/>
      <c r="C29" s="8"/>
      <c r="D29" s="134"/>
      <c r="E29" s="8"/>
      <c r="F29" s="135"/>
      <c r="G29" s="8"/>
      <c r="H29" s="9"/>
      <c r="I29" s="8"/>
      <c r="J29" s="39"/>
      <c r="K29" s="11"/>
      <c r="L29" s="11"/>
      <c r="M29" s="75"/>
    </row>
    <row r="30" spans="1:13" s="64" customFormat="1" ht="15.75">
      <c r="A30" s="39" t="s">
        <v>25</v>
      </c>
      <c r="B30" s="39"/>
      <c r="C30" s="8">
        <v>3150</v>
      </c>
      <c r="D30" s="134"/>
      <c r="E30" s="8">
        <v>2001</v>
      </c>
      <c r="F30" s="135"/>
      <c r="G30" s="8">
        <v>4567</v>
      </c>
      <c r="H30" s="9"/>
      <c r="I30" s="8">
        <v>4303</v>
      </c>
      <c r="J30" s="39"/>
      <c r="K30" s="11"/>
      <c r="L30" s="11"/>
      <c r="M30" s="75"/>
    </row>
    <row r="31" spans="1:13" s="64" customFormat="1" ht="15.75">
      <c r="A31" s="39"/>
      <c r="B31" s="39"/>
      <c r="C31" s="8"/>
      <c r="D31" s="134"/>
      <c r="E31" s="8"/>
      <c r="F31" s="135"/>
      <c r="G31" s="8"/>
      <c r="H31" s="9"/>
      <c r="I31" s="8"/>
      <c r="J31" s="39"/>
      <c r="K31" s="11"/>
      <c r="L31" s="11"/>
      <c r="M31" s="75"/>
    </row>
    <row r="32" spans="1:13" s="64" customFormat="1" ht="15.75">
      <c r="A32" s="39" t="s">
        <v>26</v>
      </c>
      <c r="B32" s="39"/>
      <c r="C32" s="19">
        <f>SUM(C22:C31)</f>
        <v>6675</v>
      </c>
      <c r="D32" s="134"/>
      <c r="E32" s="19">
        <f>SUM(E22:E31)</f>
        <v>9599</v>
      </c>
      <c r="F32" s="135"/>
      <c r="G32" s="19">
        <f>SUM(G22:G31)</f>
        <v>16914</v>
      </c>
      <c r="H32" s="9"/>
      <c r="I32" s="19">
        <f>SUM(I22:I31)</f>
        <v>21097</v>
      </c>
      <c r="J32" s="39"/>
      <c r="K32" s="11"/>
      <c r="L32" s="11"/>
      <c r="M32" s="75"/>
    </row>
    <row r="33" spans="1:13" s="64" customFormat="1" ht="15.75">
      <c r="A33" s="39"/>
      <c r="B33" s="39"/>
      <c r="C33" s="8"/>
      <c r="D33" s="8"/>
      <c r="E33" s="8"/>
      <c r="F33" s="135"/>
      <c r="G33" s="8"/>
      <c r="H33" s="9"/>
      <c r="I33" s="8"/>
      <c r="J33" s="39"/>
      <c r="K33" s="11"/>
      <c r="L33" s="11"/>
      <c r="M33" s="75"/>
    </row>
    <row r="34" spans="1:13" s="64" customFormat="1" ht="15.75">
      <c r="A34" s="39" t="s">
        <v>186</v>
      </c>
      <c r="B34" s="39"/>
      <c r="C34" s="8">
        <v>-1592</v>
      </c>
      <c r="D34" s="134"/>
      <c r="E34" s="8">
        <v>-2317</v>
      </c>
      <c r="F34" s="135"/>
      <c r="G34" s="8">
        <v>-4433</v>
      </c>
      <c r="H34" s="9"/>
      <c r="I34" s="8">
        <v>-4670</v>
      </c>
      <c r="J34" s="39"/>
      <c r="K34" s="11"/>
      <c r="L34" s="11"/>
      <c r="M34" s="75"/>
    </row>
    <row r="35" spans="1:13" s="64" customFormat="1" ht="15.75">
      <c r="A35" s="39"/>
      <c r="B35" s="39"/>
      <c r="C35" s="8"/>
      <c r="D35" s="134"/>
      <c r="E35" s="8"/>
      <c r="F35" s="135"/>
      <c r="G35" s="8"/>
      <c r="H35" s="9"/>
      <c r="I35" s="8"/>
      <c r="J35" s="39"/>
      <c r="K35" s="11"/>
      <c r="L35" s="11"/>
      <c r="M35" s="75"/>
    </row>
    <row r="36" spans="1:13" s="64" customFormat="1" ht="16.5" thickBot="1">
      <c r="A36" s="39" t="s">
        <v>223</v>
      </c>
      <c r="B36" s="39"/>
      <c r="C36" s="32">
        <f>SUM(C32:C35)</f>
        <v>5083</v>
      </c>
      <c r="D36" s="134"/>
      <c r="E36" s="32">
        <f>SUM(E32:E35)</f>
        <v>7282</v>
      </c>
      <c r="F36" s="135"/>
      <c r="G36" s="32">
        <f>SUM(G32:G35)</f>
        <v>12481</v>
      </c>
      <c r="H36" s="9"/>
      <c r="I36" s="32">
        <f>SUM(I32:I35)</f>
        <v>16427</v>
      </c>
      <c r="J36" s="39"/>
      <c r="K36" s="11"/>
      <c r="L36" s="11"/>
      <c r="M36" s="75"/>
    </row>
    <row r="37" spans="1:13" s="64" customFormat="1" ht="16.5" thickTop="1">
      <c r="A37" s="39"/>
      <c r="B37" s="39"/>
      <c r="C37" s="11"/>
      <c r="D37" s="35"/>
      <c r="E37" s="11"/>
      <c r="F37" s="36"/>
      <c r="G37" s="11"/>
      <c r="H37" s="15"/>
      <c r="I37" s="11"/>
      <c r="J37" s="39"/>
      <c r="K37" s="56"/>
      <c r="L37" s="75"/>
      <c r="M37" s="75"/>
    </row>
    <row r="38" spans="1:13" s="64" customFormat="1" ht="15.75">
      <c r="A38" s="39" t="s">
        <v>16</v>
      </c>
      <c r="B38" s="39"/>
      <c r="C38" s="8"/>
      <c r="D38" s="134"/>
      <c r="E38" s="8"/>
      <c r="F38" s="135"/>
      <c r="G38" s="8"/>
      <c r="H38" s="9"/>
      <c r="I38" s="8"/>
      <c r="J38" s="39"/>
      <c r="K38" s="56"/>
      <c r="L38" s="75"/>
      <c r="M38" s="75"/>
    </row>
    <row r="39" spans="1:13" s="64" customFormat="1" ht="16.5" thickBot="1">
      <c r="A39" s="39" t="s">
        <v>104</v>
      </c>
      <c r="B39" s="39"/>
      <c r="C39" s="13">
        <f>C36</f>
        <v>5083</v>
      </c>
      <c r="D39" s="134"/>
      <c r="E39" s="13">
        <v>7282</v>
      </c>
      <c r="F39" s="135"/>
      <c r="G39" s="13">
        <f>G36</f>
        <v>12481</v>
      </c>
      <c r="H39" s="9"/>
      <c r="I39" s="13">
        <v>16427</v>
      </c>
      <c r="J39" s="39"/>
      <c r="K39" s="39"/>
      <c r="L39" s="75"/>
      <c r="M39" s="75"/>
    </row>
    <row r="40" spans="1:11" s="64" customFormat="1" ht="16.5" thickTop="1">
      <c r="A40" s="39"/>
      <c r="B40" s="39"/>
      <c r="C40" s="11"/>
      <c r="D40" s="35"/>
      <c r="E40" s="11"/>
      <c r="F40" s="36"/>
      <c r="G40" s="11"/>
      <c r="H40" s="15"/>
      <c r="I40" s="11"/>
      <c r="J40" s="39"/>
      <c r="K40" s="39"/>
    </row>
    <row r="41" spans="1:11" s="64" customFormat="1" ht="15.75">
      <c r="A41" s="39"/>
      <c r="B41" s="39"/>
      <c r="C41" s="38"/>
      <c r="D41" s="80"/>
      <c r="E41" s="38"/>
      <c r="F41" s="136"/>
      <c r="G41" s="38"/>
      <c r="H41" s="56"/>
      <c r="I41" s="38"/>
      <c r="J41" s="39"/>
      <c r="K41" s="39"/>
    </row>
    <row r="42" spans="1:11" s="64" customFormat="1" ht="15.75">
      <c r="A42" s="39" t="s">
        <v>27</v>
      </c>
      <c r="B42" s="39"/>
      <c r="C42" s="39"/>
      <c r="D42" s="66"/>
      <c r="E42" s="39"/>
      <c r="F42" s="6"/>
      <c r="G42" s="39"/>
      <c r="H42" s="39"/>
      <c r="I42" s="39"/>
      <c r="J42" s="39"/>
      <c r="K42" s="39"/>
    </row>
    <row r="43" spans="1:11" s="64" customFormat="1" ht="16.5" thickBot="1">
      <c r="A43" s="39" t="s">
        <v>28</v>
      </c>
      <c r="B43" s="39"/>
      <c r="C43" s="12">
        <v>2.8</v>
      </c>
      <c r="D43" s="137"/>
      <c r="E43" s="12">
        <v>4.07</v>
      </c>
      <c r="F43" s="138"/>
      <c r="G43" s="12">
        <v>6.88</v>
      </c>
      <c r="H43" s="139"/>
      <c r="I43" s="12">
        <v>9.18</v>
      </c>
      <c r="J43" s="39"/>
      <c r="K43" s="39"/>
    </row>
    <row r="44" spans="1:11" s="64" customFormat="1" ht="16.5" thickTop="1">
      <c r="A44" s="39"/>
      <c r="B44" s="39"/>
      <c r="C44" s="7"/>
      <c r="D44" s="66"/>
      <c r="E44" s="7"/>
      <c r="F44" s="66"/>
      <c r="G44" s="7"/>
      <c r="H44" s="39"/>
      <c r="I44" s="7"/>
      <c r="J44" s="39"/>
      <c r="K44" s="39"/>
    </row>
    <row r="45" spans="1:11" s="64" customFormat="1" ht="16.5" thickBot="1">
      <c r="A45" s="39" t="s">
        <v>29</v>
      </c>
      <c r="B45" s="39"/>
      <c r="C45" s="12">
        <v>2.79</v>
      </c>
      <c r="D45" s="137"/>
      <c r="E45" s="12">
        <v>4.05</v>
      </c>
      <c r="F45" s="137"/>
      <c r="G45" s="12">
        <v>6.85</v>
      </c>
      <c r="H45" s="139"/>
      <c r="I45" s="12">
        <v>9.13</v>
      </c>
      <c r="J45" s="39"/>
      <c r="K45" s="39"/>
    </row>
    <row r="46" spans="1:11" s="75" customFormat="1" ht="16.5" thickTop="1">
      <c r="A46" s="39"/>
      <c r="B46" s="39"/>
      <c r="C46" s="7"/>
      <c r="D46" s="39"/>
      <c r="E46" s="7"/>
      <c r="F46" s="66"/>
      <c r="G46" s="7"/>
      <c r="H46" s="39"/>
      <c r="I46" s="7"/>
      <c r="J46" s="39"/>
      <c r="K46" s="39"/>
    </row>
    <row r="47" spans="1:11" s="75" customFormat="1" ht="15.75">
      <c r="A47" s="56"/>
      <c r="B47" s="56"/>
      <c r="C47" s="56"/>
      <c r="D47" s="56"/>
      <c r="E47" s="56"/>
      <c r="F47" s="80"/>
      <c r="G47" s="56"/>
      <c r="H47" s="56"/>
      <c r="I47" s="56"/>
      <c r="J47" s="56"/>
      <c r="K47" s="56"/>
    </row>
    <row r="48" ht="15">
      <c r="A48" s="140"/>
    </row>
    <row r="49" spans="1:9" ht="35.25" customHeight="1">
      <c r="A49" s="191" t="s">
        <v>209</v>
      </c>
      <c r="B49" s="192"/>
      <c r="C49" s="192"/>
      <c r="D49" s="192"/>
      <c r="E49" s="192"/>
      <c r="F49" s="192"/>
      <c r="G49" s="192"/>
      <c r="H49" s="192"/>
      <c r="I49" s="192"/>
    </row>
  </sheetData>
  <sheetProtection/>
  <mergeCells count="11">
    <mergeCell ref="A49:I49"/>
    <mergeCell ref="C15:E15"/>
    <mergeCell ref="G15:I15"/>
    <mergeCell ref="A9:J9"/>
    <mergeCell ref="A13:I13"/>
    <mergeCell ref="A11:J11"/>
    <mergeCell ref="A12:J12"/>
    <mergeCell ref="A4:I4"/>
    <mergeCell ref="A5:I5"/>
    <mergeCell ref="A6:I6"/>
    <mergeCell ref="A8:J8"/>
  </mergeCells>
  <printOptions/>
  <pageMargins left="0.5" right="0" top="0.5" bottom="0.3"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zoomScalePageLayoutView="0" workbookViewId="0" topLeftCell="A1">
      <selection activeCell="A1" sqref="A1"/>
    </sheetView>
  </sheetViews>
  <sheetFormatPr defaultColWidth="9.6640625" defaultRowHeight="15"/>
  <cols>
    <col min="1" max="1" width="2.88671875" style="57" customWidth="1"/>
    <col min="2" max="2" width="35.10546875" style="57" customWidth="1"/>
    <col min="3" max="3" width="10.77734375" style="57" customWidth="1"/>
    <col min="4" max="4" width="1.2265625" style="57" customWidth="1"/>
    <col min="5" max="5" width="15.3359375" style="57" customWidth="1"/>
    <col min="6" max="6" width="2.77734375" style="57" customWidth="1"/>
    <col min="7" max="7" width="10.77734375" style="57" customWidth="1"/>
    <col min="8" max="8" width="1.2265625" style="57" customWidth="1"/>
    <col min="9" max="9" width="16.21484375" style="57" customWidth="1"/>
    <col min="10" max="10" width="1.2265625" style="57" customWidth="1"/>
    <col min="11" max="16384" width="9.6640625" style="57" customWidth="1"/>
  </cols>
  <sheetData>
    <row r="1" ht="15"/>
    <row r="2" spans="1:25" s="64" customFormat="1" ht="15">
      <c r="A2" s="39"/>
      <c r="B2" s="39" t="s">
        <v>30</v>
      </c>
      <c r="C2" s="39"/>
      <c r="D2" s="39"/>
      <c r="E2" s="39"/>
      <c r="F2" s="39"/>
      <c r="G2" s="39"/>
      <c r="H2" s="39"/>
      <c r="I2" s="39"/>
      <c r="J2" s="39"/>
      <c r="K2" s="39"/>
      <c r="L2" s="39"/>
      <c r="M2" s="39"/>
      <c r="N2" s="39"/>
      <c r="O2" s="39"/>
      <c r="P2" s="39"/>
      <c r="Q2" s="39"/>
      <c r="R2" s="39"/>
      <c r="S2" s="39"/>
      <c r="T2" s="39"/>
      <c r="U2" s="39"/>
      <c r="V2" s="39"/>
      <c r="W2" s="39"/>
      <c r="X2" s="39"/>
      <c r="Y2" s="39"/>
    </row>
    <row r="3" spans="1:25" s="64" customFormat="1" ht="15">
      <c r="A3" s="39"/>
      <c r="B3" s="39"/>
      <c r="C3" s="39"/>
      <c r="D3" s="39"/>
      <c r="E3" s="39"/>
      <c r="F3" s="39"/>
      <c r="G3" s="39"/>
      <c r="H3" s="39"/>
      <c r="I3" s="39"/>
      <c r="J3" s="39"/>
      <c r="K3" s="39"/>
      <c r="L3" s="39"/>
      <c r="M3" s="39"/>
      <c r="N3" s="39"/>
      <c r="O3" s="39"/>
      <c r="P3" s="39"/>
      <c r="Q3" s="39"/>
      <c r="R3" s="39"/>
      <c r="S3" s="39"/>
      <c r="T3" s="39"/>
      <c r="U3" s="39"/>
      <c r="V3" s="39"/>
      <c r="W3" s="39"/>
      <c r="X3" s="39"/>
      <c r="Y3" s="39"/>
    </row>
    <row r="4" spans="1:25" s="64" customFormat="1" ht="21" customHeight="1">
      <c r="A4" s="188" t="s">
        <v>90</v>
      </c>
      <c r="B4" s="189"/>
      <c r="C4" s="189"/>
      <c r="D4" s="189"/>
      <c r="E4" s="189"/>
      <c r="F4" s="189"/>
      <c r="G4" s="189"/>
      <c r="H4" s="189"/>
      <c r="I4" s="189"/>
      <c r="J4" s="39"/>
      <c r="K4" s="39"/>
      <c r="L4" s="39"/>
      <c r="M4" s="39"/>
      <c r="N4" s="39"/>
      <c r="O4" s="39"/>
      <c r="P4" s="39"/>
      <c r="Q4" s="39"/>
      <c r="R4" s="39"/>
      <c r="S4" s="39"/>
      <c r="T4" s="39"/>
      <c r="U4" s="39"/>
      <c r="V4" s="39"/>
      <c r="W4" s="39"/>
      <c r="X4" s="39"/>
      <c r="Y4" s="39"/>
    </row>
    <row r="5" spans="1:25" s="64" customFormat="1" ht="15">
      <c r="A5" s="190" t="s">
        <v>91</v>
      </c>
      <c r="B5" s="189"/>
      <c r="C5" s="189"/>
      <c r="D5" s="189"/>
      <c r="E5" s="189"/>
      <c r="F5" s="189"/>
      <c r="G5" s="189"/>
      <c r="H5" s="189"/>
      <c r="I5" s="189"/>
      <c r="J5" s="39"/>
      <c r="K5" s="39"/>
      <c r="L5" s="39"/>
      <c r="M5" s="39"/>
      <c r="N5" s="39"/>
      <c r="O5" s="39"/>
      <c r="P5" s="39"/>
      <c r="Q5" s="39"/>
      <c r="R5" s="39"/>
      <c r="S5" s="39"/>
      <c r="T5" s="39"/>
      <c r="U5" s="39"/>
      <c r="V5" s="39"/>
      <c r="W5" s="39"/>
      <c r="X5" s="39"/>
      <c r="Y5" s="39"/>
    </row>
    <row r="6" spans="1:25" s="64" customFormat="1" ht="15">
      <c r="A6" s="190"/>
      <c r="B6" s="189"/>
      <c r="C6" s="189"/>
      <c r="D6" s="189"/>
      <c r="E6" s="189"/>
      <c r="F6" s="189"/>
      <c r="G6" s="189"/>
      <c r="H6" s="189"/>
      <c r="I6" s="189"/>
      <c r="J6" s="39"/>
      <c r="K6" s="39"/>
      <c r="L6" s="39"/>
      <c r="M6" s="39"/>
      <c r="N6" s="39"/>
      <c r="O6" s="39"/>
      <c r="P6" s="39"/>
      <c r="Q6" s="39"/>
      <c r="R6" s="39"/>
      <c r="S6" s="39"/>
      <c r="T6" s="39"/>
      <c r="U6" s="39"/>
      <c r="V6" s="39"/>
      <c r="W6" s="39"/>
      <c r="X6" s="39"/>
      <c r="Y6" s="39"/>
    </row>
    <row r="7" spans="1:25" s="64" customFormat="1" ht="15.75" customHeight="1">
      <c r="A7" s="187" t="s">
        <v>203</v>
      </c>
      <c r="B7" s="198"/>
      <c r="C7" s="198"/>
      <c r="D7" s="198"/>
      <c r="E7" s="198"/>
      <c r="F7" s="198"/>
      <c r="G7" s="198"/>
      <c r="H7" s="198"/>
      <c r="I7" s="198"/>
      <c r="J7" s="39"/>
      <c r="K7" s="39"/>
      <c r="L7" s="39"/>
      <c r="M7" s="39"/>
      <c r="N7" s="39"/>
      <c r="O7" s="39"/>
      <c r="P7" s="39"/>
      <c r="Q7" s="39"/>
      <c r="R7" s="39"/>
      <c r="S7" s="39"/>
      <c r="T7" s="39"/>
      <c r="U7" s="39"/>
      <c r="V7" s="39"/>
      <c r="W7" s="39"/>
      <c r="X7" s="39"/>
      <c r="Y7" s="39"/>
    </row>
    <row r="8" spans="1:25" s="64" customFormat="1" ht="15.75" customHeight="1">
      <c r="A8" s="53"/>
      <c r="B8" s="187" t="str">
        <f>+PL1!A12</f>
        <v>FOR THE FINANCIAL PERIOD ENDED 30 JUNE 2015</v>
      </c>
      <c r="C8" s="198"/>
      <c r="D8" s="198"/>
      <c r="E8" s="198"/>
      <c r="F8" s="198"/>
      <c r="G8" s="198"/>
      <c r="H8" s="198"/>
      <c r="I8" s="198"/>
      <c r="J8" s="198"/>
      <c r="K8" s="39"/>
      <c r="L8" s="39"/>
      <c r="M8" s="39"/>
      <c r="N8" s="39"/>
      <c r="O8" s="39"/>
      <c r="P8" s="39"/>
      <c r="Q8" s="39"/>
      <c r="R8" s="39"/>
      <c r="S8" s="39"/>
      <c r="T8" s="39"/>
      <c r="U8" s="39"/>
      <c r="V8" s="39"/>
      <c r="W8" s="39"/>
      <c r="X8" s="39"/>
      <c r="Y8" s="39"/>
    </row>
    <row r="9" spans="1:25" s="64" customFormat="1" ht="15">
      <c r="A9" s="194" t="s">
        <v>113</v>
      </c>
      <c r="B9" s="195"/>
      <c r="C9" s="195"/>
      <c r="D9" s="195"/>
      <c r="E9" s="195"/>
      <c r="F9" s="195"/>
      <c r="G9" s="195"/>
      <c r="H9" s="195"/>
      <c r="I9" s="195"/>
      <c r="J9" s="39"/>
      <c r="K9" s="39"/>
      <c r="L9" s="39"/>
      <c r="M9" s="39"/>
      <c r="N9" s="39"/>
      <c r="O9" s="39"/>
      <c r="P9" s="39"/>
      <c r="Q9" s="39"/>
      <c r="R9" s="39"/>
      <c r="S9" s="39"/>
      <c r="T9" s="39"/>
      <c r="U9" s="39"/>
      <c r="V9" s="39"/>
      <c r="W9" s="39"/>
      <c r="X9" s="39"/>
      <c r="Y9" s="39"/>
    </row>
    <row r="10" spans="1:25" s="64" customFormat="1" ht="15.75">
      <c r="A10" s="66"/>
      <c r="B10" s="66"/>
      <c r="C10" s="39"/>
      <c r="D10" s="39"/>
      <c r="E10" s="39"/>
      <c r="F10" s="39"/>
      <c r="G10" s="39"/>
      <c r="H10" s="39"/>
      <c r="I10" s="39"/>
      <c r="J10" s="39"/>
      <c r="K10" s="39"/>
      <c r="L10" s="39"/>
      <c r="M10" s="39"/>
      <c r="N10" s="39"/>
      <c r="O10" s="39"/>
      <c r="P10" s="39"/>
      <c r="Q10" s="39"/>
      <c r="R10" s="39"/>
      <c r="S10" s="39"/>
      <c r="T10" s="39"/>
      <c r="U10" s="39"/>
      <c r="V10" s="39"/>
      <c r="W10" s="39"/>
      <c r="X10" s="39"/>
      <c r="Y10" s="39"/>
    </row>
    <row r="11" spans="1:25" s="64" customFormat="1" ht="15.75">
      <c r="A11" s="39"/>
      <c r="B11" s="39"/>
      <c r="C11" s="187" t="s">
        <v>110</v>
      </c>
      <c r="D11" s="193"/>
      <c r="E11" s="193"/>
      <c r="F11" s="76"/>
      <c r="G11" s="187" t="s">
        <v>111</v>
      </c>
      <c r="H11" s="187"/>
      <c r="I11" s="187"/>
      <c r="J11" s="66"/>
      <c r="K11" s="39"/>
      <c r="L11" s="39"/>
      <c r="M11" s="39"/>
      <c r="N11" s="39"/>
      <c r="O11" s="39"/>
      <c r="P11" s="39"/>
      <c r="Q11" s="39"/>
      <c r="R11" s="39"/>
      <c r="S11" s="39"/>
      <c r="T11" s="39"/>
      <c r="U11" s="39"/>
      <c r="V11" s="39"/>
      <c r="W11" s="39"/>
      <c r="X11" s="39"/>
      <c r="Y11" s="39"/>
    </row>
    <row r="12" spans="1:25" s="64" customFormat="1" ht="15.75">
      <c r="A12" s="39"/>
      <c r="B12" s="39"/>
      <c r="C12" s="2" t="s">
        <v>33</v>
      </c>
      <c r="D12" s="77"/>
      <c r="E12" s="2" t="s">
        <v>36</v>
      </c>
      <c r="F12" s="76"/>
      <c r="G12" s="2" t="s">
        <v>33</v>
      </c>
      <c r="H12" s="39"/>
      <c r="I12" s="2" t="s">
        <v>36</v>
      </c>
      <c r="J12" s="2"/>
      <c r="K12" s="39"/>
      <c r="L12" s="39"/>
      <c r="M12" s="39"/>
      <c r="N12" s="39"/>
      <c r="O12" s="39"/>
      <c r="P12" s="39"/>
      <c r="Q12" s="39"/>
      <c r="R12" s="39"/>
      <c r="S12" s="39"/>
      <c r="T12" s="39"/>
      <c r="U12" s="39"/>
      <c r="V12" s="39"/>
      <c r="W12" s="39"/>
      <c r="X12" s="39"/>
      <c r="Y12" s="39"/>
    </row>
    <row r="13" spans="1:25" s="64" customFormat="1" ht="15.75">
      <c r="A13" s="39"/>
      <c r="B13" s="39"/>
      <c r="C13" s="2" t="s">
        <v>34</v>
      </c>
      <c r="D13" s="77"/>
      <c r="E13" s="2" t="s">
        <v>37</v>
      </c>
      <c r="F13" s="76"/>
      <c r="G13" s="2" t="s">
        <v>34</v>
      </c>
      <c r="H13" s="39"/>
      <c r="I13" s="2" t="s">
        <v>37</v>
      </c>
      <c r="J13" s="2"/>
      <c r="K13" s="39"/>
      <c r="L13" s="39"/>
      <c r="M13" s="39"/>
      <c r="N13" s="39"/>
      <c r="O13" s="39"/>
      <c r="P13" s="39"/>
      <c r="Q13" s="39"/>
      <c r="R13" s="39"/>
      <c r="S13" s="39"/>
      <c r="T13" s="39"/>
      <c r="U13" s="39"/>
      <c r="V13" s="39"/>
      <c r="W13" s="39"/>
      <c r="X13" s="39"/>
      <c r="Y13" s="39"/>
    </row>
    <row r="14" spans="1:25" s="64" customFormat="1" ht="15.75">
      <c r="A14" s="39"/>
      <c r="B14" s="39"/>
      <c r="C14" s="2" t="s">
        <v>35</v>
      </c>
      <c r="D14" s="77"/>
      <c r="E14" s="2" t="s">
        <v>35</v>
      </c>
      <c r="F14" s="76"/>
      <c r="G14" s="2" t="s">
        <v>38</v>
      </c>
      <c r="H14" s="39"/>
      <c r="I14" s="2" t="s">
        <v>39</v>
      </c>
      <c r="J14" s="2"/>
      <c r="K14" s="39"/>
      <c r="L14" s="39"/>
      <c r="M14" s="39"/>
      <c r="N14" s="39"/>
      <c r="O14" s="39"/>
      <c r="P14" s="39"/>
      <c r="Q14" s="39"/>
      <c r="R14" s="39"/>
      <c r="S14" s="39"/>
      <c r="T14" s="39"/>
      <c r="U14" s="39"/>
      <c r="V14" s="39"/>
      <c r="W14" s="39"/>
      <c r="X14" s="39"/>
      <c r="Y14" s="39"/>
    </row>
    <row r="15" spans="1:25" s="64" customFormat="1" ht="15.75">
      <c r="A15" s="39"/>
      <c r="B15" s="39"/>
      <c r="C15" s="55">
        <f>+PL1!C19</f>
        <v>42185</v>
      </c>
      <c r="D15" s="77"/>
      <c r="E15" s="55">
        <f>+PL1!E19</f>
        <v>41820</v>
      </c>
      <c r="F15" s="76"/>
      <c r="G15" s="58">
        <f>+C15</f>
        <v>42185</v>
      </c>
      <c r="H15" s="2"/>
      <c r="I15" s="58">
        <f>+E15</f>
        <v>41820</v>
      </c>
      <c r="J15" s="2"/>
      <c r="K15" s="39"/>
      <c r="L15" s="39"/>
      <c r="M15" s="39"/>
      <c r="N15" s="39"/>
      <c r="O15" s="39"/>
      <c r="P15" s="39"/>
      <c r="Q15" s="39"/>
      <c r="R15" s="39"/>
      <c r="S15" s="39"/>
      <c r="T15" s="39"/>
      <c r="U15" s="39"/>
      <c r="V15" s="39"/>
      <c r="W15" s="39"/>
      <c r="X15" s="39"/>
      <c r="Y15" s="39"/>
    </row>
    <row r="16" spans="1:25" s="64" customFormat="1" ht="15.75">
      <c r="A16" s="39"/>
      <c r="B16" s="39"/>
      <c r="C16" s="2" t="s">
        <v>31</v>
      </c>
      <c r="D16" s="77"/>
      <c r="E16" s="2" t="s">
        <v>31</v>
      </c>
      <c r="F16" s="76"/>
      <c r="G16" s="2" t="s">
        <v>31</v>
      </c>
      <c r="H16" s="39"/>
      <c r="I16" s="2" t="s">
        <v>31</v>
      </c>
      <c r="J16" s="2"/>
      <c r="K16" s="39"/>
      <c r="L16" s="39"/>
      <c r="M16" s="39"/>
      <c r="N16" s="39"/>
      <c r="O16" s="39"/>
      <c r="P16" s="39"/>
      <c r="Q16" s="39"/>
      <c r="R16" s="39"/>
      <c r="S16" s="39"/>
      <c r="T16" s="39"/>
      <c r="U16" s="39"/>
      <c r="V16" s="39"/>
      <c r="W16" s="39"/>
      <c r="X16" s="39"/>
      <c r="Y16" s="39"/>
    </row>
    <row r="17" spans="1:25" s="71" customFormat="1" ht="15.75">
      <c r="A17" s="57"/>
      <c r="B17" s="57"/>
      <c r="C17" s="2"/>
      <c r="D17" s="39"/>
      <c r="E17" s="2"/>
      <c r="F17" s="39"/>
      <c r="G17" s="2"/>
      <c r="H17" s="39"/>
      <c r="I17" s="2"/>
      <c r="J17" s="78"/>
      <c r="K17" s="57"/>
      <c r="L17" s="57"/>
      <c r="M17" s="57"/>
      <c r="N17" s="57"/>
      <c r="O17" s="57"/>
      <c r="P17" s="57"/>
      <c r="Q17" s="57"/>
      <c r="R17" s="57"/>
      <c r="S17" s="57"/>
      <c r="T17" s="57"/>
      <c r="U17" s="57"/>
      <c r="V17" s="57"/>
      <c r="W17" s="57"/>
      <c r="X17" s="57"/>
      <c r="Y17" s="57"/>
    </row>
    <row r="18" spans="1:25" s="64" customFormat="1" ht="15.75">
      <c r="A18" s="25" t="str">
        <f>+PL1!A36</f>
        <v>Profit for the period</v>
      </c>
      <c r="B18" s="39"/>
      <c r="C18" s="11">
        <f>+PL1!C36</f>
        <v>5083</v>
      </c>
      <c r="D18" s="35"/>
      <c r="E18" s="11">
        <f>+PL1!E36</f>
        <v>7282</v>
      </c>
      <c r="F18" s="36"/>
      <c r="G18" s="11">
        <f>+PL1!G36</f>
        <v>12481</v>
      </c>
      <c r="H18" s="15"/>
      <c r="I18" s="11">
        <f>+PL1!I36</f>
        <v>16427</v>
      </c>
      <c r="J18" s="39"/>
      <c r="K18" s="6"/>
      <c r="L18" s="39"/>
      <c r="M18" s="39"/>
      <c r="N18" s="39"/>
      <c r="O18" s="39"/>
      <c r="P18" s="39"/>
      <c r="Q18" s="39"/>
      <c r="R18" s="39"/>
      <c r="S18" s="39"/>
      <c r="T18" s="39"/>
      <c r="U18" s="39"/>
      <c r="V18" s="39"/>
      <c r="W18" s="39"/>
      <c r="X18" s="39"/>
      <c r="Y18" s="39"/>
    </row>
    <row r="19" spans="1:25" s="64" customFormat="1" ht="15.75">
      <c r="A19" s="39"/>
      <c r="B19" s="39"/>
      <c r="C19" s="11"/>
      <c r="D19" s="35"/>
      <c r="E19" s="11"/>
      <c r="F19" s="36"/>
      <c r="G19" s="11"/>
      <c r="H19" s="15"/>
      <c r="I19" s="11"/>
      <c r="J19" s="39"/>
      <c r="K19" s="6"/>
      <c r="L19" s="56"/>
      <c r="M19" s="56"/>
      <c r="N19" s="39"/>
      <c r="O19" s="39"/>
      <c r="P19" s="39"/>
      <c r="Q19" s="39"/>
      <c r="R19" s="39"/>
      <c r="S19" s="39"/>
      <c r="T19" s="39"/>
      <c r="U19" s="39"/>
      <c r="V19" s="39"/>
      <c r="W19" s="39"/>
      <c r="X19" s="39"/>
      <c r="Y19" s="39"/>
    </row>
    <row r="20" spans="1:25" s="64" customFormat="1" ht="15.75">
      <c r="A20" s="25" t="s">
        <v>191</v>
      </c>
      <c r="B20" s="39"/>
      <c r="C20" s="11"/>
      <c r="D20" s="35"/>
      <c r="E20" s="11"/>
      <c r="F20" s="36"/>
      <c r="G20" s="11"/>
      <c r="H20" s="15"/>
      <c r="I20" s="11"/>
      <c r="J20" s="39"/>
      <c r="K20" s="6"/>
      <c r="L20" s="56"/>
      <c r="M20" s="56"/>
      <c r="N20" s="39"/>
      <c r="O20" s="39"/>
      <c r="P20" s="39"/>
      <c r="Q20" s="39"/>
      <c r="R20" s="39"/>
      <c r="S20" s="39"/>
      <c r="T20" s="39"/>
      <c r="U20" s="39"/>
      <c r="V20" s="39"/>
      <c r="W20" s="39"/>
      <c r="X20" s="39"/>
      <c r="Y20" s="39"/>
    </row>
    <row r="21" spans="1:25" s="64" customFormat="1" ht="33.75" customHeight="1">
      <c r="A21" s="196" t="s">
        <v>190</v>
      </c>
      <c r="B21" s="196"/>
      <c r="C21" s="44">
        <v>164</v>
      </c>
      <c r="D21" s="45"/>
      <c r="E21" s="46">
        <v>-625</v>
      </c>
      <c r="F21" s="47"/>
      <c r="G21" s="46">
        <v>1468</v>
      </c>
      <c r="H21" s="79"/>
      <c r="I21" s="174">
        <v>-699</v>
      </c>
      <c r="J21" s="39"/>
      <c r="K21" s="6"/>
      <c r="L21" s="11"/>
      <c r="M21" s="56"/>
      <c r="N21" s="39"/>
      <c r="O21" s="39"/>
      <c r="P21" s="39"/>
      <c r="Q21" s="39"/>
      <c r="R21" s="39"/>
      <c r="S21" s="39"/>
      <c r="T21" s="39"/>
      <c r="U21" s="39"/>
      <c r="V21" s="39"/>
      <c r="W21" s="39"/>
      <c r="X21" s="39"/>
      <c r="Y21" s="39"/>
    </row>
    <row r="22" spans="1:25" s="64" customFormat="1" ht="15.75">
      <c r="A22" s="39"/>
      <c r="B22" s="39"/>
      <c r="C22" s="48"/>
      <c r="D22" s="35"/>
      <c r="E22" s="11"/>
      <c r="F22" s="36"/>
      <c r="G22" s="11"/>
      <c r="H22" s="15"/>
      <c r="I22" s="175"/>
      <c r="J22" s="39"/>
      <c r="K22" s="6"/>
      <c r="L22" s="11"/>
      <c r="M22" s="56"/>
      <c r="N22" s="39"/>
      <c r="O22" s="39"/>
      <c r="P22" s="39"/>
      <c r="Q22" s="39"/>
      <c r="R22" s="39"/>
      <c r="S22" s="39"/>
      <c r="T22" s="39"/>
      <c r="U22" s="39"/>
      <c r="V22" s="39"/>
      <c r="W22" s="39"/>
      <c r="X22" s="39"/>
      <c r="Y22" s="39"/>
    </row>
    <row r="23" spans="1:25" s="64" customFormat="1" ht="30.75" customHeight="1">
      <c r="A23" s="197" t="s">
        <v>255</v>
      </c>
      <c r="B23" s="197"/>
      <c r="C23" s="48">
        <v>-1</v>
      </c>
      <c r="D23" s="35"/>
      <c r="E23" s="11">
        <v>0</v>
      </c>
      <c r="F23" s="36"/>
      <c r="G23" s="11">
        <v>0</v>
      </c>
      <c r="H23" s="15"/>
      <c r="I23" s="175">
        <v>0</v>
      </c>
      <c r="J23" s="39"/>
      <c r="K23" s="6"/>
      <c r="L23" s="11"/>
      <c r="M23" s="56"/>
      <c r="N23" s="39"/>
      <c r="O23" s="39"/>
      <c r="P23" s="39"/>
      <c r="Q23" s="39"/>
      <c r="R23" s="39"/>
      <c r="S23" s="39"/>
      <c r="T23" s="39"/>
      <c r="U23" s="39"/>
      <c r="V23" s="39"/>
      <c r="W23" s="39"/>
      <c r="X23" s="39"/>
      <c r="Y23" s="39"/>
    </row>
    <row r="24" spans="1:25" s="64" customFormat="1" ht="15.75">
      <c r="A24" s="39"/>
      <c r="B24" s="39"/>
      <c r="C24" s="48"/>
      <c r="D24" s="35"/>
      <c r="E24" s="11"/>
      <c r="F24" s="36"/>
      <c r="G24" s="11"/>
      <c r="H24" s="15"/>
      <c r="I24" s="175"/>
      <c r="J24" s="39"/>
      <c r="K24" s="6"/>
      <c r="L24" s="11"/>
      <c r="M24" s="56"/>
      <c r="N24" s="39"/>
      <c r="O24" s="39"/>
      <c r="P24" s="39"/>
      <c r="Q24" s="39"/>
      <c r="R24" s="39"/>
      <c r="S24" s="39"/>
      <c r="T24" s="39"/>
      <c r="U24" s="39"/>
      <c r="V24" s="39"/>
      <c r="W24" s="39"/>
      <c r="X24" s="39"/>
      <c r="Y24" s="39"/>
    </row>
    <row r="25" spans="1:25" s="64" customFormat="1" ht="31.5" customHeight="1">
      <c r="A25" s="196" t="s">
        <v>181</v>
      </c>
      <c r="B25" s="196"/>
      <c r="C25" s="48">
        <v>356</v>
      </c>
      <c r="D25" s="35"/>
      <c r="E25" s="11">
        <v>338</v>
      </c>
      <c r="F25" s="36"/>
      <c r="G25" s="11">
        <v>1492</v>
      </c>
      <c r="H25" s="15"/>
      <c r="I25" s="175">
        <v>906</v>
      </c>
      <c r="J25" s="39"/>
      <c r="K25" s="6"/>
      <c r="L25" s="11"/>
      <c r="M25" s="56"/>
      <c r="N25" s="39"/>
      <c r="O25" s="39"/>
      <c r="P25" s="39"/>
      <c r="Q25" s="39"/>
      <c r="R25" s="39"/>
      <c r="S25" s="39"/>
      <c r="T25" s="39"/>
      <c r="U25" s="39"/>
      <c r="V25" s="39"/>
      <c r="W25" s="39"/>
      <c r="X25" s="39"/>
      <c r="Y25" s="39"/>
    </row>
    <row r="26" spans="1:25" s="64" customFormat="1" ht="15.75">
      <c r="A26" s="39"/>
      <c r="B26" s="39"/>
      <c r="C26" s="49"/>
      <c r="D26" s="50"/>
      <c r="E26" s="51"/>
      <c r="F26" s="52"/>
      <c r="G26" s="51"/>
      <c r="H26" s="16"/>
      <c r="I26" s="176"/>
      <c r="J26" s="39"/>
      <c r="K26" s="6"/>
      <c r="L26" s="56"/>
      <c r="M26" s="56"/>
      <c r="N26" s="39"/>
      <c r="O26" s="39"/>
      <c r="P26" s="39"/>
      <c r="Q26" s="39"/>
      <c r="R26" s="39"/>
      <c r="S26" s="39"/>
      <c r="T26" s="39"/>
      <c r="U26" s="39"/>
      <c r="V26" s="39"/>
      <c r="W26" s="39"/>
      <c r="X26" s="39"/>
      <c r="Y26" s="39"/>
    </row>
    <row r="27" spans="1:25" s="64" customFormat="1" ht="39.75" customHeight="1">
      <c r="A27" s="197" t="s">
        <v>256</v>
      </c>
      <c r="B27" s="197"/>
      <c r="C27" s="11">
        <f>SUM(C21:C26)</f>
        <v>519</v>
      </c>
      <c r="D27" s="35"/>
      <c r="E27" s="11">
        <f>SUM(E21:E26)</f>
        <v>-287</v>
      </c>
      <c r="F27" s="36"/>
      <c r="G27" s="11">
        <f>SUM(G21:G26)</f>
        <v>2960</v>
      </c>
      <c r="H27" s="15"/>
      <c r="I27" s="11">
        <f>SUM(I21:I26)</f>
        <v>207</v>
      </c>
      <c r="J27" s="39"/>
      <c r="K27" s="6"/>
      <c r="L27" s="56"/>
      <c r="M27" s="56"/>
      <c r="N27" s="39"/>
      <c r="O27" s="39"/>
      <c r="P27" s="39"/>
      <c r="Q27" s="39"/>
      <c r="R27" s="39"/>
      <c r="S27" s="39"/>
      <c r="T27" s="39"/>
      <c r="U27" s="39"/>
      <c r="V27" s="39"/>
      <c r="W27" s="39"/>
      <c r="X27" s="39"/>
      <c r="Y27" s="39"/>
    </row>
    <row r="28" spans="1:25" s="64" customFormat="1" ht="33" customHeight="1" thickBot="1">
      <c r="A28" s="199" t="s">
        <v>192</v>
      </c>
      <c r="B28" s="200"/>
      <c r="C28" s="37">
        <f>+C18+C21+C25+C23</f>
        <v>5602</v>
      </c>
      <c r="D28" s="35"/>
      <c r="E28" s="37">
        <f>+E18+E21+E25+E23</f>
        <v>6995</v>
      </c>
      <c r="F28" s="36"/>
      <c r="G28" s="37">
        <f>+G18+G21+G25+G23</f>
        <v>15441</v>
      </c>
      <c r="H28" s="15"/>
      <c r="I28" s="37">
        <f>+I18+I21+I25+I23</f>
        <v>16634</v>
      </c>
      <c r="J28" s="39"/>
      <c r="K28" s="6"/>
      <c r="L28" s="56"/>
      <c r="M28" s="56"/>
      <c r="N28" s="39"/>
      <c r="O28" s="39"/>
      <c r="P28" s="39"/>
      <c r="Q28" s="39"/>
      <c r="R28" s="39"/>
      <c r="S28" s="39"/>
      <c r="T28" s="39"/>
      <c r="U28" s="39"/>
      <c r="V28" s="39"/>
      <c r="W28" s="39"/>
      <c r="X28" s="39"/>
      <c r="Y28" s="39"/>
    </row>
    <row r="29" spans="1:25" s="64" customFormat="1" ht="16.5" thickTop="1">
      <c r="A29" s="39"/>
      <c r="B29" s="39"/>
      <c r="C29" s="11"/>
      <c r="D29" s="35"/>
      <c r="E29" s="11"/>
      <c r="F29" s="36"/>
      <c r="G29" s="11"/>
      <c r="H29" s="15"/>
      <c r="I29" s="11"/>
      <c r="J29" s="39"/>
      <c r="K29" s="6"/>
      <c r="L29" s="39"/>
      <c r="M29" s="39"/>
      <c r="N29" s="39"/>
      <c r="O29" s="39"/>
      <c r="P29" s="39"/>
      <c r="Q29" s="39"/>
      <c r="R29" s="39"/>
      <c r="S29" s="39"/>
      <c r="T29" s="39"/>
      <c r="U29" s="39"/>
      <c r="V29" s="39"/>
      <c r="W29" s="39"/>
      <c r="X29" s="39"/>
      <c r="Y29" s="39"/>
    </row>
    <row r="30" spans="1:25" s="75" customFormat="1" ht="15.75">
      <c r="A30" s="39"/>
      <c r="B30" s="39"/>
      <c r="C30" s="56"/>
      <c r="D30" s="39"/>
      <c r="E30" s="56"/>
      <c r="F30" s="66"/>
      <c r="G30" s="56"/>
      <c r="H30" s="39"/>
      <c r="I30" s="56"/>
      <c r="J30" s="39"/>
      <c r="K30" s="66"/>
      <c r="L30" s="39"/>
      <c r="M30" s="39"/>
      <c r="N30" s="39"/>
      <c r="O30" s="39"/>
      <c r="P30" s="39"/>
      <c r="Q30" s="39"/>
      <c r="R30" s="39"/>
      <c r="S30" s="39"/>
      <c r="T30" s="39"/>
      <c r="U30" s="39"/>
      <c r="V30" s="39"/>
      <c r="W30" s="39"/>
      <c r="X30" s="39"/>
      <c r="Y30" s="39"/>
    </row>
    <row r="31" spans="1:25" s="75" customFormat="1" ht="15.75">
      <c r="A31" s="56"/>
      <c r="B31" s="56"/>
      <c r="C31" s="56"/>
      <c r="D31" s="56"/>
      <c r="E31" s="56"/>
      <c r="F31" s="80"/>
      <c r="G31" s="56"/>
      <c r="H31" s="56"/>
      <c r="I31" s="56"/>
      <c r="J31" s="56"/>
      <c r="K31" s="80"/>
      <c r="L31" s="56"/>
      <c r="M31" s="56"/>
      <c r="N31" s="56"/>
      <c r="O31" s="56"/>
      <c r="P31" s="56"/>
      <c r="Q31" s="56"/>
      <c r="R31" s="56"/>
      <c r="S31" s="56"/>
      <c r="T31" s="56"/>
      <c r="U31" s="56"/>
      <c r="V31" s="56"/>
      <c r="W31" s="56"/>
      <c r="X31" s="56"/>
      <c r="Y31" s="56"/>
    </row>
    <row r="32" spans="1:25" s="75" customFormat="1" ht="15.75">
      <c r="A32" s="56"/>
      <c r="B32" s="56"/>
      <c r="C32" s="56"/>
      <c r="D32" s="56"/>
      <c r="E32" s="56"/>
      <c r="F32" s="80"/>
      <c r="G32" s="56"/>
      <c r="H32" s="56"/>
      <c r="I32" s="56"/>
      <c r="J32" s="56"/>
      <c r="K32" s="80"/>
      <c r="L32" s="56"/>
      <c r="M32" s="56"/>
      <c r="N32" s="56"/>
      <c r="O32" s="56"/>
      <c r="P32" s="56"/>
      <c r="Q32" s="56"/>
      <c r="R32" s="56"/>
      <c r="S32" s="56"/>
      <c r="T32" s="56"/>
      <c r="U32" s="56"/>
      <c r="V32" s="56"/>
      <c r="W32" s="56"/>
      <c r="X32" s="56"/>
      <c r="Y32" s="56"/>
    </row>
    <row r="33" spans="1:252" ht="35.25" customHeight="1">
      <c r="A33" s="191" t="s">
        <v>210</v>
      </c>
      <c r="B33" s="192"/>
      <c r="C33" s="192"/>
      <c r="D33" s="192"/>
      <c r="E33" s="192"/>
      <c r="F33" s="192"/>
      <c r="G33" s="192"/>
      <c r="H33" s="192"/>
      <c r="I33" s="192"/>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row>
    <row r="34" spans="26:252" ht="15">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row>
    <row r="35" spans="26:252" ht="15">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row>
    <row r="36" spans="26:252" ht="15">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row>
    <row r="37" spans="26:252" ht="15">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row>
    <row r="38" spans="26:252" ht="15">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row>
    <row r="39" spans="26:252" ht="15">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row>
    <row r="40" spans="26:252" ht="15">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row>
    <row r="41" spans="26:252" ht="15">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row>
    <row r="42" spans="26:252" ht="15">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row>
    <row r="43" spans="26:252" ht="15">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row>
    <row r="44" spans="26:252" ht="15">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row>
    <row r="45" spans="26:252" ht="15">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row>
    <row r="46" spans="26:252" ht="15">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row>
    <row r="47" spans="3:25" s="71" customFormat="1" ht="15">
      <c r="C47" s="57"/>
      <c r="D47" s="57"/>
      <c r="E47" s="57"/>
      <c r="F47" s="57"/>
      <c r="G47" s="57"/>
      <c r="H47" s="57"/>
      <c r="I47" s="57"/>
      <c r="J47" s="57"/>
      <c r="K47" s="57"/>
      <c r="L47" s="57"/>
      <c r="M47" s="57"/>
      <c r="N47" s="57"/>
      <c r="O47" s="57"/>
      <c r="P47" s="57"/>
      <c r="Q47" s="57"/>
      <c r="R47" s="57"/>
      <c r="S47" s="57"/>
      <c r="T47" s="57"/>
      <c r="U47" s="57"/>
      <c r="V47" s="57"/>
      <c r="W47" s="57"/>
      <c r="X47" s="57"/>
      <c r="Y47" s="57"/>
    </row>
    <row r="48" spans="3:25" s="71" customFormat="1" ht="15">
      <c r="C48" s="57"/>
      <c r="D48" s="57"/>
      <c r="E48" s="57"/>
      <c r="F48" s="57"/>
      <c r="G48" s="57"/>
      <c r="H48" s="57"/>
      <c r="I48" s="57"/>
      <c r="J48" s="57"/>
      <c r="K48" s="57"/>
      <c r="L48" s="57"/>
      <c r="M48" s="57"/>
      <c r="N48" s="57"/>
      <c r="O48" s="57"/>
      <c r="P48" s="57"/>
      <c r="Q48" s="57"/>
      <c r="R48" s="57"/>
      <c r="S48" s="57"/>
      <c r="T48" s="57"/>
      <c r="U48" s="57"/>
      <c r="V48" s="57"/>
      <c r="W48" s="57"/>
      <c r="X48" s="57"/>
      <c r="Y48" s="57"/>
    </row>
    <row r="49" spans="3:25" s="71" customFormat="1" ht="15">
      <c r="C49" s="57"/>
      <c r="D49" s="57"/>
      <c r="E49" s="57"/>
      <c r="F49" s="57"/>
      <c r="G49" s="57"/>
      <c r="H49" s="57"/>
      <c r="I49" s="57"/>
      <c r="J49" s="57"/>
      <c r="K49" s="57"/>
      <c r="L49" s="57"/>
      <c r="M49" s="57"/>
      <c r="N49" s="57"/>
      <c r="O49" s="57"/>
      <c r="P49" s="57"/>
      <c r="Q49" s="57"/>
      <c r="R49" s="57"/>
      <c r="S49" s="57"/>
      <c r="T49" s="57"/>
      <c r="U49" s="57"/>
      <c r="V49" s="57"/>
      <c r="W49" s="57"/>
      <c r="X49" s="57"/>
      <c r="Y49" s="57"/>
    </row>
    <row r="50" spans="3:25" s="71" customFormat="1" ht="15">
      <c r="C50" s="57"/>
      <c r="D50" s="57"/>
      <c r="E50" s="57"/>
      <c r="F50" s="57"/>
      <c r="G50" s="57"/>
      <c r="H50" s="57"/>
      <c r="I50" s="57"/>
      <c r="J50" s="57"/>
      <c r="K50" s="57"/>
      <c r="L50" s="57"/>
      <c r="M50" s="57"/>
      <c r="N50" s="57"/>
      <c r="O50" s="57"/>
      <c r="P50" s="57"/>
      <c r="Q50" s="57"/>
      <c r="R50" s="57"/>
      <c r="S50" s="57"/>
      <c r="T50" s="57"/>
      <c r="U50" s="57"/>
      <c r="V50" s="57"/>
      <c r="W50" s="57"/>
      <c r="X50" s="57"/>
      <c r="Y50" s="57"/>
    </row>
    <row r="51" spans="3:25" s="71" customFormat="1" ht="15">
      <c r="C51" s="57"/>
      <c r="D51" s="57"/>
      <c r="E51" s="57"/>
      <c r="F51" s="57"/>
      <c r="G51" s="57"/>
      <c r="H51" s="57"/>
      <c r="I51" s="57"/>
      <c r="J51" s="57"/>
      <c r="K51" s="57"/>
      <c r="L51" s="57"/>
      <c r="M51" s="57"/>
      <c r="N51" s="57"/>
      <c r="O51" s="57"/>
      <c r="P51" s="57"/>
      <c r="Q51" s="57"/>
      <c r="R51" s="57"/>
      <c r="S51" s="57"/>
      <c r="T51" s="57"/>
      <c r="U51" s="57"/>
      <c r="V51" s="57"/>
      <c r="W51" s="57"/>
      <c r="X51" s="57"/>
      <c r="Y51" s="57"/>
    </row>
    <row r="52" spans="3:25" s="71" customFormat="1" ht="15">
      <c r="C52" s="57"/>
      <c r="D52" s="57"/>
      <c r="E52" s="57"/>
      <c r="F52" s="57"/>
      <c r="G52" s="57"/>
      <c r="H52" s="57"/>
      <c r="I52" s="57"/>
      <c r="J52" s="57"/>
      <c r="K52" s="57"/>
      <c r="L52" s="57"/>
      <c r="M52" s="57"/>
      <c r="N52" s="57"/>
      <c r="O52" s="57"/>
      <c r="P52" s="57"/>
      <c r="Q52" s="57"/>
      <c r="R52" s="57"/>
      <c r="S52" s="57"/>
      <c r="T52" s="57"/>
      <c r="U52" s="57"/>
      <c r="V52" s="57"/>
      <c r="W52" s="57"/>
      <c r="X52" s="57"/>
      <c r="Y52" s="57"/>
    </row>
    <row r="53" spans="3:25" s="71" customFormat="1" ht="15">
      <c r="C53" s="57"/>
      <c r="D53" s="57"/>
      <c r="E53" s="57"/>
      <c r="F53" s="57"/>
      <c r="G53" s="57"/>
      <c r="H53" s="57"/>
      <c r="I53" s="57"/>
      <c r="J53" s="57"/>
      <c r="K53" s="57"/>
      <c r="L53" s="57"/>
      <c r="M53" s="57"/>
      <c r="N53" s="57"/>
      <c r="O53" s="57"/>
      <c r="P53" s="57"/>
      <c r="Q53" s="57"/>
      <c r="R53" s="57"/>
      <c r="S53" s="57"/>
      <c r="T53" s="57"/>
      <c r="U53" s="57"/>
      <c r="V53" s="57"/>
      <c r="W53" s="57"/>
      <c r="X53" s="57"/>
      <c r="Y53" s="57"/>
    </row>
    <row r="54" spans="3:25" s="71" customFormat="1" ht="15">
      <c r="C54" s="57"/>
      <c r="D54" s="57"/>
      <c r="E54" s="57"/>
      <c r="F54" s="57"/>
      <c r="G54" s="57"/>
      <c r="H54" s="57"/>
      <c r="I54" s="57"/>
      <c r="J54" s="57"/>
      <c r="K54" s="57"/>
      <c r="L54" s="57"/>
      <c r="M54" s="57"/>
      <c r="N54" s="57"/>
      <c r="O54" s="57"/>
      <c r="P54" s="57"/>
      <c r="Q54" s="57"/>
      <c r="R54" s="57"/>
      <c r="S54" s="57"/>
      <c r="T54" s="57"/>
      <c r="U54" s="57"/>
      <c r="V54" s="57"/>
      <c r="W54" s="57"/>
      <c r="X54" s="57"/>
      <c r="Y54" s="57"/>
    </row>
    <row r="55" spans="3:25" s="71" customFormat="1" ht="15">
      <c r="C55" s="57"/>
      <c r="D55" s="57"/>
      <c r="E55" s="57"/>
      <c r="F55" s="57"/>
      <c r="G55" s="57"/>
      <c r="H55" s="57"/>
      <c r="I55" s="57"/>
      <c r="J55" s="57"/>
      <c r="K55" s="57"/>
      <c r="L55" s="57"/>
      <c r="M55" s="57"/>
      <c r="N55" s="57"/>
      <c r="O55" s="57"/>
      <c r="P55" s="57"/>
      <c r="Q55" s="57"/>
      <c r="R55" s="57"/>
      <c r="S55" s="57"/>
      <c r="T55" s="57"/>
      <c r="U55" s="57"/>
      <c r="V55" s="57"/>
      <c r="W55" s="57"/>
      <c r="X55" s="57"/>
      <c r="Y55" s="57"/>
    </row>
    <row r="56" spans="3:25" s="71" customFormat="1" ht="15">
      <c r="C56" s="57"/>
      <c r="D56" s="57"/>
      <c r="E56" s="57"/>
      <c r="F56" s="57"/>
      <c r="G56" s="57"/>
      <c r="H56" s="57"/>
      <c r="I56" s="57"/>
      <c r="J56" s="57"/>
      <c r="K56" s="57"/>
      <c r="L56" s="57"/>
      <c r="M56" s="57"/>
      <c r="N56" s="57"/>
      <c r="O56" s="57"/>
      <c r="P56" s="57"/>
      <c r="Q56" s="57"/>
      <c r="R56" s="57"/>
      <c r="S56" s="57"/>
      <c r="T56" s="57"/>
      <c r="U56" s="57"/>
      <c r="V56" s="57"/>
      <c r="W56" s="57"/>
      <c r="X56" s="57"/>
      <c r="Y56" s="57"/>
    </row>
    <row r="57" spans="3:25" s="71" customFormat="1" ht="15">
      <c r="C57" s="57"/>
      <c r="D57" s="57"/>
      <c r="E57" s="57"/>
      <c r="F57" s="57"/>
      <c r="G57" s="57"/>
      <c r="H57" s="57"/>
      <c r="I57" s="57"/>
      <c r="J57" s="57"/>
      <c r="K57" s="57"/>
      <c r="L57" s="57"/>
      <c r="M57" s="57"/>
      <c r="N57" s="57"/>
      <c r="O57" s="57"/>
      <c r="P57" s="57"/>
      <c r="Q57" s="57"/>
      <c r="R57" s="57"/>
      <c r="S57" s="57"/>
      <c r="T57" s="57"/>
      <c r="U57" s="57"/>
      <c r="V57" s="57"/>
      <c r="W57" s="57"/>
      <c r="X57" s="57"/>
      <c r="Y57" s="57"/>
    </row>
    <row r="58" spans="3:25" s="71" customFormat="1" ht="15">
      <c r="C58" s="57"/>
      <c r="D58" s="57"/>
      <c r="E58" s="57"/>
      <c r="F58" s="57"/>
      <c r="G58" s="57"/>
      <c r="H58" s="57"/>
      <c r="I58" s="57"/>
      <c r="J58" s="57"/>
      <c r="K58" s="57"/>
      <c r="L58" s="57"/>
      <c r="M58" s="57"/>
      <c r="N58" s="57"/>
      <c r="O58" s="57"/>
      <c r="P58" s="57"/>
      <c r="Q58" s="57"/>
      <c r="R58" s="57"/>
      <c r="S58" s="57"/>
      <c r="T58" s="57"/>
      <c r="U58" s="57"/>
      <c r="V58" s="57"/>
      <c r="W58" s="57"/>
      <c r="X58" s="57"/>
      <c r="Y58" s="57"/>
    </row>
    <row r="59" spans="3:25" s="71" customFormat="1" ht="15">
      <c r="C59" s="57"/>
      <c r="D59" s="57"/>
      <c r="E59" s="57"/>
      <c r="F59" s="57"/>
      <c r="G59" s="57"/>
      <c r="H59" s="57"/>
      <c r="I59" s="57"/>
      <c r="J59" s="57"/>
      <c r="K59" s="57"/>
      <c r="L59" s="57"/>
      <c r="M59" s="57"/>
      <c r="N59" s="57"/>
      <c r="O59" s="57"/>
      <c r="P59" s="57"/>
      <c r="Q59" s="57"/>
      <c r="R59" s="57"/>
      <c r="S59" s="57"/>
      <c r="T59" s="57"/>
      <c r="U59" s="57"/>
      <c r="V59" s="57"/>
      <c r="W59" s="57"/>
      <c r="X59" s="57"/>
      <c r="Y59" s="57"/>
    </row>
    <row r="60" spans="3:25" s="71" customFormat="1" ht="15">
      <c r="C60" s="57"/>
      <c r="D60" s="57"/>
      <c r="E60" s="57"/>
      <c r="F60" s="57"/>
      <c r="G60" s="57"/>
      <c r="H60" s="57"/>
      <c r="I60" s="57"/>
      <c r="J60" s="57"/>
      <c r="K60" s="57"/>
      <c r="L60" s="57"/>
      <c r="M60" s="57"/>
      <c r="N60" s="57"/>
      <c r="O60" s="57"/>
      <c r="P60" s="57"/>
      <c r="Q60" s="57"/>
      <c r="R60" s="57"/>
      <c r="S60" s="57"/>
      <c r="T60" s="57"/>
      <c r="U60" s="57"/>
      <c r="V60" s="57"/>
      <c r="W60" s="57"/>
      <c r="X60" s="57"/>
      <c r="Y60" s="57"/>
    </row>
    <row r="61" spans="3:25" s="71" customFormat="1" ht="15">
      <c r="C61" s="57"/>
      <c r="D61" s="57"/>
      <c r="E61" s="57"/>
      <c r="F61" s="57"/>
      <c r="G61" s="57"/>
      <c r="H61" s="57"/>
      <c r="I61" s="57"/>
      <c r="J61" s="57"/>
      <c r="K61" s="57"/>
      <c r="L61" s="57"/>
      <c r="M61" s="57"/>
      <c r="N61" s="57"/>
      <c r="O61" s="57"/>
      <c r="P61" s="57"/>
      <c r="Q61" s="57"/>
      <c r="R61" s="57"/>
      <c r="S61" s="57"/>
      <c r="T61" s="57"/>
      <c r="U61" s="57"/>
      <c r="V61" s="57"/>
      <c r="W61" s="57"/>
      <c r="X61" s="57"/>
      <c r="Y61" s="57"/>
    </row>
    <row r="62" spans="3:25" s="71" customFormat="1" ht="15">
      <c r="C62" s="57"/>
      <c r="D62" s="57"/>
      <c r="E62" s="57"/>
      <c r="F62" s="57"/>
      <c r="G62" s="57"/>
      <c r="H62" s="57"/>
      <c r="I62" s="57"/>
      <c r="J62" s="57"/>
      <c r="K62" s="57"/>
      <c r="L62" s="57"/>
      <c r="M62" s="57"/>
      <c r="N62" s="57"/>
      <c r="O62" s="57"/>
      <c r="P62" s="57"/>
      <c r="Q62" s="57"/>
      <c r="R62" s="57"/>
      <c r="S62" s="57"/>
      <c r="T62" s="57"/>
      <c r="U62" s="57"/>
      <c r="V62" s="57"/>
      <c r="W62" s="57"/>
      <c r="X62" s="57"/>
      <c r="Y62" s="57"/>
    </row>
    <row r="63" spans="3:25" s="71" customFormat="1" ht="15">
      <c r="C63" s="57"/>
      <c r="D63" s="57"/>
      <c r="E63" s="57"/>
      <c r="F63" s="57"/>
      <c r="G63" s="57"/>
      <c r="H63" s="57"/>
      <c r="I63" s="57"/>
      <c r="J63" s="57"/>
      <c r="K63" s="57"/>
      <c r="L63" s="57"/>
      <c r="M63" s="57"/>
      <c r="N63" s="57"/>
      <c r="O63" s="57"/>
      <c r="P63" s="57"/>
      <c r="Q63" s="57"/>
      <c r="R63" s="57"/>
      <c r="S63" s="57"/>
      <c r="T63" s="57"/>
      <c r="U63" s="57"/>
      <c r="V63" s="57"/>
      <c r="W63" s="57"/>
      <c r="X63" s="57"/>
      <c r="Y63" s="57"/>
    </row>
    <row r="64" spans="3:25" s="71" customFormat="1" ht="15">
      <c r="C64" s="57"/>
      <c r="D64" s="57"/>
      <c r="E64" s="57"/>
      <c r="F64" s="57"/>
      <c r="G64" s="57"/>
      <c r="H64" s="57"/>
      <c r="I64" s="57"/>
      <c r="J64" s="57"/>
      <c r="K64" s="57"/>
      <c r="L64" s="57"/>
      <c r="M64" s="57"/>
      <c r="N64" s="57"/>
      <c r="O64" s="57"/>
      <c r="P64" s="57"/>
      <c r="Q64" s="57"/>
      <c r="R64" s="57"/>
      <c r="S64" s="57"/>
      <c r="T64" s="57"/>
      <c r="U64" s="57"/>
      <c r="V64" s="57"/>
      <c r="W64" s="57"/>
      <c r="X64" s="57"/>
      <c r="Y64" s="57"/>
    </row>
    <row r="65" spans="3:25" s="71" customFormat="1" ht="15">
      <c r="C65" s="57"/>
      <c r="D65" s="57"/>
      <c r="E65" s="57"/>
      <c r="F65" s="57"/>
      <c r="G65" s="57"/>
      <c r="H65" s="57"/>
      <c r="I65" s="57"/>
      <c r="J65" s="57"/>
      <c r="K65" s="57"/>
      <c r="L65" s="57"/>
      <c r="M65" s="57"/>
      <c r="N65" s="57"/>
      <c r="O65" s="57"/>
      <c r="P65" s="57"/>
      <c r="Q65" s="57"/>
      <c r="R65" s="57"/>
      <c r="S65" s="57"/>
      <c r="T65" s="57"/>
      <c r="U65" s="57"/>
      <c r="V65" s="57"/>
      <c r="W65" s="57"/>
      <c r="X65" s="57"/>
      <c r="Y65" s="57"/>
    </row>
    <row r="66" spans="3:25" s="71" customFormat="1" ht="15">
      <c r="C66" s="57"/>
      <c r="D66" s="57"/>
      <c r="E66" s="57"/>
      <c r="F66" s="57"/>
      <c r="G66" s="57"/>
      <c r="H66" s="57"/>
      <c r="I66" s="57"/>
      <c r="J66" s="57"/>
      <c r="K66" s="57"/>
      <c r="L66" s="57"/>
      <c r="M66" s="57"/>
      <c r="N66" s="57"/>
      <c r="O66" s="57"/>
      <c r="P66" s="57"/>
      <c r="Q66" s="57"/>
      <c r="R66" s="57"/>
      <c r="S66" s="57"/>
      <c r="T66" s="57"/>
      <c r="U66" s="57"/>
      <c r="V66" s="57"/>
      <c r="W66" s="57"/>
      <c r="X66" s="57"/>
      <c r="Y66" s="57"/>
    </row>
    <row r="67" spans="3:25" s="71" customFormat="1" ht="15">
      <c r="C67" s="57"/>
      <c r="D67" s="57"/>
      <c r="E67" s="57"/>
      <c r="F67" s="57"/>
      <c r="G67" s="57"/>
      <c r="H67" s="57"/>
      <c r="I67" s="57"/>
      <c r="J67" s="57"/>
      <c r="K67" s="57"/>
      <c r="L67" s="57"/>
      <c r="M67" s="57"/>
      <c r="N67" s="57"/>
      <c r="O67" s="57"/>
      <c r="P67" s="57"/>
      <c r="Q67" s="57"/>
      <c r="R67" s="57"/>
      <c r="S67" s="57"/>
      <c r="T67" s="57"/>
      <c r="U67" s="57"/>
      <c r="V67" s="57"/>
      <c r="W67" s="57"/>
      <c r="X67" s="57"/>
      <c r="Y67" s="57"/>
    </row>
    <row r="68" spans="3:25" s="71" customFormat="1" ht="15">
      <c r="C68" s="57"/>
      <c r="D68" s="57"/>
      <c r="E68" s="57"/>
      <c r="F68" s="57"/>
      <c r="G68" s="57"/>
      <c r="H68" s="57"/>
      <c r="I68" s="57"/>
      <c r="J68" s="57"/>
      <c r="K68" s="57"/>
      <c r="L68" s="57"/>
      <c r="M68" s="57"/>
      <c r="N68" s="57"/>
      <c r="O68" s="57"/>
      <c r="P68" s="57"/>
      <c r="Q68" s="57"/>
      <c r="R68" s="57"/>
      <c r="S68" s="57"/>
      <c r="T68" s="57"/>
      <c r="U68" s="57"/>
      <c r="V68" s="57"/>
      <c r="W68" s="57"/>
      <c r="X68" s="57"/>
      <c r="Y68" s="57"/>
    </row>
    <row r="69" spans="3:25" s="71" customFormat="1" ht="15">
      <c r="C69" s="57"/>
      <c r="D69" s="57"/>
      <c r="E69" s="57"/>
      <c r="F69" s="57"/>
      <c r="G69" s="57"/>
      <c r="H69" s="57"/>
      <c r="I69" s="57"/>
      <c r="J69" s="57"/>
      <c r="K69" s="57"/>
      <c r="L69" s="57"/>
      <c r="M69" s="57"/>
      <c r="N69" s="57"/>
      <c r="O69" s="57"/>
      <c r="P69" s="57"/>
      <c r="Q69" s="57"/>
      <c r="R69" s="57"/>
      <c r="S69" s="57"/>
      <c r="T69" s="57"/>
      <c r="U69" s="57"/>
      <c r="V69" s="57"/>
      <c r="W69" s="57"/>
      <c r="X69" s="57"/>
      <c r="Y69" s="57"/>
    </row>
    <row r="70" spans="3:25" s="71" customFormat="1" ht="15">
      <c r="C70" s="57"/>
      <c r="D70" s="57"/>
      <c r="E70" s="57"/>
      <c r="F70" s="57"/>
      <c r="G70" s="57"/>
      <c r="H70" s="57"/>
      <c r="I70" s="57"/>
      <c r="J70" s="57"/>
      <c r="K70" s="57"/>
      <c r="L70" s="57"/>
      <c r="M70" s="57"/>
      <c r="N70" s="57"/>
      <c r="O70" s="57"/>
      <c r="P70" s="57"/>
      <c r="Q70" s="57"/>
      <c r="R70" s="57"/>
      <c r="S70" s="57"/>
      <c r="T70" s="57"/>
      <c r="U70" s="57"/>
      <c r="V70" s="57"/>
      <c r="W70" s="57"/>
      <c r="X70" s="57"/>
      <c r="Y70" s="57"/>
    </row>
    <row r="71" spans="3:25" s="71" customFormat="1" ht="15">
      <c r="C71" s="57"/>
      <c r="D71" s="57"/>
      <c r="E71" s="57"/>
      <c r="F71" s="57"/>
      <c r="G71" s="57"/>
      <c r="H71" s="57"/>
      <c r="I71" s="57"/>
      <c r="J71" s="57"/>
      <c r="K71" s="57"/>
      <c r="L71" s="57"/>
      <c r="M71" s="57"/>
      <c r="N71" s="57"/>
      <c r="O71" s="57"/>
      <c r="P71" s="57"/>
      <c r="Q71" s="57"/>
      <c r="R71" s="57"/>
      <c r="S71" s="57"/>
      <c r="T71" s="57"/>
      <c r="U71" s="57"/>
      <c r="V71" s="57"/>
      <c r="W71" s="57"/>
      <c r="X71" s="57"/>
      <c r="Y71" s="57"/>
    </row>
    <row r="72" spans="3:25" s="71" customFormat="1" ht="15">
      <c r="C72" s="57"/>
      <c r="D72" s="57"/>
      <c r="E72" s="57"/>
      <c r="F72" s="57"/>
      <c r="G72" s="57"/>
      <c r="H72" s="57"/>
      <c r="I72" s="57"/>
      <c r="J72" s="57"/>
      <c r="K72" s="57"/>
      <c r="L72" s="57"/>
      <c r="M72" s="57"/>
      <c r="N72" s="57"/>
      <c r="O72" s="57"/>
      <c r="P72" s="57"/>
      <c r="Q72" s="57"/>
      <c r="R72" s="57"/>
      <c r="S72" s="57"/>
      <c r="T72" s="57"/>
      <c r="U72" s="57"/>
      <c r="V72" s="57"/>
      <c r="W72" s="57"/>
      <c r="X72" s="57"/>
      <c r="Y72" s="57"/>
    </row>
    <row r="73" spans="3:25" s="71" customFormat="1" ht="15">
      <c r="C73" s="57"/>
      <c r="D73" s="57"/>
      <c r="E73" s="57"/>
      <c r="F73" s="57"/>
      <c r="G73" s="57"/>
      <c r="H73" s="57"/>
      <c r="I73" s="57"/>
      <c r="J73" s="57"/>
      <c r="K73" s="57"/>
      <c r="L73" s="57"/>
      <c r="M73" s="57"/>
      <c r="N73" s="57"/>
      <c r="O73" s="57"/>
      <c r="P73" s="57"/>
      <c r="Q73" s="57"/>
      <c r="R73" s="57"/>
      <c r="S73" s="57"/>
      <c r="T73" s="57"/>
      <c r="U73" s="57"/>
      <c r="V73" s="57"/>
      <c r="W73" s="57"/>
      <c r="X73" s="57"/>
      <c r="Y73" s="57"/>
    </row>
    <row r="74" spans="3:25" s="71" customFormat="1" ht="15">
      <c r="C74" s="57"/>
      <c r="D74" s="57"/>
      <c r="E74" s="57"/>
      <c r="F74" s="57"/>
      <c r="G74" s="57"/>
      <c r="H74" s="57"/>
      <c r="I74" s="57"/>
      <c r="J74" s="57"/>
      <c r="K74" s="57"/>
      <c r="L74" s="57"/>
      <c r="M74" s="57"/>
      <c r="N74" s="57"/>
      <c r="O74" s="57"/>
      <c r="P74" s="57"/>
      <c r="Q74" s="57"/>
      <c r="R74" s="57"/>
      <c r="S74" s="57"/>
      <c r="T74" s="57"/>
      <c r="U74" s="57"/>
      <c r="V74" s="57"/>
      <c r="W74" s="57"/>
      <c r="X74" s="57"/>
      <c r="Y74" s="57"/>
    </row>
    <row r="75" spans="3:25" s="71" customFormat="1" ht="15">
      <c r="C75" s="57"/>
      <c r="D75" s="57"/>
      <c r="E75" s="57"/>
      <c r="F75" s="57"/>
      <c r="G75" s="57"/>
      <c r="H75" s="57"/>
      <c r="I75" s="57"/>
      <c r="J75" s="57"/>
      <c r="K75" s="57"/>
      <c r="L75" s="57"/>
      <c r="M75" s="57"/>
      <c r="N75" s="57"/>
      <c r="O75" s="57"/>
      <c r="P75" s="57"/>
      <c r="Q75" s="57"/>
      <c r="R75" s="57"/>
      <c r="S75" s="57"/>
      <c r="T75" s="57"/>
      <c r="U75" s="57"/>
      <c r="V75" s="57"/>
      <c r="W75" s="57"/>
      <c r="X75" s="57"/>
      <c r="Y75" s="57"/>
    </row>
    <row r="76" spans="3:25" s="71" customFormat="1" ht="15">
      <c r="C76" s="57"/>
      <c r="D76" s="57"/>
      <c r="E76" s="57"/>
      <c r="F76" s="57"/>
      <c r="G76" s="57"/>
      <c r="H76" s="57"/>
      <c r="I76" s="57"/>
      <c r="J76" s="57"/>
      <c r="K76" s="57"/>
      <c r="L76" s="57"/>
      <c r="M76" s="57"/>
      <c r="N76" s="57"/>
      <c r="O76" s="57"/>
      <c r="P76" s="57"/>
      <c r="Q76" s="57"/>
      <c r="R76" s="57"/>
      <c r="S76" s="57"/>
      <c r="T76" s="57"/>
      <c r="U76" s="57"/>
      <c r="V76" s="57"/>
      <c r="W76" s="57"/>
      <c r="X76" s="57"/>
      <c r="Y76" s="57"/>
    </row>
    <row r="77" spans="3:25" s="71" customFormat="1" ht="15">
      <c r="C77" s="57"/>
      <c r="D77" s="57"/>
      <c r="E77" s="57"/>
      <c r="F77" s="57"/>
      <c r="G77" s="57"/>
      <c r="H77" s="57"/>
      <c r="I77" s="57"/>
      <c r="J77" s="57"/>
      <c r="K77" s="57"/>
      <c r="L77" s="57"/>
      <c r="M77" s="57"/>
      <c r="N77" s="57"/>
      <c r="O77" s="57"/>
      <c r="P77" s="57"/>
      <c r="Q77" s="57"/>
      <c r="R77" s="57"/>
      <c r="S77" s="57"/>
      <c r="T77" s="57"/>
      <c r="U77" s="57"/>
      <c r="V77" s="57"/>
      <c r="W77" s="57"/>
      <c r="X77" s="57"/>
      <c r="Y77" s="57"/>
    </row>
    <row r="78" spans="3:25" s="71" customFormat="1" ht="15">
      <c r="C78" s="57"/>
      <c r="D78" s="57"/>
      <c r="E78" s="57"/>
      <c r="F78" s="57"/>
      <c r="G78" s="57"/>
      <c r="H78" s="57"/>
      <c r="I78" s="57"/>
      <c r="J78" s="57"/>
      <c r="K78" s="57"/>
      <c r="L78" s="57"/>
      <c r="M78" s="57"/>
      <c r="N78" s="57"/>
      <c r="O78" s="57"/>
      <c r="P78" s="57"/>
      <c r="Q78" s="57"/>
      <c r="R78" s="57"/>
      <c r="S78" s="57"/>
      <c r="T78" s="57"/>
      <c r="U78" s="57"/>
      <c r="V78" s="57"/>
      <c r="W78" s="57"/>
      <c r="X78" s="57"/>
      <c r="Y78" s="57"/>
    </row>
    <row r="79" spans="3:25" s="71" customFormat="1" ht="15">
      <c r="C79" s="57"/>
      <c r="D79" s="57"/>
      <c r="E79" s="57"/>
      <c r="F79" s="57"/>
      <c r="G79" s="57"/>
      <c r="H79" s="57"/>
      <c r="I79" s="57"/>
      <c r="J79" s="57"/>
      <c r="K79" s="57"/>
      <c r="L79" s="57"/>
      <c r="M79" s="57"/>
      <c r="N79" s="57"/>
      <c r="O79" s="57"/>
      <c r="P79" s="57"/>
      <c r="Q79" s="57"/>
      <c r="R79" s="57"/>
      <c r="S79" s="57"/>
      <c r="T79" s="57"/>
      <c r="U79" s="57"/>
      <c r="V79" s="57"/>
      <c r="W79" s="57"/>
      <c r="X79" s="57"/>
      <c r="Y79" s="57"/>
    </row>
    <row r="80" spans="3:25" s="71" customFormat="1" ht="15">
      <c r="C80" s="57"/>
      <c r="D80" s="57"/>
      <c r="E80" s="57"/>
      <c r="F80" s="57"/>
      <c r="G80" s="57"/>
      <c r="H80" s="57"/>
      <c r="I80" s="57"/>
      <c r="J80" s="57"/>
      <c r="K80" s="57"/>
      <c r="L80" s="57"/>
      <c r="M80" s="57"/>
      <c r="N80" s="57"/>
      <c r="O80" s="57"/>
      <c r="P80" s="57"/>
      <c r="Q80" s="57"/>
      <c r="R80" s="57"/>
      <c r="S80" s="57"/>
      <c r="T80" s="57"/>
      <c r="U80" s="57"/>
      <c r="V80" s="57"/>
      <c r="W80" s="57"/>
      <c r="X80" s="57"/>
      <c r="Y80" s="57"/>
    </row>
    <row r="81" spans="3:25" s="71" customFormat="1" ht="15">
      <c r="C81" s="57"/>
      <c r="D81" s="57"/>
      <c r="E81" s="57"/>
      <c r="F81" s="57"/>
      <c r="G81" s="57"/>
      <c r="H81" s="57"/>
      <c r="I81" s="57"/>
      <c r="J81" s="57"/>
      <c r="K81" s="57"/>
      <c r="L81" s="57"/>
      <c r="M81" s="57"/>
      <c r="N81" s="57"/>
      <c r="O81" s="57"/>
      <c r="P81" s="57"/>
      <c r="Q81" s="57"/>
      <c r="R81" s="57"/>
      <c r="S81" s="57"/>
      <c r="T81" s="57"/>
      <c r="U81" s="57"/>
      <c r="V81" s="57"/>
      <c r="W81" s="57"/>
      <c r="X81" s="57"/>
      <c r="Y81" s="57"/>
    </row>
    <row r="82" spans="3:25" s="71" customFormat="1" ht="15">
      <c r="C82" s="57"/>
      <c r="D82" s="57"/>
      <c r="E82" s="57"/>
      <c r="F82" s="57"/>
      <c r="G82" s="57"/>
      <c r="H82" s="57"/>
      <c r="I82" s="57"/>
      <c r="J82" s="57"/>
      <c r="K82" s="57"/>
      <c r="L82" s="57"/>
      <c r="M82" s="57"/>
      <c r="N82" s="57"/>
      <c r="O82" s="57"/>
      <c r="P82" s="57"/>
      <c r="Q82" s="57"/>
      <c r="R82" s="57"/>
      <c r="S82" s="57"/>
      <c r="T82" s="57"/>
      <c r="U82" s="57"/>
      <c r="V82" s="57"/>
      <c r="W82" s="57"/>
      <c r="X82" s="57"/>
      <c r="Y82" s="57"/>
    </row>
    <row r="83" spans="3:25" s="71" customFormat="1" ht="15">
      <c r="C83" s="57"/>
      <c r="D83" s="57"/>
      <c r="E83" s="57"/>
      <c r="F83" s="57"/>
      <c r="G83" s="57"/>
      <c r="H83" s="57"/>
      <c r="I83" s="57"/>
      <c r="J83" s="57"/>
      <c r="K83" s="57"/>
      <c r="L83" s="57"/>
      <c r="M83" s="57"/>
      <c r="N83" s="57"/>
      <c r="O83" s="57"/>
      <c r="P83" s="57"/>
      <c r="Q83" s="57"/>
      <c r="R83" s="57"/>
      <c r="S83" s="57"/>
      <c r="T83" s="57"/>
      <c r="U83" s="57"/>
      <c r="V83" s="57"/>
      <c r="W83" s="57"/>
      <c r="X83" s="57"/>
      <c r="Y83" s="57"/>
    </row>
  </sheetData>
  <sheetProtection/>
  <mergeCells count="14">
    <mergeCell ref="A28:B28"/>
    <mergeCell ref="A33:I33"/>
    <mergeCell ref="B8:J8"/>
    <mergeCell ref="A9:I9"/>
    <mergeCell ref="C11:E11"/>
    <mergeCell ref="G11:I11"/>
    <mergeCell ref="A25:B25"/>
    <mergeCell ref="A23:B23"/>
    <mergeCell ref="A21:B21"/>
    <mergeCell ref="A27:B27"/>
    <mergeCell ref="A4:I4"/>
    <mergeCell ref="A5:I5"/>
    <mergeCell ref="A6:I6"/>
    <mergeCell ref="A7:I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8"/>
  <sheetViews>
    <sheetView showGridLines="0" showOutlineSymbols="0" zoomScalePageLayoutView="0" workbookViewId="0" topLeftCell="A1">
      <selection activeCell="A1" sqref="A1"/>
    </sheetView>
  </sheetViews>
  <sheetFormatPr defaultColWidth="9.6640625" defaultRowHeight="15"/>
  <cols>
    <col min="1" max="1" width="51.6640625" style="39" customWidth="1"/>
    <col min="2" max="2" width="11.4453125" style="9" customWidth="1"/>
    <col min="3" max="3" width="2.4453125" style="9" customWidth="1"/>
    <col min="4" max="4" width="11.4453125" style="9" customWidth="1"/>
    <col min="5" max="5" width="1.1171875" style="39" customWidth="1"/>
    <col min="6" max="16384" width="9.6640625" style="39" customWidth="1"/>
  </cols>
  <sheetData>
    <row r="1" spans="1:6" s="71" customFormat="1" ht="15.75" customHeight="1">
      <c r="A1" s="57"/>
      <c r="B1" s="41"/>
      <c r="C1" s="59"/>
      <c r="D1" s="41"/>
      <c r="E1" s="57"/>
      <c r="F1" s="57"/>
    </row>
    <row r="2" spans="1:6" s="71" customFormat="1" ht="15.75" customHeight="1">
      <c r="A2" s="57"/>
      <c r="B2" s="41"/>
      <c r="C2" s="59"/>
      <c r="D2" s="41"/>
      <c r="E2" s="57"/>
      <c r="F2" s="57"/>
    </row>
    <row r="3" spans="1:6" s="71" customFormat="1" ht="16.5" customHeight="1">
      <c r="A3" s="57"/>
      <c r="B3" s="41"/>
      <c r="C3" s="59"/>
      <c r="D3" s="41"/>
      <c r="E3" s="57"/>
      <c r="F3" s="57"/>
    </row>
    <row r="4" spans="1:6" s="64" customFormat="1" ht="21" customHeight="1">
      <c r="A4" s="188" t="s">
        <v>90</v>
      </c>
      <c r="B4" s="198"/>
      <c r="C4" s="198"/>
      <c r="D4" s="198"/>
      <c r="E4" s="39"/>
      <c r="F4" s="39"/>
    </row>
    <row r="5" spans="1:6" s="64" customFormat="1" ht="13.5" customHeight="1">
      <c r="A5" s="190" t="s">
        <v>91</v>
      </c>
      <c r="B5" s="203"/>
      <c r="C5" s="203"/>
      <c r="D5" s="203"/>
      <c r="E5" s="39"/>
      <c r="F5" s="39"/>
    </row>
    <row r="6" spans="1:6" s="64" customFormat="1" ht="13.5" customHeight="1">
      <c r="A6" s="190"/>
      <c r="B6" s="193"/>
      <c r="C6" s="193"/>
      <c r="D6" s="193"/>
      <c r="E6" s="39"/>
      <c r="F6" s="39"/>
    </row>
    <row r="7" spans="1:6" s="64" customFormat="1" ht="15.75" customHeight="1">
      <c r="A7" s="39"/>
      <c r="B7" s="9"/>
      <c r="C7" s="15"/>
      <c r="D7" s="9"/>
      <c r="E7" s="39"/>
      <c r="F7" s="39"/>
    </row>
    <row r="8" spans="1:6" s="64" customFormat="1" ht="15.75">
      <c r="A8" s="187" t="s">
        <v>107</v>
      </c>
      <c r="B8" s="198"/>
      <c r="C8" s="198"/>
      <c r="D8" s="198"/>
      <c r="E8" s="39"/>
      <c r="F8" s="39"/>
    </row>
    <row r="9" spans="1:6" s="64" customFormat="1" ht="15.75">
      <c r="A9" s="187" t="s">
        <v>237</v>
      </c>
      <c r="B9" s="202"/>
      <c r="C9" s="202"/>
      <c r="D9" s="202"/>
      <c r="E9" s="39"/>
      <c r="F9" s="39"/>
    </row>
    <row r="10" spans="1:6" s="64" customFormat="1" ht="15.75" customHeight="1">
      <c r="A10" s="39"/>
      <c r="B10" s="9"/>
      <c r="C10" s="15"/>
      <c r="D10" s="169"/>
      <c r="E10" s="39"/>
      <c r="F10" s="39"/>
    </row>
    <row r="11" spans="1:6" s="64" customFormat="1" ht="15.75">
      <c r="A11" s="39"/>
      <c r="B11" s="60" t="s">
        <v>61</v>
      </c>
      <c r="C11" s="61"/>
      <c r="D11" s="60" t="s">
        <v>61</v>
      </c>
      <c r="E11" s="2"/>
      <c r="F11" s="39"/>
    </row>
    <row r="12" spans="1:6" s="64" customFormat="1" ht="15.75">
      <c r="A12" s="39"/>
      <c r="B12" s="58">
        <f>PL1!C19</f>
        <v>42185</v>
      </c>
      <c r="C12" s="61"/>
      <c r="D12" s="58">
        <v>42004</v>
      </c>
      <c r="E12" s="2"/>
      <c r="F12" s="39"/>
    </row>
    <row r="13" spans="1:6" s="64" customFormat="1" ht="15.75">
      <c r="A13" s="39"/>
      <c r="B13" s="60" t="s">
        <v>31</v>
      </c>
      <c r="C13" s="61"/>
      <c r="D13" s="60" t="s">
        <v>31</v>
      </c>
      <c r="E13" s="2"/>
      <c r="F13" s="39"/>
    </row>
    <row r="14" spans="1:6" s="64" customFormat="1" ht="15.75">
      <c r="A14" s="66" t="s">
        <v>40</v>
      </c>
      <c r="B14" s="9"/>
      <c r="C14" s="15"/>
      <c r="D14" s="9"/>
      <c r="E14" s="39"/>
      <c r="F14" s="39"/>
    </row>
    <row r="15" spans="1:6" s="64" customFormat="1" ht="15.75">
      <c r="A15" s="66" t="s">
        <v>41</v>
      </c>
      <c r="B15" s="9"/>
      <c r="C15" s="15"/>
      <c r="D15" s="9"/>
      <c r="E15" s="39"/>
      <c r="F15" s="39"/>
    </row>
    <row r="16" spans="1:6" s="64" customFormat="1" ht="15">
      <c r="A16" s="39" t="s">
        <v>42</v>
      </c>
      <c r="B16" s="8">
        <v>261473</v>
      </c>
      <c r="C16" s="11"/>
      <c r="D16" s="33">
        <v>261873</v>
      </c>
      <c r="E16" s="67"/>
      <c r="F16" s="39"/>
    </row>
    <row r="17" spans="1:6" s="64" customFormat="1" ht="15">
      <c r="A17" s="39" t="s">
        <v>43</v>
      </c>
      <c r="B17" s="8">
        <v>7740</v>
      </c>
      <c r="C17" s="11"/>
      <c r="D17" s="33">
        <v>7740</v>
      </c>
      <c r="E17" s="67"/>
      <c r="F17" s="39"/>
    </row>
    <row r="18" spans="1:6" s="64" customFormat="1" ht="15">
      <c r="A18" s="39" t="s">
        <v>44</v>
      </c>
      <c r="B18" s="8">
        <v>73047</v>
      </c>
      <c r="C18" s="11"/>
      <c r="D18" s="33">
        <v>66044</v>
      </c>
      <c r="E18" s="67"/>
      <c r="F18" s="39"/>
    </row>
    <row r="19" spans="1:6" s="64" customFormat="1" ht="15">
      <c r="A19" s="70" t="s">
        <v>112</v>
      </c>
      <c r="B19" s="31">
        <v>13</v>
      </c>
      <c r="C19" s="42"/>
      <c r="D19" s="33">
        <v>13</v>
      </c>
      <c r="E19" s="141"/>
      <c r="F19" s="39"/>
    </row>
    <row r="20" spans="1:6" s="64" customFormat="1" ht="15">
      <c r="A20" s="39" t="s">
        <v>45</v>
      </c>
      <c r="B20" s="8">
        <v>1612</v>
      </c>
      <c r="C20" s="11"/>
      <c r="D20" s="33">
        <v>1612</v>
      </c>
      <c r="E20" s="67"/>
      <c r="F20" s="39"/>
    </row>
    <row r="21" spans="1:6" s="64" customFormat="1" ht="15">
      <c r="A21" s="39"/>
      <c r="B21" s="19">
        <f>SUM(B16:B20)</f>
        <v>343885</v>
      </c>
      <c r="C21" s="11"/>
      <c r="D21" s="19">
        <f>SUM(D16:D20)</f>
        <v>337282</v>
      </c>
      <c r="E21" s="67"/>
      <c r="F21" s="39"/>
    </row>
    <row r="22" spans="1:6" s="64" customFormat="1" ht="15">
      <c r="A22" s="39"/>
      <c r="B22" s="19"/>
      <c r="C22" s="11"/>
      <c r="D22" s="19"/>
      <c r="E22" s="39"/>
      <c r="F22" s="39"/>
    </row>
    <row r="23" spans="1:6" s="64" customFormat="1" ht="15.75">
      <c r="A23" s="66" t="s">
        <v>46</v>
      </c>
      <c r="B23" s="8"/>
      <c r="C23" s="11"/>
      <c r="D23" s="8"/>
      <c r="E23" s="39"/>
      <c r="F23" s="39"/>
    </row>
    <row r="24" spans="1:6" s="64" customFormat="1" ht="15">
      <c r="A24" s="39" t="s">
        <v>47</v>
      </c>
      <c r="B24" s="8">
        <v>65730</v>
      </c>
      <c r="C24" s="11"/>
      <c r="D24" s="33">
        <v>69811</v>
      </c>
      <c r="E24" s="39"/>
      <c r="F24" s="39"/>
    </row>
    <row r="25" spans="1:6" s="64" customFormat="1" ht="15">
      <c r="A25" s="39" t="s">
        <v>95</v>
      </c>
      <c r="B25" s="8">
        <v>145923</v>
      </c>
      <c r="C25" s="11"/>
      <c r="D25" s="33">
        <v>124534</v>
      </c>
      <c r="E25" s="39"/>
      <c r="F25" s="39"/>
    </row>
    <row r="26" spans="1:6" s="64" customFormat="1" ht="15">
      <c r="A26" s="39" t="s">
        <v>100</v>
      </c>
      <c r="B26" s="8">
        <v>7960</v>
      </c>
      <c r="C26" s="11"/>
      <c r="D26" s="33">
        <v>4135</v>
      </c>
      <c r="E26" s="39"/>
      <c r="F26" s="39"/>
    </row>
    <row r="27" spans="1:6" s="64" customFormat="1" ht="15">
      <c r="A27" s="39" t="s">
        <v>98</v>
      </c>
      <c r="B27" s="8">
        <v>1400</v>
      </c>
      <c r="C27" s="11"/>
      <c r="D27" s="33">
        <v>1989</v>
      </c>
      <c r="E27" s="39"/>
      <c r="F27" s="39"/>
    </row>
    <row r="28" spans="1:6" s="64" customFormat="1" ht="15">
      <c r="A28" s="39" t="s">
        <v>145</v>
      </c>
      <c r="B28" s="8">
        <v>57758</v>
      </c>
      <c r="C28" s="11"/>
      <c r="D28" s="33">
        <v>49946</v>
      </c>
      <c r="E28" s="39"/>
      <c r="F28" s="39"/>
    </row>
    <row r="29" spans="1:6" s="64" customFormat="1" ht="15">
      <c r="A29" s="39"/>
      <c r="B29" s="46">
        <f>SUM(B24:B28)</f>
        <v>278771</v>
      </c>
      <c r="C29" s="11"/>
      <c r="D29" s="170">
        <f>SUM(D24:D28)</f>
        <v>250415</v>
      </c>
      <c r="E29" s="39"/>
      <c r="F29" s="39"/>
    </row>
    <row r="30" spans="1:6" s="151" customFormat="1" ht="15">
      <c r="A30" s="149" t="s">
        <v>206</v>
      </c>
      <c r="B30" s="150">
        <v>0</v>
      </c>
      <c r="C30" s="150"/>
      <c r="D30" s="150">
        <v>600</v>
      </c>
      <c r="E30" s="149"/>
      <c r="F30" s="149"/>
    </row>
    <row r="31" spans="1:6" s="151" customFormat="1" ht="15">
      <c r="A31" s="149"/>
      <c r="B31" s="152">
        <f>B29+B30</f>
        <v>278771</v>
      </c>
      <c r="C31" s="150"/>
      <c r="D31" s="152">
        <f>D29+D30</f>
        <v>251015</v>
      </c>
      <c r="E31" s="149"/>
      <c r="F31" s="149"/>
    </row>
    <row r="32" spans="1:6" s="64" customFormat="1" ht="15">
      <c r="A32" s="39"/>
      <c r="B32" s="11"/>
      <c r="C32" s="11"/>
      <c r="D32" s="26"/>
      <c r="E32" s="39"/>
      <c r="F32" s="39"/>
    </row>
    <row r="33" spans="1:6" s="64" customFormat="1" ht="16.5" thickBot="1">
      <c r="A33" s="66" t="s">
        <v>48</v>
      </c>
      <c r="B33" s="30">
        <f>B31+B21</f>
        <v>622656</v>
      </c>
      <c r="C33" s="15"/>
      <c r="D33" s="30">
        <f>D31+D21</f>
        <v>588297</v>
      </c>
      <c r="E33" s="39"/>
      <c r="F33" s="39"/>
    </row>
    <row r="34" spans="1:6" s="64" customFormat="1" ht="15.75" thickTop="1">
      <c r="A34" s="39"/>
      <c r="B34" s="14"/>
      <c r="C34" s="15"/>
      <c r="D34" s="14"/>
      <c r="E34" s="39"/>
      <c r="F34" s="39"/>
    </row>
    <row r="35" spans="1:6" s="64" customFormat="1" ht="8.25" customHeight="1">
      <c r="A35" s="39"/>
      <c r="B35" s="9"/>
      <c r="C35" s="15"/>
      <c r="D35" s="9"/>
      <c r="E35" s="39"/>
      <c r="F35" s="39"/>
    </row>
    <row r="36" spans="1:6" s="64" customFormat="1" ht="15.75">
      <c r="A36" s="66" t="s">
        <v>49</v>
      </c>
      <c r="B36" s="9"/>
      <c r="C36" s="15"/>
      <c r="D36" s="9"/>
      <c r="E36" s="39"/>
      <c r="F36" s="39"/>
    </row>
    <row r="37" spans="1:6" s="64" customFormat="1" ht="15.75">
      <c r="A37" s="66" t="s">
        <v>50</v>
      </c>
      <c r="B37" s="9"/>
      <c r="C37" s="15"/>
      <c r="D37" s="9"/>
      <c r="E37" s="39"/>
      <c r="F37" s="39"/>
    </row>
    <row r="38" spans="1:6" s="64" customFormat="1" ht="15">
      <c r="A38" s="39" t="s">
        <v>51</v>
      </c>
      <c r="B38" s="8">
        <v>91466</v>
      </c>
      <c r="C38" s="11"/>
      <c r="D38" s="33">
        <v>90323</v>
      </c>
      <c r="E38" s="39"/>
      <c r="F38" s="39"/>
    </row>
    <row r="39" spans="1:6" s="64" customFormat="1" ht="15">
      <c r="A39" s="39" t="s">
        <v>12</v>
      </c>
      <c r="B39" s="8">
        <v>4343</v>
      </c>
      <c r="C39" s="11"/>
      <c r="D39" s="33">
        <v>2262</v>
      </c>
      <c r="E39" s="39"/>
      <c r="F39" s="39"/>
    </row>
    <row r="40" spans="1:6" s="64" customFormat="1" ht="15">
      <c r="A40" s="39" t="s">
        <v>1</v>
      </c>
      <c r="B40" s="8">
        <v>53578</v>
      </c>
      <c r="C40" s="11"/>
      <c r="D40" s="33">
        <v>53578</v>
      </c>
      <c r="E40" s="39"/>
      <c r="F40" s="39"/>
    </row>
    <row r="41" spans="1:6" s="64" customFormat="1" ht="15">
      <c r="A41" s="39" t="s">
        <v>2</v>
      </c>
      <c r="B41" s="8">
        <v>-7</v>
      </c>
      <c r="C41" s="11"/>
      <c r="D41" s="33">
        <v>-7</v>
      </c>
      <c r="E41" s="39"/>
      <c r="F41" s="39"/>
    </row>
    <row r="42" spans="1:6" s="64" customFormat="1" ht="15">
      <c r="A42" s="39" t="s">
        <v>102</v>
      </c>
      <c r="B42" s="8">
        <v>4946</v>
      </c>
      <c r="C42" s="11"/>
      <c r="D42" s="33">
        <v>3454</v>
      </c>
      <c r="E42" s="39"/>
      <c r="F42" s="39"/>
    </row>
    <row r="43" spans="1:6" s="64" customFormat="1" ht="15">
      <c r="A43" s="39" t="s">
        <v>177</v>
      </c>
      <c r="B43" s="8">
        <v>1546</v>
      </c>
      <c r="C43" s="11"/>
      <c r="D43" s="33">
        <v>2382</v>
      </c>
      <c r="E43" s="39"/>
      <c r="F43" s="39"/>
    </row>
    <row r="44" spans="1:6" s="64" customFormat="1" ht="15">
      <c r="A44" s="39" t="s">
        <v>52</v>
      </c>
      <c r="B44" s="8">
        <v>1811</v>
      </c>
      <c r="C44" s="11"/>
      <c r="D44" s="33">
        <v>343</v>
      </c>
      <c r="E44" s="39"/>
      <c r="F44" s="39"/>
    </row>
    <row r="45" spans="1:6" s="64" customFormat="1" ht="15">
      <c r="A45" s="39" t="s">
        <v>99</v>
      </c>
      <c r="B45" s="8">
        <v>213532</v>
      </c>
      <c r="C45" s="11"/>
      <c r="D45" s="33">
        <v>200215</v>
      </c>
      <c r="E45" s="39"/>
      <c r="F45" s="39"/>
    </row>
    <row r="46" spans="1:6" s="64" customFormat="1" ht="15.75">
      <c r="A46" s="66" t="s">
        <v>53</v>
      </c>
      <c r="B46" s="19">
        <f>SUM(B38:B45)</f>
        <v>371215</v>
      </c>
      <c r="C46" s="11"/>
      <c r="D46" s="34">
        <f>SUM(D38:D45)</f>
        <v>352550</v>
      </c>
      <c r="E46" s="39"/>
      <c r="F46" s="39"/>
    </row>
    <row r="47" spans="1:6" s="64" customFormat="1" ht="15">
      <c r="A47" s="39"/>
      <c r="B47" s="10"/>
      <c r="C47" s="15"/>
      <c r="D47" s="10"/>
      <c r="E47" s="39"/>
      <c r="F47" s="39"/>
    </row>
    <row r="48" spans="1:6" s="64" customFormat="1" ht="15.75">
      <c r="A48" s="66" t="s">
        <v>54</v>
      </c>
      <c r="B48" s="9"/>
      <c r="C48" s="15"/>
      <c r="D48" s="9"/>
      <c r="E48" s="39"/>
      <c r="F48" s="39"/>
    </row>
    <row r="49" spans="1:6" s="64" customFormat="1" ht="15">
      <c r="A49" s="39" t="s">
        <v>55</v>
      </c>
      <c r="B49" s="8">
        <v>12234</v>
      </c>
      <c r="C49" s="11"/>
      <c r="D49" s="33">
        <v>13862</v>
      </c>
      <c r="E49" s="39"/>
      <c r="F49" s="39"/>
    </row>
    <row r="50" spans="1:6" s="64" customFormat="1" ht="15">
      <c r="A50" s="39" t="s">
        <v>56</v>
      </c>
      <c r="B50" s="8">
        <v>20526</v>
      </c>
      <c r="C50" s="11"/>
      <c r="D50" s="33">
        <v>20999</v>
      </c>
      <c r="E50" s="39"/>
      <c r="F50" s="39"/>
    </row>
    <row r="51" spans="1:6" s="64" customFormat="1" ht="15">
      <c r="A51" s="39"/>
      <c r="B51" s="19">
        <f>SUM(B49:B50)</f>
        <v>32760</v>
      </c>
      <c r="C51" s="11"/>
      <c r="D51" s="34">
        <f>SUM(D49:D50)</f>
        <v>34861</v>
      </c>
      <c r="E51" s="39"/>
      <c r="F51" s="39"/>
    </row>
    <row r="52" spans="1:6" s="64" customFormat="1" ht="15">
      <c r="A52" s="39"/>
      <c r="B52" s="19"/>
      <c r="C52" s="11"/>
      <c r="D52" s="34"/>
      <c r="E52" s="39"/>
      <c r="F52" s="39"/>
    </row>
    <row r="53" spans="1:6" s="64" customFormat="1" ht="15.75">
      <c r="A53" s="66" t="s">
        <v>57</v>
      </c>
      <c r="B53" s="8"/>
      <c r="C53" s="11"/>
      <c r="D53" s="33"/>
      <c r="E53" s="39"/>
      <c r="F53" s="39"/>
    </row>
    <row r="54" spans="1:6" s="64" customFormat="1" ht="15">
      <c r="A54" s="39" t="s">
        <v>96</v>
      </c>
      <c r="B54" s="8">
        <v>95908</v>
      </c>
      <c r="C54" s="11"/>
      <c r="D54" s="33">
        <v>79963</v>
      </c>
      <c r="E54" s="39"/>
      <c r="F54" s="39"/>
    </row>
    <row r="55" spans="1:6" s="64" customFormat="1" ht="15">
      <c r="A55" s="39" t="s">
        <v>101</v>
      </c>
      <c r="B55" s="8">
        <v>19989</v>
      </c>
      <c r="C55" s="11"/>
      <c r="D55" s="33">
        <v>21045</v>
      </c>
      <c r="E55" s="39"/>
      <c r="F55" s="39"/>
    </row>
    <row r="56" spans="1:6" s="64" customFormat="1" ht="15">
      <c r="A56" s="39" t="s">
        <v>58</v>
      </c>
      <c r="B56" s="8">
        <v>101212</v>
      </c>
      <c r="C56" s="11"/>
      <c r="D56" s="33">
        <v>99622</v>
      </c>
      <c r="E56" s="39"/>
      <c r="F56" s="39"/>
    </row>
    <row r="57" spans="1:6" s="64" customFormat="1" ht="15">
      <c r="A57" s="39" t="s">
        <v>97</v>
      </c>
      <c r="B57" s="8">
        <v>1572</v>
      </c>
      <c r="C57" s="11"/>
      <c r="D57" s="33">
        <v>256</v>
      </c>
      <c r="E57" s="39"/>
      <c r="F57" s="39"/>
    </row>
    <row r="58" spans="1:6" s="64" customFormat="1" ht="15">
      <c r="A58" s="39"/>
      <c r="B58" s="19">
        <f>SUM(B54:B57)</f>
        <v>218681</v>
      </c>
      <c r="C58" s="11"/>
      <c r="D58" s="34">
        <f>SUM(D54:D57)</f>
        <v>200886</v>
      </c>
      <c r="E58" s="39"/>
      <c r="F58" s="39"/>
    </row>
    <row r="59" spans="1:6" s="64" customFormat="1" ht="15">
      <c r="A59" s="39"/>
      <c r="B59" s="19"/>
      <c r="C59" s="11"/>
      <c r="D59" s="34"/>
      <c r="E59" s="39"/>
      <c r="F59" s="39"/>
    </row>
    <row r="60" spans="1:6" s="64" customFormat="1" ht="15.75">
      <c r="A60" s="66" t="s">
        <v>59</v>
      </c>
      <c r="B60" s="8">
        <f>B58+B51</f>
        <v>251441</v>
      </c>
      <c r="C60" s="11"/>
      <c r="D60" s="33">
        <f>D58+D51</f>
        <v>235747</v>
      </c>
      <c r="E60" s="39"/>
      <c r="F60" s="39"/>
    </row>
    <row r="61" spans="1:6" s="64" customFormat="1" ht="15">
      <c r="A61" s="39"/>
      <c r="B61" s="19"/>
      <c r="C61" s="11"/>
      <c r="D61" s="34"/>
      <c r="E61" s="39"/>
      <c r="F61" s="39"/>
    </row>
    <row r="62" spans="1:6" s="64" customFormat="1" ht="16.5" thickBot="1">
      <c r="A62" s="66" t="s">
        <v>60</v>
      </c>
      <c r="B62" s="13">
        <f>B60+B46</f>
        <v>622656</v>
      </c>
      <c r="C62" s="11"/>
      <c r="D62" s="171">
        <f>D60+D46</f>
        <v>588297</v>
      </c>
      <c r="E62" s="39"/>
      <c r="F62" s="39"/>
    </row>
    <row r="63" spans="1:6" s="64" customFormat="1" ht="15.75" thickTop="1">
      <c r="A63" s="39"/>
      <c r="B63" s="11"/>
      <c r="C63" s="11"/>
      <c r="D63" s="26"/>
      <c r="E63" s="39"/>
      <c r="F63" s="39"/>
    </row>
    <row r="64" spans="1:6" s="64" customFormat="1" ht="16.5" thickBot="1">
      <c r="A64" s="93" t="s">
        <v>105</v>
      </c>
      <c r="B64" s="62">
        <f>B46/(B38*2)</f>
        <v>2.029251306496403</v>
      </c>
      <c r="C64" s="63"/>
      <c r="D64" s="62">
        <f>D46/(D38*2)</f>
        <v>1.9516070103960232</v>
      </c>
      <c r="E64" s="39"/>
      <c r="F64" s="39"/>
    </row>
    <row r="65" spans="1:6" s="64" customFormat="1" ht="15.75" thickTop="1">
      <c r="A65" s="39"/>
      <c r="B65" s="15"/>
      <c r="C65" s="15"/>
      <c r="D65" s="15"/>
      <c r="E65" s="56"/>
      <c r="F65" s="39"/>
    </row>
    <row r="66" spans="1:6" s="64" customFormat="1" ht="15">
      <c r="A66" s="39"/>
      <c r="B66" s="15"/>
      <c r="C66" s="9"/>
      <c r="D66" s="15"/>
      <c r="E66" s="39"/>
      <c r="F66" s="39"/>
    </row>
    <row r="67" spans="1:6" s="64" customFormat="1" ht="15">
      <c r="A67" s="39"/>
      <c r="B67" s="15"/>
      <c r="C67" s="9"/>
      <c r="D67" s="15"/>
      <c r="E67" s="39"/>
      <c r="F67" s="39"/>
    </row>
    <row r="68" spans="1:6" s="64" customFormat="1" ht="33.75" customHeight="1">
      <c r="A68" s="191" t="s">
        <v>221</v>
      </c>
      <c r="B68" s="201"/>
      <c r="C68" s="201"/>
      <c r="D68" s="201"/>
      <c r="E68" s="202"/>
      <c r="F68" s="39"/>
    </row>
    <row r="69" spans="1:6" s="64" customFormat="1" ht="15">
      <c r="A69" s="39"/>
      <c r="B69" s="9"/>
      <c r="C69" s="9"/>
      <c r="D69" s="9"/>
      <c r="E69" s="39"/>
      <c r="F69" s="39"/>
    </row>
    <row r="70" spans="1:6" s="64" customFormat="1" ht="15">
      <c r="A70" s="39"/>
      <c r="B70" s="9"/>
      <c r="C70" s="9"/>
      <c r="D70" s="9"/>
      <c r="E70" s="39"/>
      <c r="F70" s="39"/>
    </row>
    <row r="71" spans="1:6" s="64" customFormat="1" ht="15">
      <c r="A71" s="39"/>
      <c r="B71" s="9">
        <f>+B62-B33</f>
        <v>0</v>
      </c>
      <c r="C71" s="9"/>
      <c r="D71" s="9">
        <f>+D62-D33</f>
        <v>0</v>
      </c>
      <c r="E71" s="39"/>
      <c r="F71" s="39"/>
    </row>
    <row r="72" spans="1:6" s="64" customFormat="1" ht="15">
      <c r="A72" s="39"/>
      <c r="B72" s="9"/>
      <c r="C72" s="9"/>
      <c r="D72" s="9"/>
      <c r="E72" s="39"/>
      <c r="F72" s="39"/>
    </row>
    <row r="73" spans="1:6" s="64" customFormat="1" ht="15">
      <c r="A73" s="39"/>
      <c r="B73" s="9"/>
      <c r="C73" s="9"/>
      <c r="D73" s="9"/>
      <c r="E73" s="39"/>
      <c r="F73" s="39"/>
    </row>
    <row r="74" spans="1:6" s="64" customFormat="1" ht="15">
      <c r="A74" s="39"/>
      <c r="B74" s="9"/>
      <c r="C74" s="9"/>
      <c r="D74" s="9"/>
      <c r="E74" s="39"/>
      <c r="F74" s="39"/>
    </row>
    <row r="75" spans="1:6" s="64" customFormat="1" ht="15">
      <c r="A75" s="39"/>
      <c r="B75" s="9"/>
      <c r="C75" s="9"/>
      <c r="D75" s="9"/>
      <c r="E75" s="39"/>
      <c r="F75" s="39"/>
    </row>
    <row r="76" spans="1:6" s="64" customFormat="1" ht="15">
      <c r="A76" s="39"/>
      <c r="B76" s="9"/>
      <c r="C76" s="9"/>
      <c r="D76" s="9"/>
      <c r="E76" s="39"/>
      <c r="F76" s="39"/>
    </row>
    <row r="77" spans="1:6" s="64" customFormat="1" ht="15">
      <c r="A77" s="39"/>
      <c r="B77" s="9"/>
      <c r="C77" s="9"/>
      <c r="D77" s="9"/>
      <c r="E77" s="39"/>
      <c r="F77" s="39"/>
    </row>
    <row r="78" spans="1:6" s="64" customFormat="1" ht="15">
      <c r="A78" s="39"/>
      <c r="B78" s="9"/>
      <c r="C78" s="9"/>
      <c r="D78" s="9"/>
      <c r="E78" s="39"/>
      <c r="F78" s="39"/>
    </row>
    <row r="79" spans="1:6" s="64" customFormat="1" ht="15">
      <c r="A79" s="39"/>
      <c r="B79" s="9"/>
      <c r="C79" s="9"/>
      <c r="D79" s="9"/>
      <c r="E79" s="39"/>
      <c r="F79" s="39"/>
    </row>
    <row r="80" spans="1:6" s="64" customFormat="1" ht="15">
      <c r="A80" s="39"/>
      <c r="B80" s="9"/>
      <c r="C80" s="9"/>
      <c r="D80" s="9"/>
      <c r="E80" s="39"/>
      <c r="F80" s="39"/>
    </row>
    <row r="81" spans="1:6" s="64" customFormat="1" ht="15">
      <c r="A81" s="39"/>
      <c r="B81" s="9"/>
      <c r="C81" s="9"/>
      <c r="D81" s="9"/>
      <c r="E81" s="39"/>
      <c r="F81" s="39"/>
    </row>
    <row r="82" spans="1:6" s="64" customFormat="1" ht="15">
      <c r="A82" s="39"/>
      <c r="B82" s="9"/>
      <c r="C82" s="9"/>
      <c r="D82" s="9"/>
      <c r="E82" s="39"/>
      <c r="F82" s="39"/>
    </row>
    <row r="83" spans="1:6" s="64" customFormat="1" ht="15">
      <c r="A83" s="39"/>
      <c r="B83" s="9"/>
      <c r="C83" s="9"/>
      <c r="D83" s="9"/>
      <c r="E83" s="39"/>
      <c r="F83" s="39"/>
    </row>
    <row r="84" spans="1:6" s="64" customFormat="1" ht="15">
      <c r="A84" s="39"/>
      <c r="B84" s="9"/>
      <c r="C84" s="9"/>
      <c r="D84" s="9"/>
      <c r="E84" s="39"/>
      <c r="F84" s="39"/>
    </row>
    <row r="85" spans="1:6" s="64" customFormat="1" ht="15">
      <c r="A85" s="39"/>
      <c r="B85" s="9"/>
      <c r="C85" s="9"/>
      <c r="D85" s="9"/>
      <c r="E85" s="39"/>
      <c r="F85" s="39"/>
    </row>
    <row r="86" spans="1:6" s="64" customFormat="1" ht="15">
      <c r="A86" s="39"/>
      <c r="B86" s="9"/>
      <c r="C86" s="9"/>
      <c r="D86" s="9"/>
      <c r="E86" s="39"/>
      <c r="F86" s="39"/>
    </row>
    <row r="87" spans="1:6" s="64" customFormat="1" ht="15">
      <c r="A87" s="39"/>
      <c r="B87" s="9"/>
      <c r="C87" s="9"/>
      <c r="D87" s="9"/>
      <c r="E87" s="39"/>
      <c r="F87" s="39"/>
    </row>
    <row r="88" spans="1:6" s="64" customFormat="1" ht="15">
      <c r="A88" s="39"/>
      <c r="B88" s="9"/>
      <c r="C88" s="9"/>
      <c r="D88" s="9"/>
      <c r="E88" s="39"/>
      <c r="F88" s="39"/>
    </row>
    <row r="89" spans="1:6" s="64" customFormat="1" ht="15">
      <c r="A89" s="39"/>
      <c r="B89" s="9"/>
      <c r="C89" s="9"/>
      <c r="D89" s="9"/>
      <c r="E89" s="39"/>
      <c r="F89" s="39"/>
    </row>
    <row r="90" spans="1:6" s="64" customFormat="1" ht="15">
      <c r="A90" s="39"/>
      <c r="B90" s="9"/>
      <c r="C90" s="9"/>
      <c r="D90" s="9"/>
      <c r="E90" s="39"/>
      <c r="F90" s="39"/>
    </row>
    <row r="91" spans="1:6" s="64" customFormat="1" ht="15">
      <c r="A91" s="39"/>
      <c r="B91" s="9"/>
      <c r="C91" s="9"/>
      <c r="D91" s="9"/>
      <c r="E91" s="39"/>
      <c r="F91" s="39"/>
    </row>
    <row r="92" spans="1:6" s="64" customFormat="1" ht="15">
      <c r="A92" s="39"/>
      <c r="B92" s="9"/>
      <c r="C92" s="9"/>
      <c r="D92" s="9"/>
      <c r="E92" s="39"/>
      <c r="F92" s="39"/>
    </row>
    <row r="93" spans="1:6" s="64" customFormat="1" ht="15">
      <c r="A93" s="39"/>
      <c r="B93" s="9"/>
      <c r="C93" s="9"/>
      <c r="D93" s="9"/>
      <c r="E93" s="39"/>
      <c r="F93" s="39"/>
    </row>
    <row r="94" spans="1:6" s="64" customFormat="1" ht="15">
      <c r="A94" s="39"/>
      <c r="B94" s="9"/>
      <c r="C94" s="9"/>
      <c r="D94" s="9"/>
      <c r="E94" s="39"/>
      <c r="F94" s="39"/>
    </row>
    <row r="95" spans="1:6" s="64" customFormat="1" ht="15">
      <c r="A95" s="39"/>
      <c r="B95" s="9"/>
      <c r="C95" s="9"/>
      <c r="D95" s="9"/>
      <c r="E95" s="39"/>
      <c r="F95" s="39"/>
    </row>
    <row r="96" spans="1:6" s="64" customFormat="1" ht="15">
      <c r="A96" s="39"/>
      <c r="B96" s="9"/>
      <c r="C96" s="9"/>
      <c r="D96" s="9"/>
      <c r="E96" s="39"/>
      <c r="F96" s="39"/>
    </row>
    <row r="97" spans="1:6" s="64" customFormat="1" ht="15">
      <c r="A97" s="39"/>
      <c r="B97" s="9"/>
      <c r="C97" s="9"/>
      <c r="D97" s="9"/>
      <c r="E97" s="39"/>
      <c r="F97" s="39"/>
    </row>
    <row r="98" spans="1:6" s="64" customFormat="1" ht="15">
      <c r="A98" s="39"/>
      <c r="B98" s="9"/>
      <c r="C98" s="9"/>
      <c r="D98" s="9"/>
      <c r="E98" s="39"/>
      <c r="F98" s="39"/>
    </row>
    <row r="99" spans="1:6" s="64" customFormat="1" ht="15">
      <c r="A99" s="39"/>
      <c r="B99" s="9"/>
      <c r="C99" s="9"/>
      <c r="D99" s="9"/>
      <c r="E99" s="39"/>
      <c r="F99" s="39"/>
    </row>
    <row r="100" spans="1:6" s="64" customFormat="1" ht="15">
      <c r="A100" s="39"/>
      <c r="B100" s="9"/>
      <c r="C100" s="9"/>
      <c r="D100" s="9"/>
      <c r="E100" s="39"/>
      <c r="F100" s="39"/>
    </row>
    <row r="101" spans="1:6" s="64" customFormat="1" ht="15">
      <c r="A101" s="39"/>
      <c r="B101" s="9"/>
      <c r="C101" s="9"/>
      <c r="D101" s="9"/>
      <c r="E101" s="39"/>
      <c r="F101" s="39"/>
    </row>
    <row r="102" spans="1:6" s="64" customFormat="1" ht="15">
      <c r="A102" s="39"/>
      <c r="B102" s="9"/>
      <c r="C102" s="9"/>
      <c r="D102" s="9"/>
      <c r="E102" s="39"/>
      <c r="F102" s="39"/>
    </row>
    <row r="103" spans="1:6" s="64" customFormat="1" ht="15">
      <c r="A103" s="39"/>
      <c r="B103" s="9"/>
      <c r="C103" s="9"/>
      <c r="D103" s="9"/>
      <c r="E103" s="39"/>
      <c r="F103" s="39"/>
    </row>
    <row r="104" spans="1:6" s="64" customFormat="1" ht="15">
      <c r="A104" s="39"/>
      <c r="B104" s="9"/>
      <c r="C104" s="9"/>
      <c r="D104" s="9"/>
      <c r="E104" s="39"/>
      <c r="F104" s="39"/>
    </row>
    <row r="105" spans="1:6" s="64" customFormat="1" ht="15">
      <c r="A105" s="39"/>
      <c r="B105" s="9"/>
      <c r="C105" s="9"/>
      <c r="D105" s="9"/>
      <c r="E105" s="39"/>
      <c r="F105" s="39"/>
    </row>
    <row r="106" spans="1:6" s="64" customFormat="1" ht="15">
      <c r="A106" s="39"/>
      <c r="B106" s="9"/>
      <c r="C106" s="9"/>
      <c r="D106" s="9"/>
      <c r="E106" s="39"/>
      <c r="F106" s="39"/>
    </row>
    <row r="107" spans="1:6" s="64" customFormat="1" ht="15">
      <c r="A107" s="39"/>
      <c r="B107" s="9"/>
      <c r="C107" s="9"/>
      <c r="D107" s="9"/>
      <c r="E107" s="39"/>
      <c r="F107" s="39"/>
    </row>
    <row r="108" spans="1:6" s="64" customFormat="1" ht="15">
      <c r="A108" s="39"/>
      <c r="B108" s="9"/>
      <c r="C108" s="9"/>
      <c r="D108" s="9"/>
      <c r="E108" s="39"/>
      <c r="F108" s="39"/>
    </row>
    <row r="109" spans="1:6" s="64" customFormat="1" ht="15">
      <c r="A109" s="39"/>
      <c r="B109" s="9"/>
      <c r="C109" s="9"/>
      <c r="D109" s="9"/>
      <c r="E109" s="39"/>
      <c r="F109" s="39"/>
    </row>
    <row r="110" spans="1:6" s="64" customFormat="1" ht="15">
      <c r="A110" s="39"/>
      <c r="B110" s="9"/>
      <c r="C110" s="9"/>
      <c r="D110" s="9"/>
      <c r="E110" s="39"/>
      <c r="F110" s="39"/>
    </row>
    <row r="111" spans="1:6" s="64" customFormat="1" ht="15">
      <c r="A111" s="39"/>
      <c r="B111" s="9"/>
      <c r="C111" s="9"/>
      <c r="D111" s="9"/>
      <c r="E111" s="39"/>
      <c r="F111" s="39"/>
    </row>
    <row r="112" spans="1:6" s="64" customFormat="1" ht="15">
      <c r="A112" s="39"/>
      <c r="B112" s="9"/>
      <c r="C112" s="9"/>
      <c r="D112" s="9"/>
      <c r="E112" s="39"/>
      <c r="F112" s="39"/>
    </row>
    <row r="113" spans="1:6" s="64" customFormat="1" ht="15">
      <c r="A113" s="39"/>
      <c r="B113" s="9"/>
      <c r="C113" s="9"/>
      <c r="D113" s="9"/>
      <c r="E113" s="39"/>
      <c r="F113" s="39"/>
    </row>
    <row r="114" spans="1:6" s="64" customFormat="1" ht="15">
      <c r="A114" s="39"/>
      <c r="B114" s="9"/>
      <c r="C114" s="9"/>
      <c r="D114" s="9"/>
      <c r="E114" s="39"/>
      <c r="F114" s="39"/>
    </row>
    <row r="115" spans="1:6" s="64" customFormat="1" ht="15">
      <c r="A115" s="39"/>
      <c r="B115" s="9"/>
      <c r="C115" s="9"/>
      <c r="D115" s="9"/>
      <c r="E115" s="39"/>
      <c r="F115" s="39"/>
    </row>
    <row r="116" spans="1:6" s="64" customFormat="1" ht="15">
      <c r="A116" s="39"/>
      <c r="B116" s="9"/>
      <c r="C116" s="9"/>
      <c r="D116" s="9"/>
      <c r="E116" s="39"/>
      <c r="F116" s="39"/>
    </row>
    <row r="117" spans="1:6" s="64" customFormat="1" ht="15">
      <c r="A117" s="39"/>
      <c r="B117" s="9"/>
      <c r="C117" s="9"/>
      <c r="D117" s="9"/>
      <c r="E117" s="39"/>
      <c r="F117" s="39"/>
    </row>
    <row r="118" spans="1:6" s="64" customFormat="1" ht="15">
      <c r="A118" s="39"/>
      <c r="B118" s="9"/>
      <c r="C118" s="9"/>
      <c r="D118" s="9"/>
      <c r="E118" s="39"/>
      <c r="F118" s="39"/>
    </row>
  </sheetData>
  <sheetProtection/>
  <mergeCells count="6">
    <mergeCell ref="A68:E68"/>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L47"/>
  <sheetViews>
    <sheetView showGridLines="0" showOutlineSymbols="0" zoomScalePageLayoutView="0" workbookViewId="0" topLeftCell="A1">
      <selection activeCell="A1" sqref="A1"/>
    </sheetView>
  </sheetViews>
  <sheetFormatPr defaultColWidth="9.6640625" defaultRowHeight="15"/>
  <cols>
    <col min="1" max="1" width="40.88671875" style="57" customWidth="1"/>
    <col min="2" max="6" width="11.3359375" style="57" customWidth="1"/>
    <col min="7" max="7" width="12.99609375" style="57" customWidth="1"/>
    <col min="8" max="8" width="11.3359375" style="57" customWidth="1"/>
    <col min="9" max="9" width="12.3359375" style="57" customWidth="1"/>
    <col min="10" max="10" width="11.3359375" style="57" customWidth="1"/>
    <col min="11" max="16384" width="9.6640625" style="57" customWidth="1"/>
  </cols>
  <sheetData>
    <row r="1" ht="15"/>
    <row r="2" spans="1:11" s="64" customFormat="1" ht="15">
      <c r="A2" s="39"/>
      <c r="B2" s="39"/>
      <c r="C2" s="39"/>
      <c r="D2" s="39"/>
      <c r="E2" s="39"/>
      <c r="F2" s="39"/>
      <c r="G2" s="39"/>
      <c r="H2" s="39"/>
      <c r="I2" s="39"/>
      <c r="J2" s="39"/>
      <c r="K2" s="39"/>
    </row>
    <row r="3" spans="1:11" s="64" customFormat="1" ht="15">
      <c r="A3" s="39"/>
      <c r="B3" s="39"/>
      <c r="C3" s="39"/>
      <c r="D3" s="39"/>
      <c r="E3" s="39"/>
      <c r="F3" s="39"/>
      <c r="G3" s="39"/>
      <c r="H3" s="39"/>
      <c r="I3" s="39"/>
      <c r="J3" s="39"/>
      <c r="K3" s="39"/>
    </row>
    <row r="4" spans="1:11" s="64" customFormat="1" ht="21" customHeight="1">
      <c r="A4" s="188" t="s">
        <v>90</v>
      </c>
      <c r="B4" s="198"/>
      <c r="C4" s="198"/>
      <c r="D4" s="202"/>
      <c r="E4" s="202"/>
      <c r="F4" s="202"/>
      <c r="G4" s="202"/>
      <c r="H4" s="202"/>
      <c r="I4" s="202"/>
      <c r="J4" s="202"/>
      <c r="K4" s="39"/>
    </row>
    <row r="5" spans="1:11" s="64" customFormat="1" ht="15">
      <c r="A5" s="190" t="s">
        <v>91</v>
      </c>
      <c r="B5" s="198"/>
      <c r="C5" s="198"/>
      <c r="D5" s="198"/>
      <c r="E5" s="198"/>
      <c r="F5" s="204"/>
      <c r="G5" s="204"/>
      <c r="H5" s="204"/>
      <c r="I5" s="204"/>
      <c r="J5" s="204"/>
      <c r="K5" s="39"/>
    </row>
    <row r="6" spans="1:11" s="64" customFormat="1" ht="15">
      <c r="A6" s="190"/>
      <c r="B6" s="198"/>
      <c r="C6" s="198"/>
      <c r="D6" s="198"/>
      <c r="E6" s="65"/>
      <c r="F6" s="65"/>
      <c r="G6" s="65"/>
      <c r="H6" s="39"/>
      <c r="I6" s="39"/>
      <c r="J6" s="39"/>
      <c r="K6" s="39"/>
    </row>
    <row r="7" spans="1:11" s="64" customFormat="1" ht="15">
      <c r="A7" s="39"/>
      <c r="B7" s="39"/>
      <c r="C7" s="39"/>
      <c r="D7" s="39"/>
      <c r="E7" s="39"/>
      <c r="F7" s="39"/>
      <c r="G7" s="39"/>
      <c r="H7" s="39"/>
      <c r="I7" s="39"/>
      <c r="J7" s="39"/>
      <c r="K7" s="39"/>
    </row>
    <row r="8" spans="1:11" s="64" customFormat="1" ht="15.75">
      <c r="A8" s="187" t="s">
        <v>106</v>
      </c>
      <c r="B8" s="198"/>
      <c r="C8" s="198"/>
      <c r="D8" s="198"/>
      <c r="E8" s="198"/>
      <c r="F8" s="198"/>
      <c r="G8" s="198"/>
      <c r="H8" s="198"/>
      <c r="I8" s="198"/>
      <c r="J8" s="198"/>
      <c r="K8" s="39"/>
    </row>
    <row r="9" spans="1:11" s="64" customFormat="1" ht="15.75">
      <c r="A9" s="187" t="str">
        <f>+PL1!A12</f>
        <v>FOR THE FINANCIAL PERIOD ENDED 30 JUNE 2015</v>
      </c>
      <c r="B9" s="193"/>
      <c r="C9" s="193"/>
      <c r="D9" s="193"/>
      <c r="E9" s="193"/>
      <c r="F9" s="193"/>
      <c r="G9" s="193"/>
      <c r="H9" s="193"/>
      <c r="I9" s="193"/>
      <c r="J9" s="193"/>
      <c r="K9" s="39"/>
    </row>
    <row r="10" spans="1:11" s="64" customFormat="1" ht="15.75">
      <c r="A10" s="39"/>
      <c r="B10" s="66"/>
      <c r="C10" s="66"/>
      <c r="D10" s="66"/>
      <c r="E10" s="66"/>
      <c r="F10" s="66"/>
      <c r="G10" s="66"/>
      <c r="H10" s="66"/>
      <c r="I10" s="2"/>
      <c r="J10" s="66"/>
      <c r="K10" s="39"/>
    </row>
    <row r="11" spans="1:11" s="64" customFormat="1" ht="15.75" customHeight="1">
      <c r="A11" s="39"/>
      <c r="B11" s="66"/>
      <c r="C11" s="205" t="s">
        <v>146</v>
      </c>
      <c r="D11" s="202"/>
      <c r="E11" s="202"/>
      <c r="F11" s="202"/>
      <c r="G11" s="202"/>
      <c r="H11" s="202"/>
      <c r="I11" s="2" t="s">
        <v>67</v>
      </c>
      <c r="J11" s="2"/>
      <c r="K11" s="39"/>
    </row>
    <row r="12" spans="1:11" s="64" customFormat="1" ht="15.75" customHeight="1">
      <c r="A12" s="39"/>
      <c r="B12" s="66"/>
      <c r="C12" s="66"/>
      <c r="D12" s="27"/>
      <c r="E12" s="27"/>
      <c r="F12" s="27"/>
      <c r="G12" s="27" t="s">
        <v>180</v>
      </c>
      <c r="H12" s="27"/>
      <c r="I12" s="2"/>
      <c r="J12" s="2"/>
      <c r="K12" s="39"/>
    </row>
    <row r="13" spans="1:11" s="64" customFormat="1" ht="15.75" customHeight="1">
      <c r="A13" s="39"/>
      <c r="B13" s="66"/>
      <c r="C13" s="66"/>
      <c r="D13" s="27" t="s">
        <v>3</v>
      </c>
      <c r="E13" s="27" t="s">
        <v>4</v>
      </c>
      <c r="F13" s="65"/>
      <c r="G13" s="2" t="s">
        <v>178</v>
      </c>
      <c r="H13" s="65"/>
      <c r="I13" s="2"/>
      <c r="J13" s="2"/>
      <c r="K13" s="39"/>
    </row>
    <row r="14" spans="1:11" s="64" customFormat="1" ht="15.75">
      <c r="A14" s="39"/>
      <c r="B14" s="2" t="s">
        <v>62</v>
      </c>
      <c r="C14" s="2" t="s">
        <v>62</v>
      </c>
      <c r="D14" s="2" t="s">
        <v>64</v>
      </c>
      <c r="E14" s="2" t="s">
        <v>64</v>
      </c>
      <c r="F14" s="2" t="s">
        <v>63</v>
      </c>
      <c r="G14" s="2" t="s">
        <v>179</v>
      </c>
      <c r="H14" s="2" t="s">
        <v>66</v>
      </c>
      <c r="I14" s="2" t="s">
        <v>68</v>
      </c>
      <c r="J14" s="2"/>
      <c r="K14" s="39"/>
    </row>
    <row r="15" spans="1:11" s="64" customFormat="1" ht="15.75">
      <c r="A15" s="39"/>
      <c r="B15" s="2" t="s">
        <v>63</v>
      </c>
      <c r="C15" s="2" t="s">
        <v>11</v>
      </c>
      <c r="D15" s="2" t="s">
        <v>65</v>
      </c>
      <c r="E15" s="2" t="s">
        <v>65</v>
      </c>
      <c r="F15" s="2" t="s">
        <v>65</v>
      </c>
      <c r="G15" s="2" t="s">
        <v>65</v>
      </c>
      <c r="H15" s="2" t="s">
        <v>65</v>
      </c>
      <c r="I15" s="2" t="s">
        <v>108</v>
      </c>
      <c r="J15" s="2" t="s">
        <v>69</v>
      </c>
      <c r="K15" s="39"/>
    </row>
    <row r="16" spans="1:11" s="64" customFormat="1" ht="15.75">
      <c r="A16" s="39"/>
      <c r="B16" s="2" t="s">
        <v>31</v>
      </c>
      <c r="C16" s="2" t="s">
        <v>31</v>
      </c>
      <c r="D16" s="2" t="s">
        <v>31</v>
      </c>
      <c r="E16" s="2" t="s">
        <v>31</v>
      </c>
      <c r="F16" s="2" t="s">
        <v>31</v>
      </c>
      <c r="G16" s="2" t="s">
        <v>31</v>
      </c>
      <c r="H16" s="2" t="s">
        <v>31</v>
      </c>
      <c r="I16" s="2" t="s">
        <v>31</v>
      </c>
      <c r="J16" s="2" t="s">
        <v>31</v>
      </c>
      <c r="K16" s="39"/>
    </row>
    <row r="17" spans="1:11" s="64" customFormat="1" ht="15">
      <c r="A17" s="39"/>
      <c r="B17" s="67"/>
      <c r="C17" s="67"/>
      <c r="D17" s="67"/>
      <c r="E17" s="67"/>
      <c r="F17" s="67"/>
      <c r="G17" s="67"/>
      <c r="H17" s="67"/>
      <c r="I17" s="67"/>
      <c r="J17" s="67"/>
      <c r="K17" s="39"/>
    </row>
    <row r="18" spans="1:11" s="64" customFormat="1" ht="15">
      <c r="A18" s="68" t="s">
        <v>211</v>
      </c>
      <c r="B18" s="33">
        <v>90323</v>
      </c>
      <c r="C18" s="33">
        <v>2262</v>
      </c>
      <c r="D18" s="33">
        <v>53578</v>
      </c>
      <c r="E18" s="33">
        <v>-7</v>
      </c>
      <c r="F18" s="33">
        <v>3454</v>
      </c>
      <c r="G18" s="33">
        <v>2382</v>
      </c>
      <c r="H18" s="33">
        <v>343</v>
      </c>
      <c r="I18" s="33">
        <v>200215</v>
      </c>
      <c r="J18" s="30">
        <f>SUM(B18:I18)</f>
        <v>352550</v>
      </c>
      <c r="K18" s="39"/>
    </row>
    <row r="19" spans="1:11" s="64" customFormat="1" ht="15">
      <c r="A19" s="39"/>
      <c r="B19" s="8"/>
      <c r="C19" s="8"/>
      <c r="D19" s="8"/>
      <c r="E19" s="8"/>
      <c r="F19" s="8"/>
      <c r="G19" s="8"/>
      <c r="H19" s="8"/>
      <c r="I19" s="8"/>
      <c r="J19" s="8"/>
      <c r="K19" s="39"/>
    </row>
    <row r="20" spans="1:11" s="64" customFormat="1" ht="15">
      <c r="A20" s="39" t="s">
        <v>224</v>
      </c>
      <c r="B20" s="9">
        <v>0</v>
      </c>
      <c r="C20" s="9">
        <v>0</v>
      </c>
      <c r="D20" s="9">
        <v>0</v>
      </c>
      <c r="E20" s="9">
        <v>0</v>
      </c>
      <c r="F20" s="9">
        <v>1492</v>
      </c>
      <c r="G20" s="9">
        <v>0</v>
      </c>
      <c r="H20" s="8">
        <v>1468</v>
      </c>
      <c r="I20" s="9">
        <f>+PL1!G36</f>
        <v>12481</v>
      </c>
      <c r="J20" s="9">
        <f>SUM(B20:I20)</f>
        <v>15441</v>
      </c>
      <c r="K20" s="39"/>
    </row>
    <row r="21" spans="1:11" s="64" customFormat="1" ht="15">
      <c r="A21" s="39"/>
      <c r="B21" s="9"/>
      <c r="C21" s="9"/>
      <c r="D21" s="9"/>
      <c r="E21" s="9"/>
      <c r="F21" s="9"/>
      <c r="G21" s="9"/>
      <c r="H21" s="8"/>
      <c r="I21" s="9"/>
      <c r="J21" s="9"/>
      <c r="K21" s="39"/>
    </row>
    <row r="22" spans="1:11" s="64" customFormat="1" ht="15">
      <c r="A22" s="39" t="s">
        <v>194</v>
      </c>
      <c r="B22" s="8">
        <v>1143</v>
      </c>
      <c r="C22" s="8">
        <v>2081</v>
      </c>
      <c r="D22" s="8">
        <v>0</v>
      </c>
      <c r="E22" s="8">
        <v>0</v>
      </c>
      <c r="F22" s="8">
        <v>0</v>
      </c>
      <c r="G22" s="8">
        <v>-791</v>
      </c>
      <c r="H22" s="8">
        <v>0</v>
      </c>
      <c r="I22" s="9">
        <v>791</v>
      </c>
      <c r="J22" s="9">
        <f>SUM(B22:I22)</f>
        <v>3224</v>
      </c>
      <c r="K22" s="39"/>
    </row>
    <row r="23" spans="1:11" s="162" customFormat="1" ht="15">
      <c r="A23" s="159"/>
      <c r="B23" s="160"/>
      <c r="C23" s="160"/>
      <c r="D23" s="160"/>
      <c r="E23" s="160"/>
      <c r="F23" s="160"/>
      <c r="G23" s="160"/>
      <c r="H23" s="160"/>
      <c r="I23" s="161"/>
      <c r="J23" s="161"/>
      <c r="K23" s="159"/>
    </row>
    <row r="24" spans="1:11" s="162" customFormat="1" ht="15">
      <c r="A24" s="159" t="s">
        <v>222</v>
      </c>
      <c r="B24" s="160">
        <v>0</v>
      </c>
      <c r="C24" s="160">
        <v>0</v>
      </c>
      <c r="D24" s="160">
        <v>0</v>
      </c>
      <c r="E24" s="160">
        <v>0</v>
      </c>
      <c r="F24" s="160">
        <v>0</v>
      </c>
      <c r="G24" s="160">
        <v>-45</v>
      </c>
      <c r="H24" s="160">
        <v>0</v>
      </c>
      <c r="I24" s="161">
        <v>45</v>
      </c>
      <c r="J24" s="161">
        <f>SUM(B24:I24)</f>
        <v>0</v>
      </c>
      <c r="K24" s="159"/>
    </row>
    <row r="25" spans="1:11" s="64" customFormat="1" ht="15">
      <c r="A25" s="39"/>
      <c r="B25" s="8"/>
      <c r="C25" s="8"/>
      <c r="D25" s="8"/>
      <c r="E25" s="8"/>
      <c r="F25" s="8"/>
      <c r="G25" s="8"/>
      <c r="H25" s="8"/>
      <c r="I25" s="9"/>
      <c r="J25" s="9"/>
      <c r="K25" s="39"/>
    </row>
    <row r="26" spans="1:11" s="64" customFormat="1" ht="15.75" thickBot="1">
      <c r="A26" s="3" t="s">
        <v>244</v>
      </c>
      <c r="B26" s="69">
        <f aca="true" t="shared" si="0" ref="B26:J26">SUM(B18:B25)</f>
        <v>91466</v>
      </c>
      <c r="C26" s="69">
        <f t="shared" si="0"/>
        <v>4343</v>
      </c>
      <c r="D26" s="69">
        <f t="shared" si="0"/>
        <v>53578</v>
      </c>
      <c r="E26" s="69">
        <f t="shared" si="0"/>
        <v>-7</v>
      </c>
      <c r="F26" s="69">
        <f t="shared" si="0"/>
        <v>4946</v>
      </c>
      <c r="G26" s="69">
        <f t="shared" si="0"/>
        <v>1546</v>
      </c>
      <c r="H26" s="69">
        <f t="shared" si="0"/>
        <v>1811</v>
      </c>
      <c r="I26" s="69">
        <f>SUM(I18:I25)</f>
        <v>213532</v>
      </c>
      <c r="J26" s="69">
        <f t="shared" si="0"/>
        <v>371215</v>
      </c>
      <c r="K26" s="39"/>
    </row>
    <row r="27" spans="1:11" s="71" customFormat="1" ht="16.5" thickBot="1" thickTop="1">
      <c r="A27" s="72"/>
      <c r="B27" s="73"/>
      <c r="C27" s="73"/>
      <c r="D27" s="73"/>
      <c r="E27" s="73"/>
      <c r="F27" s="73"/>
      <c r="G27" s="73"/>
      <c r="H27" s="73"/>
      <c r="I27" s="73"/>
      <c r="J27" s="73"/>
      <c r="K27" s="57"/>
    </row>
    <row r="28" spans="1:11" s="71" customFormat="1" ht="15">
      <c r="A28" s="153"/>
      <c r="B28" s="59"/>
      <c r="C28" s="59"/>
      <c r="D28" s="59"/>
      <c r="E28" s="59"/>
      <c r="F28" s="59"/>
      <c r="G28" s="59"/>
      <c r="H28" s="59"/>
      <c r="I28" s="59"/>
      <c r="J28" s="59"/>
      <c r="K28" s="57"/>
    </row>
    <row r="29" spans="1:11" s="64" customFormat="1" ht="15">
      <c r="A29" s="3" t="s">
        <v>198</v>
      </c>
      <c r="B29" s="8">
        <v>89182</v>
      </c>
      <c r="C29" s="8">
        <v>790</v>
      </c>
      <c r="D29" s="8">
        <v>53578</v>
      </c>
      <c r="E29" s="8">
        <v>-7</v>
      </c>
      <c r="F29" s="8">
        <v>1704</v>
      </c>
      <c r="G29" s="8">
        <v>1515</v>
      </c>
      <c r="H29" s="8">
        <v>-763</v>
      </c>
      <c r="I29" s="8">
        <v>177930</v>
      </c>
      <c r="J29" s="9">
        <f>SUM(B29:I29)</f>
        <v>323929</v>
      </c>
      <c r="K29" s="39"/>
    </row>
    <row r="30" spans="1:11" s="64" customFormat="1" ht="15">
      <c r="A30" s="39"/>
      <c r="B30" s="8"/>
      <c r="C30" s="8"/>
      <c r="D30" s="8"/>
      <c r="E30" s="8"/>
      <c r="F30" s="8"/>
      <c r="G30" s="8"/>
      <c r="H30" s="8"/>
      <c r="I30" s="8"/>
      <c r="J30" s="8"/>
      <c r="K30" s="39"/>
    </row>
    <row r="31" spans="1:11" s="64" customFormat="1" ht="15">
      <c r="A31" s="39" t="s">
        <v>224</v>
      </c>
      <c r="B31" s="9">
        <v>0</v>
      </c>
      <c r="C31" s="9">
        <v>0</v>
      </c>
      <c r="D31" s="9">
        <v>0</v>
      </c>
      <c r="E31" s="9">
        <v>0</v>
      </c>
      <c r="F31" s="9">
        <v>906</v>
      </c>
      <c r="G31" s="9">
        <v>0</v>
      </c>
      <c r="H31" s="8">
        <v>-699</v>
      </c>
      <c r="I31" s="173">
        <v>16427</v>
      </c>
      <c r="J31" s="9">
        <f>SUM(B31:I31)</f>
        <v>16634</v>
      </c>
      <c r="K31" s="39"/>
    </row>
    <row r="32" spans="1:11" s="64" customFormat="1" ht="15">
      <c r="A32" s="39"/>
      <c r="B32" s="8"/>
      <c r="C32" s="8"/>
      <c r="D32" s="8"/>
      <c r="E32" s="8"/>
      <c r="F32" s="8"/>
      <c r="G32" s="8"/>
      <c r="H32" s="8"/>
      <c r="I32" s="173"/>
      <c r="J32" s="9"/>
      <c r="K32" s="39"/>
    </row>
    <row r="33" spans="1:11" s="64" customFormat="1" ht="15">
      <c r="A33" s="39" t="s">
        <v>194</v>
      </c>
      <c r="B33" s="8">
        <v>862</v>
      </c>
      <c r="C33" s="8">
        <v>1056</v>
      </c>
      <c r="D33" s="8">
        <v>0</v>
      </c>
      <c r="E33" s="8">
        <v>0</v>
      </c>
      <c r="F33" s="8">
        <v>0</v>
      </c>
      <c r="G33" s="8">
        <v>-495</v>
      </c>
      <c r="H33" s="8">
        <v>0</v>
      </c>
      <c r="I33" s="173">
        <v>495</v>
      </c>
      <c r="J33" s="9">
        <f>SUM(B33:I33)</f>
        <v>1918</v>
      </c>
      <c r="K33" s="39"/>
    </row>
    <row r="34" spans="1:11" s="64" customFormat="1" ht="15">
      <c r="A34" s="39"/>
      <c r="B34" s="8"/>
      <c r="C34" s="8"/>
      <c r="D34" s="8"/>
      <c r="E34" s="8"/>
      <c r="F34" s="8"/>
      <c r="G34" s="8"/>
      <c r="H34" s="8"/>
      <c r="I34" s="9"/>
      <c r="J34" s="9"/>
      <c r="K34" s="39"/>
    </row>
    <row r="35" spans="1:11" s="64" customFormat="1" ht="15.75" thickBot="1">
      <c r="A35" s="3" t="s">
        <v>238</v>
      </c>
      <c r="B35" s="69">
        <f aca="true" t="shared" si="1" ref="B35:J35">SUM(B29:B34)</f>
        <v>90044</v>
      </c>
      <c r="C35" s="69">
        <f t="shared" si="1"/>
        <v>1846</v>
      </c>
      <c r="D35" s="69">
        <f t="shared" si="1"/>
        <v>53578</v>
      </c>
      <c r="E35" s="69">
        <f t="shared" si="1"/>
        <v>-7</v>
      </c>
      <c r="F35" s="69">
        <f t="shared" si="1"/>
        <v>2610</v>
      </c>
      <c r="G35" s="69">
        <f t="shared" si="1"/>
        <v>1020</v>
      </c>
      <c r="H35" s="69">
        <f t="shared" si="1"/>
        <v>-1462</v>
      </c>
      <c r="I35" s="69">
        <f t="shared" si="1"/>
        <v>194852</v>
      </c>
      <c r="J35" s="69">
        <f t="shared" si="1"/>
        <v>342481</v>
      </c>
      <c r="K35" s="39"/>
    </row>
    <row r="36" spans="1:12" s="64" customFormat="1" ht="15.75" thickTop="1">
      <c r="A36" s="74"/>
      <c r="B36" s="15"/>
      <c r="C36" s="15"/>
      <c r="D36" s="15"/>
      <c r="E36" s="15"/>
      <c r="F36" s="15"/>
      <c r="G36" s="15"/>
      <c r="H36" s="11"/>
      <c r="I36" s="15"/>
      <c r="J36" s="15"/>
      <c r="K36" s="56"/>
      <c r="L36" s="75"/>
    </row>
    <row r="37" spans="1:12" s="64" customFormat="1" ht="15">
      <c r="A37" s="74"/>
      <c r="B37" s="15"/>
      <c r="C37" s="15"/>
      <c r="D37" s="15"/>
      <c r="E37" s="15"/>
      <c r="F37" s="15"/>
      <c r="G37" s="15"/>
      <c r="H37" s="15"/>
      <c r="I37" s="15"/>
      <c r="J37" s="15"/>
      <c r="K37" s="56"/>
      <c r="L37" s="75"/>
    </row>
    <row r="38" spans="1:11" s="71" customFormat="1" ht="33" customHeight="1">
      <c r="A38" s="191" t="s">
        <v>212</v>
      </c>
      <c r="B38" s="202"/>
      <c r="C38" s="202"/>
      <c r="D38" s="202"/>
      <c r="E38" s="202"/>
      <c r="F38" s="202"/>
      <c r="G38" s="202"/>
      <c r="H38" s="202"/>
      <c r="I38" s="204"/>
      <c r="J38" s="57"/>
      <c r="K38" s="57"/>
    </row>
    <row r="39" spans="1:11" s="71" customFormat="1" ht="15">
      <c r="A39" s="5"/>
      <c r="B39" s="57"/>
      <c r="C39" s="57"/>
      <c r="D39" s="57"/>
      <c r="E39" s="57"/>
      <c r="F39" s="57"/>
      <c r="G39" s="57"/>
      <c r="H39" s="57"/>
      <c r="I39" s="57"/>
      <c r="J39" s="57"/>
      <c r="K39" s="57"/>
    </row>
    <row r="40" spans="1:11" s="71" customFormat="1" ht="15">
      <c r="A40" s="57"/>
      <c r="B40" s="57"/>
      <c r="C40" s="57"/>
      <c r="D40" s="57"/>
      <c r="E40" s="57"/>
      <c r="F40" s="57"/>
      <c r="G40" s="57"/>
      <c r="H40" s="57"/>
      <c r="I40" s="57"/>
      <c r="J40" s="57"/>
      <c r="K40" s="57"/>
    </row>
    <row r="41" spans="1:11" s="71" customFormat="1" ht="15">
      <c r="A41" s="57"/>
      <c r="B41" s="57"/>
      <c r="C41" s="57"/>
      <c r="D41" s="57"/>
      <c r="E41" s="57"/>
      <c r="F41" s="57"/>
      <c r="G41" s="57"/>
      <c r="H41" s="57"/>
      <c r="I41" s="57"/>
      <c r="J41" s="57"/>
      <c r="K41" s="57"/>
    </row>
    <row r="42" spans="1:11" s="71" customFormat="1" ht="15">
      <c r="A42" s="57"/>
      <c r="B42" s="57"/>
      <c r="C42" s="57"/>
      <c r="D42" s="57"/>
      <c r="E42" s="57"/>
      <c r="F42" s="57"/>
      <c r="G42" s="57"/>
      <c r="H42" s="57"/>
      <c r="I42" s="57"/>
      <c r="J42" s="57"/>
      <c r="K42" s="57"/>
    </row>
    <row r="43" spans="1:11" s="71" customFormat="1" ht="15">
      <c r="A43" s="57"/>
      <c r="B43" s="57"/>
      <c r="C43" s="57"/>
      <c r="D43" s="57"/>
      <c r="E43" s="57"/>
      <c r="F43" s="57"/>
      <c r="G43" s="57"/>
      <c r="H43" s="57"/>
      <c r="I43" s="57"/>
      <c r="J43" s="57"/>
      <c r="K43" s="57"/>
    </row>
    <row r="44" spans="1:11" s="71" customFormat="1" ht="15">
      <c r="A44" s="57"/>
      <c r="B44" s="57"/>
      <c r="C44" s="57"/>
      <c r="D44" s="57"/>
      <c r="E44" s="57"/>
      <c r="F44" s="57"/>
      <c r="G44" s="57"/>
      <c r="H44" s="57"/>
      <c r="I44" s="57"/>
      <c r="J44" s="57"/>
      <c r="K44" s="57"/>
    </row>
    <row r="45" spans="1:11" s="71" customFormat="1" ht="15">
      <c r="A45" s="57"/>
      <c r="B45" s="57"/>
      <c r="C45" s="57"/>
      <c r="D45" s="57"/>
      <c r="E45" s="57"/>
      <c r="F45" s="57"/>
      <c r="G45" s="57"/>
      <c r="H45" s="57"/>
      <c r="I45" s="57"/>
      <c r="J45" s="57"/>
      <c r="K45" s="57"/>
    </row>
    <row r="46" spans="1:11" s="71" customFormat="1" ht="15">
      <c r="A46" s="57"/>
      <c r="B46" s="57"/>
      <c r="C46" s="57"/>
      <c r="D46" s="57"/>
      <c r="E46" s="57"/>
      <c r="F46" s="57"/>
      <c r="G46" s="57"/>
      <c r="H46" s="57"/>
      <c r="I46" s="57"/>
      <c r="J46" s="57"/>
      <c r="K46" s="57"/>
    </row>
    <row r="47" spans="1:11" s="71" customFormat="1" ht="15">
      <c r="A47" s="57"/>
      <c r="B47" s="57"/>
      <c r="C47" s="57"/>
      <c r="D47" s="57"/>
      <c r="E47" s="57"/>
      <c r="F47" s="57"/>
      <c r="G47" s="57"/>
      <c r="H47" s="57"/>
      <c r="I47" s="57"/>
      <c r="J47" s="57"/>
      <c r="K47" s="57"/>
    </row>
  </sheetData>
  <sheetProtection/>
  <mergeCells count="7">
    <mergeCell ref="A38:I38"/>
    <mergeCell ref="A6:D6"/>
    <mergeCell ref="A4:J4"/>
    <mergeCell ref="A5:J5"/>
    <mergeCell ref="A8:J8"/>
    <mergeCell ref="A9:J9"/>
    <mergeCell ref="C11:H11"/>
  </mergeCells>
  <printOptions/>
  <pageMargins left="0.5"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70"/>
  <sheetViews>
    <sheetView showGridLines="0" showOutlineSymbols="0" zoomScalePageLayoutView="0" workbookViewId="0" topLeftCell="A1">
      <selection activeCell="A1" sqref="A1"/>
    </sheetView>
  </sheetViews>
  <sheetFormatPr defaultColWidth="9.6640625" defaultRowHeight="15"/>
  <cols>
    <col min="1" max="1" width="60.99609375" style="39" customWidth="1"/>
    <col min="2" max="2" width="16.3359375" style="39" customWidth="1"/>
    <col min="3" max="3" width="1.66796875" style="39" customWidth="1"/>
    <col min="4" max="4" width="16.3359375" style="39" customWidth="1"/>
    <col min="5" max="5" width="9.6640625" style="39" customWidth="1"/>
    <col min="6" max="6" width="11.10546875" style="39" customWidth="1"/>
    <col min="7" max="7" width="11.4453125" style="39" customWidth="1"/>
    <col min="8" max="16384" width="9.6640625" style="39" customWidth="1"/>
  </cols>
  <sheetData>
    <row r="1" ht="15"/>
    <row r="2" spans="1:4" s="64" customFormat="1" ht="15">
      <c r="A2" s="39"/>
      <c r="B2" s="39"/>
      <c r="C2" s="39"/>
      <c r="D2" s="39"/>
    </row>
    <row r="3" spans="1:4" s="64" customFormat="1" ht="15">
      <c r="A3" s="39"/>
      <c r="B3" s="39"/>
      <c r="C3" s="39"/>
      <c r="D3" s="39"/>
    </row>
    <row r="4" spans="1:4" s="64" customFormat="1" ht="20.25" customHeight="1">
      <c r="A4" s="188" t="s">
        <v>90</v>
      </c>
      <c r="B4" s="198"/>
      <c r="C4" s="198"/>
      <c r="D4" s="198"/>
    </row>
    <row r="5" spans="1:4" s="64" customFormat="1" ht="15">
      <c r="A5" s="190" t="s">
        <v>91</v>
      </c>
      <c r="B5" s="203"/>
      <c r="C5" s="203"/>
      <c r="D5" s="203"/>
    </row>
    <row r="6" spans="1:4" s="64" customFormat="1" ht="15">
      <c r="A6" s="190"/>
      <c r="B6" s="198"/>
      <c r="C6" s="198"/>
      <c r="D6" s="198"/>
    </row>
    <row r="7" spans="1:4" s="64" customFormat="1" ht="15.75">
      <c r="A7" s="187" t="s">
        <v>21</v>
      </c>
      <c r="B7" s="198"/>
      <c r="C7" s="198"/>
      <c r="D7" s="198"/>
    </row>
    <row r="8" spans="1:4" s="64" customFormat="1" ht="15.75">
      <c r="A8" s="187" t="str">
        <f>+'EQUITY '!A9:J9</f>
        <v>FOR THE FINANCIAL PERIOD ENDED 30 JUNE 2015</v>
      </c>
      <c r="B8" s="202"/>
      <c r="C8" s="202"/>
      <c r="D8" s="202"/>
    </row>
    <row r="9" spans="1:4" s="64" customFormat="1" ht="15.75">
      <c r="A9" s="1"/>
      <c r="B9" s="2"/>
      <c r="C9" s="39"/>
      <c r="D9" s="39"/>
    </row>
    <row r="10" spans="1:4" s="64" customFormat="1" ht="15.75">
      <c r="A10" s="1"/>
      <c r="B10" s="2" t="s">
        <v>33</v>
      </c>
      <c r="C10" s="39"/>
      <c r="D10" s="2" t="s">
        <v>36</v>
      </c>
    </row>
    <row r="11" spans="1:4" s="64" customFormat="1" ht="15.75">
      <c r="A11" s="1"/>
      <c r="B11" s="2" t="s">
        <v>39</v>
      </c>
      <c r="C11" s="39"/>
      <c r="D11" s="2" t="s">
        <v>37</v>
      </c>
    </row>
    <row r="12" spans="1:4" s="64" customFormat="1" ht="15.75">
      <c r="A12" s="1"/>
      <c r="B12" s="2" t="s">
        <v>38</v>
      </c>
      <c r="C12" s="39"/>
      <c r="D12" s="2" t="s">
        <v>39</v>
      </c>
    </row>
    <row r="13" spans="1:4" s="64" customFormat="1" ht="15.75">
      <c r="A13" s="1"/>
      <c r="B13" s="58">
        <f>PL1!G19</f>
        <v>42185</v>
      </c>
      <c r="C13" s="39"/>
      <c r="D13" s="58">
        <f>+PL1!E19</f>
        <v>41820</v>
      </c>
    </row>
    <row r="14" spans="1:4" s="71" customFormat="1" ht="15.75">
      <c r="A14" s="3"/>
      <c r="B14" s="4" t="s">
        <v>31</v>
      </c>
      <c r="C14" s="57"/>
      <c r="D14" s="4" t="s">
        <v>31</v>
      </c>
    </row>
    <row r="15" spans="1:4" s="64" customFormat="1" ht="15.75">
      <c r="A15" s="1" t="s">
        <v>70</v>
      </c>
      <c r="B15" s="6"/>
      <c r="C15" s="39"/>
      <c r="D15" s="6"/>
    </row>
    <row r="16" spans="1:4" s="64" customFormat="1" ht="15.75">
      <c r="A16" s="3"/>
      <c r="B16" s="6"/>
      <c r="C16" s="39"/>
      <c r="D16" s="6"/>
    </row>
    <row r="17" spans="1:5" s="64" customFormat="1" ht="15">
      <c r="A17" s="3" t="s">
        <v>77</v>
      </c>
      <c r="B17" s="9">
        <v>16914</v>
      </c>
      <c r="C17" s="9"/>
      <c r="D17" s="9">
        <v>21097</v>
      </c>
      <c r="E17" s="75"/>
    </row>
    <row r="18" spans="1:5" s="64" customFormat="1" ht="15">
      <c r="A18" s="3"/>
      <c r="B18" s="9"/>
      <c r="C18" s="9"/>
      <c r="D18" s="9"/>
      <c r="E18" s="75"/>
    </row>
    <row r="19" spans="1:5" s="64" customFormat="1" ht="15">
      <c r="A19" s="17" t="s">
        <v>126</v>
      </c>
      <c r="B19" s="9"/>
      <c r="C19" s="9"/>
      <c r="D19" s="9"/>
      <c r="E19" s="75"/>
    </row>
    <row r="20" spans="1:5" s="84" customFormat="1" ht="15">
      <c r="A20" s="17" t="s">
        <v>135</v>
      </c>
      <c r="B20" s="18">
        <v>4519</v>
      </c>
      <c r="C20" s="30"/>
      <c r="D20" s="16">
        <v>3484</v>
      </c>
      <c r="E20" s="112"/>
    </row>
    <row r="21" spans="1:5" s="64" customFormat="1" ht="15">
      <c r="A21" s="17" t="s">
        <v>78</v>
      </c>
      <c r="B21" s="15">
        <f>SUM(B17:B20)</f>
        <v>21433</v>
      </c>
      <c r="C21" s="15"/>
      <c r="D21" s="177">
        <f>SUM(D17:D20)</f>
        <v>24581</v>
      </c>
      <c r="E21" s="75"/>
    </row>
    <row r="22" spans="1:5" s="64" customFormat="1" ht="15">
      <c r="A22" s="3"/>
      <c r="B22" s="15"/>
      <c r="C22" s="15"/>
      <c r="D22" s="15"/>
      <c r="E22" s="75"/>
    </row>
    <row r="23" spans="1:5" s="64" customFormat="1" ht="15">
      <c r="A23" s="17" t="s">
        <v>136</v>
      </c>
      <c r="B23" s="15"/>
      <c r="C23" s="15"/>
      <c r="D23" s="15"/>
      <c r="E23" s="75"/>
    </row>
    <row r="24" spans="1:5" s="64" customFormat="1" ht="15">
      <c r="A24" s="3" t="s">
        <v>229</v>
      </c>
      <c r="B24" s="15">
        <v>-21539</v>
      </c>
      <c r="C24" s="15"/>
      <c r="D24" s="15">
        <v>-10921</v>
      </c>
      <c r="E24" s="75"/>
    </row>
    <row r="25" spans="1:5" s="64" customFormat="1" ht="15">
      <c r="A25" s="3" t="s">
        <v>245</v>
      </c>
      <c r="B25" s="16">
        <v>14756</v>
      </c>
      <c r="C25" s="15"/>
      <c r="D25" s="16">
        <v>4290</v>
      </c>
      <c r="E25" s="75"/>
    </row>
    <row r="26" spans="1:5" s="64" customFormat="1" ht="15">
      <c r="A26" s="3" t="s">
        <v>246</v>
      </c>
      <c r="B26" s="15">
        <f>SUM(B21:B25)</f>
        <v>14650</v>
      </c>
      <c r="C26" s="15"/>
      <c r="D26" s="177">
        <f>SUM(D21:D25)</f>
        <v>17950</v>
      </c>
      <c r="E26" s="75"/>
    </row>
    <row r="27" spans="1:5" s="71" customFormat="1" ht="15">
      <c r="A27" s="3" t="s">
        <v>103</v>
      </c>
      <c r="B27" s="40">
        <v>-3595</v>
      </c>
      <c r="C27" s="41"/>
      <c r="D27" s="40">
        <v>-4262</v>
      </c>
      <c r="E27" s="133"/>
    </row>
    <row r="28" spans="1:5" s="71" customFormat="1" ht="15">
      <c r="A28" s="3" t="s">
        <v>114</v>
      </c>
      <c r="B28" s="40">
        <v>612</v>
      </c>
      <c r="C28" s="41"/>
      <c r="D28" s="40">
        <v>0</v>
      </c>
      <c r="E28" s="133"/>
    </row>
    <row r="29" spans="1:5" s="71" customFormat="1" ht="15">
      <c r="A29" s="3" t="s">
        <v>247</v>
      </c>
      <c r="B29" s="10">
        <f>SUM(B26:B28)</f>
        <v>11667</v>
      </c>
      <c r="C29" s="41"/>
      <c r="D29" s="178">
        <f>SUM(D26:D28)</f>
        <v>13688</v>
      </c>
      <c r="E29" s="133"/>
    </row>
    <row r="30" spans="1:5" s="71" customFormat="1" ht="15">
      <c r="A30" s="5"/>
      <c r="B30" s="41"/>
      <c r="C30" s="41"/>
      <c r="D30" s="9"/>
      <c r="E30" s="133"/>
    </row>
    <row r="31" spans="1:5" s="64" customFormat="1" ht="15.75">
      <c r="A31" s="1" t="s">
        <v>71</v>
      </c>
      <c r="B31" s="9"/>
      <c r="C31" s="9"/>
      <c r="D31" s="9"/>
      <c r="E31" s="75"/>
    </row>
    <row r="32" spans="1:5" s="64" customFormat="1" ht="15">
      <c r="A32" s="3"/>
      <c r="B32" s="9"/>
      <c r="C32" s="9"/>
      <c r="D32" s="9"/>
      <c r="E32" s="75"/>
    </row>
    <row r="33" spans="1:5" s="64" customFormat="1" ht="15">
      <c r="A33" s="3" t="s">
        <v>127</v>
      </c>
      <c r="B33" s="9">
        <v>259</v>
      </c>
      <c r="C33" s="9"/>
      <c r="D33" s="9">
        <v>242</v>
      </c>
      <c r="E33" s="75"/>
    </row>
    <row r="34" spans="1:5" s="64" customFormat="1" ht="15">
      <c r="A34" s="3" t="s">
        <v>128</v>
      </c>
      <c r="B34" s="9">
        <v>125</v>
      </c>
      <c r="C34" s="9"/>
      <c r="D34" s="9">
        <v>115</v>
      </c>
      <c r="E34" s="75"/>
    </row>
    <row r="35" spans="1:5" s="64" customFormat="1" ht="15">
      <c r="A35" s="3" t="s">
        <v>124</v>
      </c>
      <c r="B35" s="9">
        <v>74</v>
      </c>
      <c r="C35" s="9"/>
      <c r="D35" s="9">
        <v>116</v>
      </c>
      <c r="E35" s="75"/>
    </row>
    <row r="36" spans="1:5" s="64" customFormat="1" ht="15">
      <c r="A36" s="3" t="s">
        <v>0</v>
      </c>
      <c r="B36" s="9">
        <v>828</v>
      </c>
      <c r="C36" s="9"/>
      <c r="D36" s="9">
        <v>0</v>
      </c>
      <c r="E36" s="75"/>
    </row>
    <row r="37" spans="1:5" s="84" customFormat="1" ht="15">
      <c r="A37" s="54" t="s">
        <v>200</v>
      </c>
      <c r="B37" s="30">
        <v>-944</v>
      </c>
      <c r="C37" s="30"/>
      <c r="D37" s="9">
        <v>-1445</v>
      </c>
      <c r="E37" s="112"/>
    </row>
    <row r="38" spans="1:5" s="64" customFormat="1" ht="15">
      <c r="A38" s="3" t="s">
        <v>125</v>
      </c>
      <c r="B38" s="16">
        <v>-3760</v>
      </c>
      <c r="C38" s="9"/>
      <c r="D38" s="16">
        <v>-17652</v>
      </c>
      <c r="E38" s="75"/>
    </row>
    <row r="39" spans="1:5" s="64" customFormat="1" ht="15">
      <c r="A39" s="3" t="s">
        <v>195</v>
      </c>
      <c r="B39" s="15">
        <f>SUM(B33:B38)</f>
        <v>-3418</v>
      </c>
      <c r="C39" s="9"/>
      <c r="D39" s="15">
        <f>SUM(D33:D38)</f>
        <v>-18624</v>
      </c>
      <c r="E39" s="75"/>
    </row>
    <row r="40" spans="1:5" s="64" customFormat="1" ht="15">
      <c r="A40" s="3"/>
      <c r="B40" s="15"/>
      <c r="C40" s="9"/>
      <c r="D40" s="15"/>
      <c r="E40" s="75"/>
    </row>
    <row r="41" spans="1:5" s="64" customFormat="1" ht="15.75">
      <c r="A41" s="1" t="s">
        <v>72</v>
      </c>
      <c r="B41" s="9"/>
      <c r="C41" s="9"/>
      <c r="D41" s="9"/>
      <c r="E41" s="75"/>
    </row>
    <row r="42" spans="1:5" s="64" customFormat="1" ht="15.75">
      <c r="A42" s="1"/>
      <c r="B42" s="9"/>
      <c r="C42" s="9"/>
      <c r="D42" s="9"/>
      <c r="E42" s="75"/>
    </row>
    <row r="43" spans="1:5" s="64" customFormat="1" ht="15">
      <c r="A43" s="17" t="s">
        <v>193</v>
      </c>
      <c r="B43" s="9">
        <v>3224</v>
      </c>
      <c r="C43" s="9"/>
      <c r="D43" s="9">
        <v>1918</v>
      </c>
      <c r="E43" s="75"/>
    </row>
    <row r="44" spans="1:5" s="64" customFormat="1" ht="15">
      <c r="A44" s="3" t="s">
        <v>248</v>
      </c>
      <c r="B44" s="9">
        <v>-557</v>
      </c>
      <c r="C44" s="9"/>
      <c r="D44" s="9">
        <v>19242</v>
      </c>
      <c r="E44" s="75"/>
    </row>
    <row r="45" spans="1:5" s="64" customFormat="1" ht="15">
      <c r="A45" s="3" t="s">
        <v>129</v>
      </c>
      <c r="B45" s="16">
        <v>-2768</v>
      </c>
      <c r="C45" s="9"/>
      <c r="D45" s="16">
        <v>-2553</v>
      </c>
      <c r="E45" s="75"/>
    </row>
    <row r="46" spans="1:5" s="64" customFormat="1" ht="15">
      <c r="A46" s="68" t="s">
        <v>249</v>
      </c>
      <c r="B46" s="9">
        <f>SUM(B43:B45)</f>
        <v>-101</v>
      </c>
      <c r="C46" s="9"/>
      <c r="D46" s="9">
        <f>SUM(D43:D45)</f>
        <v>18607</v>
      </c>
      <c r="E46" s="75"/>
    </row>
    <row r="47" spans="1:5" s="64" customFormat="1" ht="15">
      <c r="A47" s="3"/>
      <c r="B47" s="9"/>
      <c r="C47" s="9"/>
      <c r="D47" s="9"/>
      <c r="E47" s="75"/>
    </row>
    <row r="48" spans="1:5" s="64" customFormat="1" ht="15.75">
      <c r="A48" s="1" t="s">
        <v>250</v>
      </c>
      <c r="B48" s="10">
        <f>B46+B39+B29</f>
        <v>8148</v>
      </c>
      <c r="C48" s="9"/>
      <c r="D48" s="10">
        <f>D46+D39+D29</f>
        <v>13671</v>
      </c>
      <c r="E48" s="75"/>
    </row>
    <row r="49" spans="1:5" s="64" customFormat="1" ht="15.75">
      <c r="A49" s="1"/>
      <c r="B49" s="9"/>
      <c r="C49" s="9"/>
      <c r="D49" s="9"/>
      <c r="E49" s="75"/>
    </row>
    <row r="50" spans="1:5" s="64" customFormat="1" ht="15.75">
      <c r="A50" s="1" t="s">
        <v>182</v>
      </c>
      <c r="B50" s="9">
        <v>45311</v>
      </c>
      <c r="C50" s="9"/>
      <c r="D50" s="9">
        <v>31722</v>
      </c>
      <c r="E50" s="75"/>
    </row>
    <row r="51" spans="1:5" s="84" customFormat="1" ht="15">
      <c r="A51" s="17" t="s">
        <v>199</v>
      </c>
      <c r="B51" s="30">
        <v>-266</v>
      </c>
      <c r="C51" s="30"/>
      <c r="D51" s="9">
        <v>46</v>
      </c>
      <c r="E51" s="112"/>
    </row>
    <row r="52" spans="1:5" s="64" customFormat="1" ht="15.75">
      <c r="A52" s="1"/>
      <c r="B52" s="9"/>
      <c r="C52" s="9"/>
      <c r="D52" s="9"/>
      <c r="E52" s="75"/>
    </row>
    <row r="53" spans="1:5" s="64" customFormat="1" ht="16.5" thickBot="1">
      <c r="A53" s="1" t="s">
        <v>225</v>
      </c>
      <c r="B53" s="10">
        <f>SUM(B48:B52)</f>
        <v>53193</v>
      </c>
      <c r="C53" s="9"/>
      <c r="D53" s="10">
        <f>SUM(D48:D52)</f>
        <v>45439</v>
      </c>
      <c r="E53" s="75"/>
    </row>
    <row r="54" spans="1:4" s="64" customFormat="1" ht="15.75" thickTop="1">
      <c r="A54" s="3"/>
      <c r="B54" s="14"/>
      <c r="C54" s="9"/>
      <c r="D54" s="14"/>
    </row>
    <row r="55" spans="1:4" s="64" customFormat="1" ht="15">
      <c r="A55" s="3" t="s">
        <v>73</v>
      </c>
      <c r="B55" s="9"/>
      <c r="C55" s="9"/>
      <c r="D55" s="9"/>
    </row>
    <row r="56" spans="1:4" s="64" customFormat="1" ht="15">
      <c r="A56" s="3" t="s">
        <v>147</v>
      </c>
      <c r="B56" s="9">
        <v>19500</v>
      </c>
      <c r="C56" s="9"/>
      <c r="D56" s="9">
        <v>13505</v>
      </c>
    </row>
    <row r="57" spans="1:4" s="64" customFormat="1" ht="15">
      <c r="A57" s="3" t="s">
        <v>74</v>
      </c>
      <c r="B57" s="9">
        <v>38258</v>
      </c>
      <c r="C57" s="9"/>
      <c r="D57" s="9">
        <v>34664</v>
      </c>
    </row>
    <row r="58" spans="1:4" s="64" customFormat="1" ht="15">
      <c r="A58" s="3" t="s">
        <v>75</v>
      </c>
      <c r="B58" s="9">
        <v>-4555</v>
      </c>
      <c r="C58" s="9"/>
      <c r="D58" s="9">
        <v>-2720</v>
      </c>
    </row>
    <row r="59" spans="1:4" s="64" customFormat="1" ht="15.75">
      <c r="A59" s="1"/>
      <c r="B59" s="10">
        <f>SUM(B56:B58)</f>
        <v>53203</v>
      </c>
      <c r="C59" s="9"/>
      <c r="D59" s="10">
        <f>SUM(D56:D58)</f>
        <v>45449</v>
      </c>
    </row>
    <row r="60" spans="1:4" s="64" customFormat="1" ht="15">
      <c r="A60" s="3" t="s">
        <v>76</v>
      </c>
      <c r="B60" s="9">
        <v>-10</v>
      </c>
      <c r="C60" s="9"/>
      <c r="D60" s="9">
        <v>-10</v>
      </c>
    </row>
    <row r="61" spans="1:4" s="64" customFormat="1" ht="15.75" thickBot="1">
      <c r="A61" s="3"/>
      <c r="B61" s="10">
        <f>SUM(B59:B60)</f>
        <v>53193</v>
      </c>
      <c r="C61" s="9"/>
      <c r="D61" s="10">
        <f>SUM(D59:D60)</f>
        <v>45439</v>
      </c>
    </row>
    <row r="62" spans="1:4" s="64" customFormat="1" ht="15.75" thickTop="1">
      <c r="A62" s="3"/>
      <c r="B62" s="7"/>
      <c r="C62" s="39"/>
      <c r="D62" s="7"/>
    </row>
    <row r="63" spans="1:4" s="64" customFormat="1" ht="34.5" customHeight="1">
      <c r="A63" s="191" t="s">
        <v>213</v>
      </c>
      <c r="B63" s="201"/>
      <c r="C63" s="201"/>
      <c r="D63" s="201"/>
    </row>
    <row r="64" spans="1:4" s="64" customFormat="1" ht="15">
      <c r="A64" s="3"/>
      <c r="B64" s="39"/>
      <c r="C64" s="39"/>
      <c r="D64" s="39"/>
    </row>
    <row r="65" spans="1:4" s="64" customFormat="1" ht="15">
      <c r="A65" s="39"/>
      <c r="B65" s="39"/>
      <c r="C65" s="39"/>
      <c r="D65" s="39"/>
    </row>
    <row r="66" spans="1:4" s="64" customFormat="1" ht="15">
      <c r="A66" s="39"/>
      <c r="B66" s="39"/>
      <c r="C66" s="39"/>
      <c r="D66" s="39"/>
    </row>
    <row r="67" spans="1:4" s="64" customFormat="1" ht="15">
      <c r="A67" s="39"/>
      <c r="B67" s="39"/>
      <c r="C67" s="39"/>
      <c r="D67" s="39"/>
    </row>
    <row r="68" spans="1:4" s="64" customFormat="1" ht="15">
      <c r="A68" s="39"/>
      <c r="B68" s="39"/>
      <c r="C68" s="39"/>
      <c r="D68" s="39"/>
    </row>
    <row r="69" spans="1:4" s="64" customFormat="1" ht="15">
      <c r="A69" s="39"/>
      <c r="B69" s="39"/>
      <c r="C69" s="39"/>
      <c r="D69" s="39"/>
    </row>
    <row r="70" spans="1:4" s="64" customFormat="1" ht="15">
      <c r="A70" s="39"/>
      <c r="B70" s="39"/>
      <c r="C70" s="39"/>
      <c r="D70" s="39"/>
    </row>
  </sheetData>
  <sheetProtection/>
  <mergeCells count="6">
    <mergeCell ref="A63:D63"/>
    <mergeCell ref="A4:D4"/>
    <mergeCell ref="A5:D5"/>
    <mergeCell ref="A6:D6"/>
    <mergeCell ref="A7:D7"/>
    <mergeCell ref="A8:D8"/>
  </mergeCells>
  <printOptions/>
  <pageMargins left="0.75" right="0.5" top="0.4" bottom="0.25" header="0" footer="0"/>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X206"/>
  <sheetViews>
    <sheetView showGridLines="0" showOutlineSymbols="0" zoomScalePageLayoutView="0" workbookViewId="0" topLeftCell="A1">
      <selection activeCell="A1" sqref="A1"/>
    </sheetView>
  </sheetViews>
  <sheetFormatPr defaultColWidth="9.6640625" defaultRowHeight="15"/>
  <cols>
    <col min="1" max="1" width="4.21484375" style="20" customWidth="1"/>
    <col min="2" max="2" width="4.88671875" style="25" customWidth="1"/>
    <col min="3" max="3" width="3.21484375" style="25" customWidth="1"/>
    <col min="4" max="4" width="13.3359375" style="25" customWidth="1"/>
    <col min="5" max="5" width="12.5546875" style="25" customWidth="1"/>
    <col min="6" max="6" width="0.78125" style="25" customWidth="1"/>
    <col min="7" max="7" width="10.21484375" style="25" customWidth="1"/>
    <col min="8" max="8" width="0.78125" style="25" customWidth="1"/>
    <col min="9" max="9" width="9.88671875" style="25" customWidth="1"/>
    <col min="10" max="10" width="0.44140625" style="25" customWidth="1"/>
    <col min="11" max="11" width="5.77734375" style="25" customWidth="1"/>
    <col min="12" max="12" width="5.4453125" style="25" customWidth="1"/>
    <col min="13" max="13" width="0.3359375" style="25" customWidth="1"/>
    <col min="14" max="14" width="11.5546875" style="25" customWidth="1"/>
    <col min="15" max="15" width="0.44140625" style="25" customWidth="1"/>
    <col min="16" max="16" width="10.10546875" style="25" customWidth="1"/>
    <col min="17" max="17" width="6.99609375" style="25" customWidth="1"/>
    <col min="18" max="18" width="17.6640625" style="25" customWidth="1"/>
    <col min="19" max="19" width="6.6640625" style="25" customWidth="1"/>
    <col min="20" max="20" width="9.6640625" style="25" customWidth="1"/>
    <col min="21" max="21" width="1.5625" style="81" customWidth="1"/>
    <col min="22" max="22" width="12.3359375" style="124" customWidth="1"/>
    <col min="23" max="23" width="9.6640625" style="81" customWidth="1"/>
    <col min="24" max="24" width="11.99609375" style="124" customWidth="1"/>
    <col min="25" max="16384" width="9.6640625" style="25" customWidth="1"/>
  </cols>
  <sheetData>
    <row r="1" spans="1:24" s="84" customFormat="1" ht="15">
      <c r="A1" s="20"/>
      <c r="B1" s="25"/>
      <c r="C1" s="25"/>
      <c r="D1" s="25"/>
      <c r="E1" s="25"/>
      <c r="F1" s="25"/>
      <c r="G1" s="25"/>
      <c r="H1" s="25"/>
      <c r="I1" s="25"/>
      <c r="J1" s="25"/>
      <c r="K1" s="25"/>
      <c r="L1" s="25"/>
      <c r="M1" s="25"/>
      <c r="N1" s="25"/>
      <c r="O1" s="25"/>
      <c r="P1" s="25"/>
      <c r="Q1" s="25"/>
      <c r="R1" s="25"/>
      <c r="S1" s="25"/>
      <c r="T1" s="25"/>
      <c r="U1" s="81"/>
      <c r="V1" s="82"/>
      <c r="W1" s="83"/>
      <c r="X1" s="82"/>
    </row>
    <row r="2" spans="1:24" s="84" customFormat="1" ht="15">
      <c r="A2" s="20"/>
      <c r="B2" s="25"/>
      <c r="C2" s="25"/>
      <c r="D2" s="25"/>
      <c r="E2" s="25"/>
      <c r="F2" s="25"/>
      <c r="G2" s="25"/>
      <c r="H2" s="25"/>
      <c r="I2" s="25"/>
      <c r="J2" s="25"/>
      <c r="K2" s="25"/>
      <c r="L2" s="25"/>
      <c r="M2" s="25"/>
      <c r="N2" s="25"/>
      <c r="O2" s="25"/>
      <c r="P2" s="25"/>
      <c r="Q2" s="25"/>
      <c r="R2" s="25"/>
      <c r="S2" s="25"/>
      <c r="T2" s="25"/>
      <c r="U2" s="81"/>
      <c r="V2" s="82"/>
      <c r="W2" s="83"/>
      <c r="X2" s="82"/>
    </row>
    <row r="3" spans="1:24" s="84" customFormat="1" ht="15">
      <c r="A3" s="20"/>
      <c r="B3" s="25"/>
      <c r="C3" s="25"/>
      <c r="D3" s="25"/>
      <c r="E3" s="25"/>
      <c r="F3" s="25"/>
      <c r="G3" s="25"/>
      <c r="H3" s="25"/>
      <c r="I3" s="25"/>
      <c r="J3" s="25"/>
      <c r="K3" s="25"/>
      <c r="L3" s="25"/>
      <c r="M3" s="25"/>
      <c r="N3" s="25"/>
      <c r="O3" s="25"/>
      <c r="P3" s="25"/>
      <c r="Q3" s="25"/>
      <c r="R3" s="25"/>
      <c r="S3" s="25"/>
      <c r="T3" s="25"/>
      <c r="U3" s="81"/>
      <c r="V3" s="82"/>
      <c r="W3" s="83"/>
      <c r="X3" s="82"/>
    </row>
    <row r="4" spans="1:24" s="84" customFormat="1" ht="20.25">
      <c r="A4" s="282" t="s">
        <v>90</v>
      </c>
      <c r="B4" s="198"/>
      <c r="C4" s="198"/>
      <c r="D4" s="198"/>
      <c r="E4" s="198"/>
      <c r="F4" s="198"/>
      <c r="G4" s="198"/>
      <c r="H4" s="198"/>
      <c r="I4" s="198"/>
      <c r="J4" s="198"/>
      <c r="K4" s="198"/>
      <c r="L4" s="193"/>
      <c r="M4" s="193"/>
      <c r="N4" s="193"/>
      <c r="O4" s="193"/>
      <c r="P4" s="193"/>
      <c r="Q4" s="193"/>
      <c r="R4" s="25"/>
      <c r="S4" s="25"/>
      <c r="T4" s="25"/>
      <c r="U4" s="81"/>
      <c r="V4" s="82"/>
      <c r="W4" s="83"/>
      <c r="X4" s="82"/>
    </row>
    <row r="5" spans="1:24" s="84" customFormat="1" ht="15">
      <c r="A5" s="283" t="s">
        <v>91</v>
      </c>
      <c r="B5" s="198"/>
      <c r="C5" s="198"/>
      <c r="D5" s="198"/>
      <c r="E5" s="198"/>
      <c r="F5" s="198"/>
      <c r="G5" s="198"/>
      <c r="H5" s="198"/>
      <c r="I5" s="198"/>
      <c r="J5" s="198"/>
      <c r="K5" s="198"/>
      <c r="L5" s="202"/>
      <c r="M5" s="202"/>
      <c r="N5" s="202"/>
      <c r="O5" s="202"/>
      <c r="P5" s="202"/>
      <c r="Q5" s="202"/>
      <c r="R5" s="25"/>
      <c r="S5" s="25"/>
      <c r="T5" s="25"/>
      <c r="U5" s="81"/>
      <c r="V5" s="82"/>
      <c r="W5" s="83"/>
      <c r="X5" s="82"/>
    </row>
    <row r="6" spans="1:24" s="84" customFormat="1" ht="15">
      <c r="A6" s="283"/>
      <c r="B6" s="198"/>
      <c r="C6" s="198"/>
      <c r="D6" s="198"/>
      <c r="E6" s="198"/>
      <c r="F6" s="198"/>
      <c r="G6" s="198"/>
      <c r="H6" s="198"/>
      <c r="I6" s="198"/>
      <c r="J6" s="198"/>
      <c r="K6" s="198"/>
      <c r="L6" s="204"/>
      <c r="M6" s="204"/>
      <c r="N6" s="204"/>
      <c r="O6" s="204"/>
      <c r="P6" s="204"/>
      <c r="Q6" s="204"/>
      <c r="R6" s="25"/>
      <c r="S6" s="25"/>
      <c r="T6" s="25"/>
      <c r="U6" s="81"/>
      <c r="V6" s="82"/>
      <c r="W6" s="83"/>
      <c r="X6" s="82"/>
    </row>
    <row r="7" spans="1:24" s="84" customFormat="1" ht="15">
      <c r="A7" s="88"/>
      <c r="B7" s="65"/>
      <c r="C7" s="65"/>
      <c r="D7" s="65"/>
      <c r="E7" s="65"/>
      <c r="F7" s="65"/>
      <c r="G7" s="65"/>
      <c r="H7" s="65"/>
      <c r="I7" s="65"/>
      <c r="J7" s="65"/>
      <c r="K7" s="65"/>
      <c r="L7" s="87"/>
      <c r="M7" s="87"/>
      <c r="N7" s="87"/>
      <c r="O7" s="87"/>
      <c r="P7" s="87"/>
      <c r="Q7" s="87"/>
      <c r="R7" s="25"/>
      <c r="S7" s="25"/>
      <c r="T7" s="25"/>
      <c r="U7" s="81"/>
      <c r="V7" s="82"/>
      <c r="W7" s="83"/>
      <c r="X7" s="82"/>
    </row>
    <row r="8" spans="1:24" s="84" customFormat="1" ht="15">
      <c r="A8" s="21"/>
      <c r="B8" s="65"/>
      <c r="C8" s="65"/>
      <c r="D8" s="65"/>
      <c r="E8" s="65"/>
      <c r="F8" s="65"/>
      <c r="G8" s="65"/>
      <c r="H8" s="65"/>
      <c r="I8" s="65"/>
      <c r="J8" s="65"/>
      <c r="K8" s="65"/>
      <c r="L8" s="87"/>
      <c r="M8" s="87"/>
      <c r="N8" s="87"/>
      <c r="O8" s="87"/>
      <c r="P8" s="87"/>
      <c r="Q8" s="87"/>
      <c r="R8" s="25"/>
      <c r="S8" s="25"/>
      <c r="T8" s="25"/>
      <c r="U8" s="81"/>
      <c r="V8" s="82"/>
      <c r="W8" s="83"/>
      <c r="X8" s="82"/>
    </row>
    <row r="9" spans="1:24" s="17" customFormat="1" ht="15.75">
      <c r="A9" s="89" t="s">
        <v>184</v>
      </c>
      <c r="U9" s="90"/>
      <c r="V9" s="91"/>
      <c r="W9" s="90"/>
      <c r="X9" s="91"/>
    </row>
    <row r="10" spans="1:24" s="84" customFormat="1" ht="15.75">
      <c r="A10" s="22"/>
      <c r="B10" s="25"/>
      <c r="C10" s="25"/>
      <c r="D10" s="25"/>
      <c r="E10" s="25"/>
      <c r="F10" s="25"/>
      <c r="G10" s="25"/>
      <c r="H10" s="25"/>
      <c r="I10" s="25"/>
      <c r="J10" s="25"/>
      <c r="K10" s="25"/>
      <c r="L10" s="25"/>
      <c r="M10" s="25"/>
      <c r="N10" s="25"/>
      <c r="O10" s="25"/>
      <c r="P10" s="25"/>
      <c r="Q10" s="25"/>
      <c r="R10" s="25"/>
      <c r="S10" s="25"/>
      <c r="T10" s="25"/>
      <c r="U10" s="81"/>
      <c r="V10" s="82"/>
      <c r="W10" s="83"/>
      <c r="X10" s="82"/>
    </row>
    <row r="11" spans="1:24" s="84" customFormat="1" ht="15.75">
      <c r="A11" s="92" t="s">
        <v>143</v>
      </c>
      <c r="B11" s="93" t="s">
        <v>185</v>
      </c>
      <c r="C11" s="25"/>
      <c r="D11" s="25"/>
      <c r="E11" s="25"/>
      <c r="F11" s="25"/>
      <c r="G11" s="25"/>
      <c r="H11" s="25"/>
      <c r="I11" s="25"/>
      <c r="J11" s="25"/>
      <c r="K11" s="25"/>
      <c r="L11" s="25"/>
      <c r="M11" s="25"/>
      <c r="N11" s="25"/>
      <c r="O11" s="25"/>
      <c r="P11" s="25"/>
      <c r="Q11" s="25"/>
      <c r="R11" s="25"/>
      <c r="S11" s="25"/>
      <c r="T11" s="25"/>
      <c r="U11" s="81"/>
      <c r="V11" s="82"/>
      <c r="W11" s="83"/>
      <c r="X11" s="82"/>
    </row>
    <row r="12" spans="1:24" s="84" customFormat="1" ht="15.75">
      <c r="A12" s="22"/>
      <c r="B12" s="25"/>
      <c r="C12" s="25"/>
      <c r="D12" s="25"/>
      <c r="E12" s="25"/>
      <c r="F12" s="25"/>
      <c r="G12" s="25"/>
      <c r="H12" s="25"/>
      <c r="I12" s="25"/>
      <c r="J12" s="25"/>
      <c r="K12" s="25"/>
      <c r="L12" s="25"/>
      <c r="M12" s="25"/>
      <c r="N12" s="25"/>
      <c r="O12" s="25"/>
      <c r="P12" s="25"/>
      <c r="Q12" s="25"/>
      <c r="R12" s="25"/>
      <c r="S12" s="25"/>
      <c r="T12" s="25"/>
      <c r="U12" s="81"/>
      <c r="V12" s="82"/>
      <c r="W12" s="83"/>
      <c r="X12" s="82"/>
    </row>
    <row r="13" spans="1:24" s="84" customFormat="1" ht="80.25" customHeight="1">
      <c r="A13" s="22"/>
      <c r="B13" s="284" t="s">
        <v>214</v>
      </c>
      <c r="C13" s="284"/>
      <c r="D13" s="284"/>
      <c r="E13" s="284"/>
      <c r="F13" s="284"/>
      <c r="G13" s="284"/>
      <c r="H13" s="284"/>
      <c r="I13" s="284"/>
      <c r="J13" s="284"/>
      <c r="K13" s="284"/>
      <c r="L13" s="284"/>
      <c r="M13" s="284"/>
      <c r="N13" s="284"/>
      <c r="O13" s="284"/>
      <c r="P13" s="284"/>
      <c r="Q13" s="284"/>
      <c r="R13" s="25"/>
      <c r="S13" s="25"/>
      <c r="T13" s="25"/>
      <c r="U13" s="81"/>
      <c r="V13" s="82"/>
      <c r="W13" s="83"/>
      <c r="X13" s="82"/>
    </row>
    <row r="14" spans="1:24" s="84" customFormat="1" ht="15.75">
      <c r="A14" s="22"/>
      <c r="B14" s="25"/>
      <c r="C14" s="25"/>
      <c r="D14" s="25"/>
      <c r="E14" s="25"/>
      <c r="F14" s="25"/>
      <c r="G14" s="25"/>
      <c r="H14" s="25"/>
      <c r="I14" s="25"/>
      <c r="J14" s="25"/>
      <c r="K14" s="25"/>
      <c r="L14" s="25"/>
      <c r="M14" s="25"/>
      <c r="N14" s="25"/>
      <c r="O14" s="25"/>
      <c r="P14" s="25"/>
      <c r="Q14" s="25"/>
      <c r="R14" s="25"/>
      <c r="S14" s="25"/>
      <c r="T14" s="25"/>
      <c r="U14" s="81"/>
      <c r="V14" s="82"/>
      <c r="W14" s="83"/>
      <c r="X14" s="82"/>
    </row>
    <row r="15" spans="1:24" s="84" customFormat="1" ht="15.75">
      <c r="A15" s="143" t="s">
        <v>149</v>
      </c>
      <c r="B15" s="93" t="s">
        <v>144</v>
      </c>
      <c r="C15" s="25"/>
      <c r="D15" s="25"/>
      <c r="E15" s="25"/>
      <c r="F15" s="25"/>
      <c r="G15" s="25"/>
      <c r="H15" s="25"/>
      <c r="I15" s="25"/>
      <c r="J15" s="25"/>
      <c r="K15" s="25"/>
      <c r="L15" s="25"/>
      <c r="M15" s="25"/>
      <c r="N15" s="25"/>
      <c r="O15" s="25"/>
      <c r="P15" s="25"/>
      <c r="Q15" s="25"/>
      <c r="R15" s="25"/>
      <c r="S15" s="25"/>
      <c r="T15" s="25"/>
      <c r="U15" s="81"/>
      <c r="V15" s="82"/>
      <c r="W15" s="83"/>
      <c r="X15" s="82"/>
    </row>
    <row r="16" spans="1:24" s="84" customFormat="1" ht="15.75">
      <c r="A16" s="22"/>
      <c r="B16" s="25"/>
      <c r="C16" s="25"/>
      <c r="D16" s="25"/>
      <c r="E16" s="25"/>
      <c r="F16" s="25"/>
      <c r="G16" s="25"/>
      <c r="H16" s="25"/>
      <c r="I16" s="25"/>
      <c r="J16" s="25"/>
      <c r="K16" s="25"/>
      <c r="L16" s="25"/>
      <c r="M16" s="25"/>
      <c r="N16" s="25"/>
      <c r="O16" s="25"/>
      <c r="P16" s="25"/>
      <c r="Q16" s="25"/>
      <c r="R16" s="25"/>
      <c r="S16" s="25"/>
      <c r="T16" s="25"/>
      <c r="U16" s="81"/>
      <c r="V16" s="82"/>
      <c r="W16" s="83"/>
      <c r="X16" s="82"/>
    </row>
    <row r="17" spans="1:24" s="84" customFormat="1" ht="58.5" customHeight="1">
      <c r="A17" s="22"/>
      <c r="B17" s="238" t="s">
        <v>230</v>
      </c>
      <c r="C17" s="285"/>
      <c r="D17" s="285"/>
      <c r="E17" s="285"/>
      <c r="F17" s="285"/>
      <c r="G17" s="285"/>
      <c r="H17" s="285"/>
      <c r="I17" s="285"/>
      <c r="J17" s="285"/>
      <c r="K17" s="285"/>
      <c r="L17" s="285"/>
      <c r="M17" s="285"/>
      <c r="N17" s="285"/>
      <c r="O17" s="285"/>
      <c r="P17" s="285"/>
      <c r="Q17" s="285"/>
      <c r="R17" s="25"/>
      <c r="S17" s="25"/>
      <c r="T17" s="25"/>
      <c r="U17" s="81"/>
      <c r="V17" s="82"/>
      <c r="W17" s="83"/>
      <c r="X17" s="82"/>
    </row>
    <row r="18" spans="1:24" s="84" customFormat="1" ht="16.5" customHeight="1">
      <c r="A18" s="22"/>
      <c r="B18" s="165" t="s">
        <v>262</v>
      </c>
      <c r="D18" s="25"/>
      <c r="E18" s="64" t="s">
        <v>258</v>
      </c>
      <c r="F18" s="25"/>
      <c r="H18" s="25"/>
      <c r="I18" s="25"/>
      <c r="J18" s="25"/>
      <c r="K18" s="25"/>
      <c r="L18" s="25"/>
      <c r="M18" s="25"/>
      <c r="N18" s="25"/>
      <c r="O18" s="25"/>
      <c r="P18" s="25"/>
      <c r="Q18" s="25"/>
      <c r="R18" s="25"/>
      <c r="S18" s="25"/>
      <c r="T18" s="25"/>
      <c r="U18" s="81"/>
      <c r="V18" s="82"/>
      <c r="W18" s="83"/>
      <c r="X18" s="82"/>
    </row>
    <row r="19" spans="1:24" s="84" customFormat="1" ht="16.5" customHeight="1">
      <c r="A19" s="22"/>
      <c r="B19" s="165" t="s">
        <v>263</v>
      </c>
      <c r="D19" s="25"/>
      <c r="E19" s="64" t="s">
        <v>261</v>
      </c>
      <c r="F19" s="25"/>
      <c r="H19" s="25"/>
      <c r="I19" s="25"/>
      <c r="J19" s="25"/>
      <c r="K19" s="25"/>
      <c r="L19" s="25"/>
      <c r="M19" s="25"/>
      <c r="N19" s="25"/>
      <c r="O19" s="25"/>
      <c r="P19" s="25"/>
      <c r="Q19" s="25"/>
      <c r="R19" s="25"/>
      <c r="S19" s="25"/>
      <c r="T19" s="25"/>
      <c r="U19" s="81"/>
      <c r="V19" s="82"/>
      <c r="W19" s="83"/>
      <c r="X19" s="82"/>
    </row>
    <row r="20" spans="1:24" s="84" customFormat="1" ht="16.5" customHeight="1">
      <c r="A20" s="22"/>
      <c r="B20" s="165" t="s">
        <v>233</v>
      </c>
      <c r="D20" s="25"/>
      <c r="E20" s="64" t="s">
        <v>228</v>
      </c>
      <c r="F20" s="25"/>
      <c r="H20" s="25"/>
      <c r="I20" s="25"/>
      <c r="J20" s="25"/>
      <c r="K20" s="25"/>
      <c r="L20" s="25"/>
      <c r="M20" s="25"/>
      <c r="N20" s="25"/>
      <c r="O20" s="25"/>
      <c r="P20" s="25"/>
      <c r="Q20" s="25"/>
      <c r="R20" s="25"/>
      <c r="S20" s="25"/>
      <c r="T20" s="25"/>
      <c r="U20" s="81"/>
      <c r="V20" s="82"/>
      <c r="W20" s="83"/>
      <c r="X20" s="82"/>
    </row>
    <row r="21" spans="1:24" s="84" customFormat="1" ht="16.5" customHeight="1">
      <c r="A21" s="22"/>
      <c r="B21" s="165" t="s">
        <v>264</v>
      </c>
      <c r="D21" s="25"/>
      <c r="E21" s="64" t="s">
        <v>265</v>
      </c>
      <c r="F21" s="25"/>
      <c r="H21" s="25"/>
      <c r="I21" s="25"/>
      <c r="J21" s="25"/>
      <c r="K21" s="25"/>
      <c r="L21" s="25"/>
      <c r="M21" s="25"/>
      <c r="N21" s="25"/>
      <c r="O21" s="25"/>
      <c r="P21" s="25"/>
      <c r="Q21" s="25"/>
      <c r="R21" s="25"/>
      <c r="S21" s="25"/>
      <c r="T21" s="25"/>
      <c r="U21" s="81"/>
      <c r="V21" s="82"/>
      <c r="W21" s="83"/>
      <c r="X21" s="82"/>
    </row>
    <row r="22" spans="1:24" s="84" customFormat="1" ht="16.5" customHeight="1">
      <c r="A22" s="22"/>
      <c r="B22" s="165" t="s">
        <v>267</v>
      </c>
      <c r="D22" s="25"/>
      <c r="F22" s="25"/>
      <c r="H22" s="25"/>
      <c r="I22" s="25"/>
      <c r="J22" s="25"/>
      <c r="K22" s="25"/>
      <c r="L22" s="25"/>
      <c r="M22" s="25"/>
      <c r="N22" s="25"/>
      <c r="O22" s="25"/>
      <c r="P22" s="25"/>
      <c r="Q22" s="25"/>
      <c r="R22" s="25"/>
      <c r="S22" s="25"/>
      <c r="T22" s="25"/>
      <c r="U22" s="81"/>
      <c r="V22" s="82"/>
      <c r="W22" s="83"/>
      <c r="X22" s="82"/>
    </row>
    <row r="23" spans="1:17" ht="15.75">
      <c r="A23" s="22"/>
      <c r="B23" s="212" t="s">
        <v>268</v>
      </c>
      <c r="C23" s="212"/>
      <c r="D23" s="212"/>
      <c r="E23" s="64" t="s">
        <v>273</v>
      </c>
      <c r="F23" s="186"/>
      <c r="G23" s="186"/>
      <c r="H23" s="186"/>
      <c r="I23" s="186"/>
      <c r="J23" s="186"/>
      <c r="K23" s="186"/>
      <c r="L23" s="186"/>
      <c r="M23" s="186"/>
      <c r="N23" s="186"/>
      <c r="O23" s="186"/>
      <c r="P23" s="186"/>
      <c r="Q23" s="186"/>
    </row>
    <row r="24" spans="1:24" s="84" customFormat="1" ht="15.75">
      <c r="A24" s="22"/>
      <c r="B24" s="165" t="s">
        <v>269</v>
      </c>
      <c r="C24" s="94"/>
      <c r="D24" s="94"/>
      <c r="F24" s="94"/>
      <c r="G24" s="94"/>
      <c r="H24" s="94"/>
      <c r="I24" s="94"/>
      <c r="J24" s="94"/>
      <c r="K24" s="94"/>
      <c r="L24" s="94"/>
      <c r="M24" s="94"/>
      <c r="N24" s="94"/>
      <c r="O24" s="94"/>
      <c r="P24" s="94"/>
      <c r="Q24" s="94"/>
      <c r="R24" s="25"/>
      <c r="S24" s="25"/>
      <c r="T24" s="25"/>
      <c r="U24" s="81"/>
      <c r="V24" s="82"/>
      <c r="W24" s="83"/>
      <c r="X24" s="82"/>
    </row>
    <row r="25" spans="1:24" s="84" customFormat="1" ht="15.75">
      <c r="A25" s="22"/>
      <c r="B25" s="165" t="s">
        <v>272</v>
      </c>
      <c r="C25" s="94"/>
      <c r="D25" s="94"/>
      <c r="E25" s="64" t="s">
        <v>260</v>
      </c>
      <c r="F25" s="94"/>
      <c r="G25" s="94"/>
      <c r="H25" s="94"/>
      <c r="I25" s="94"/>
      <c r="J25" s="94"/>
      <c r="K25" s="94"/>
      <c r="L25" s="94"/>
      <c r="M25" s="94"/>
      <c r="N25" s="94"/>
      <c r="O25" s="94"/>
      <c r="P25" s="94"/>
      <c r="Q25" s="94"/>
      <c r="R25" s="25"/>
      <c r="S25" s="25"/>
      <c r="T25" s="25"/>
      <c r="U25" s="81"/>
      <c r="V25" s="82"/>
      <c r="W25" s="83"/>
      <c r="X25" s="82"/>
    </row>
    <row r="26" spans="1:24" s="84" customFormat="1" ht="16.5" customHeight="1">
      <c r="A26" s="22"/>
      <c r="B26" s="165" t="s">
        <v>270</v>
      </c>
      <c r="D26" s="25"/>
      <c r="F26" s="25"/>
      <c r="H26" s="25"/>
      <c r="I26" s="25"/>
      <c r="J26" s="25"/>
      <c r="K26" s="25"/>
      <c r="L26" s="25"/>
      <c r="M26" s="25"/>
      <c r="N26" s="25"/>
      <c r="O26" s="25"/>
      <c r="P26" s="25"/>
      <c r="Q26" s="25"/>
      <c r="R26" s="25"/>
      <c r="S26" s="25"/>
      <c r="T26" s="25"/>
      <c r="U26" s="81"/>
      <c r="V26" s="82"/>
      <c r="W26" s="83"/>
      <c r="X26" s="82"/>
    </row>
    <row r="27" spans="1:24" s="84" customFormat="1" ht="16.5" customHeight="1">
      <c r="A27" s="22"/>
      <c r="B27" s="165" t="s">
        <v>271</v>
      </c>
      <c r="D27" s="25"/>
      <c r="E27" s="64" t="s">
        <v>266</v>
      </c>
      <c r="F27" s="25"/>
      <c r="H27" s="25"/>
      <c r="I27" s="25"/>
      <c r="J27" s="25"/>
      <c r="K27" s="25"/>
      <c r="L27" s="25"/>
      <c r="M27" s="25"/>
      <c r="N27" s="25"/>
      <c r="O27" s="25"/>
      <c r="P27" s="25"/>
      <c r="Q27" s="25"/>
      <c r="R27" s="25"/>
      <c r="S27" s="25"/>
      <c r="T27" s="25"/>
      <c r="U27" s="81"/>
      <c r="V27" s="82"/>
      <c r="W27" s="83"/>
      <c r="X27" s="82"/>
    </row>
    <row r="28" spans="1:24" s="84" customFormat="1" ht="15.75">
      <c r="A28" s="22"/>
      <c r="B28" s="165" t="s">
        <v>234</v>
      </c>
      <c r="C28" s="144"/>
      <c r="D28" s="144"/>
      <c r="E28" s="286" t="s">
        <v>226</v>
      </c>
      <c r="F28" s="287"/>
      <c r="G28" s="287"/>
      <c r="H28" s="287"/>
      <c r="I28" s="287"/>
      <c r="J28" s="287"/>
      <c r="K28" s="287"/>
      <c r="L28" s="287"/>
      <c r="M28" s="287"/>
      <c r="N28" s="287"/>
      <c r="O28" s="25"/>
      <c r="P28" s="25"/>
      <c r="Q28" s="25"/>
      <c r="R28" s="25"/>
      <c r="S28" s="25"/>
      <c r="T28" s="25"/>
      <c r="U28" s="81"/>
      <c r="V28" s="82"/>
      <c r="W28" s="83"/>
      <c r="X28" s="82"/>
    </row>
    <row r="29" spans="1:24" s="84" customFormat="1" ht="15.75">
      <c r="A29" s="22"/>
      <c r="B29" s="165" t="s">
        <v>234</v>
      </c>
      <c r="C29" s="144"/>
      <c r="D29" s="144"/>
      <c r="E29" s="165" t="s">
        <v>227</v>
      </c>
      <c r="F29" s="145"/>
      <c r="G29" s="145"/>
      <c r="H29" s="145"/>
      <c r="I29" s="145"/>
      <c r="J29" s="145"/>
      <c r="K29" s="145"/>
      <c r="L29" s="145"/>
      <c r="M29" s="145"/>
      <c r="N29" s="145"/>
      <c r="O29" s="25"/>
      <c r="P29" s="25"/>
      <c r="Q29" s="25"/>
      <c r="R29" s="25"/>
      <c r="S29" s="25"/>
      <c r="T29" s="25"/>
      <c r="U29" s="81"/>
      <c r="V29" s="82"/>
      <c r="W29" s="83"/>
      <c r="X29" s="82"/>
    </row>
    <row r="30" spans="1:24" s="84" customFormat="1" ht="15.75">
      <c r="A30" s="22"/>
      <c r="B30" s="165" t="s">
        <v>234</v>
      </c>
      <c r="C30" s="144"/>
      <c r="D30" s="144"/>
      <c r="E30" s="165" t="s">
        <v>259</v>
      </c>
      <c r="F30" s="145"/>
      <c r="G30" s="145"/>
      <c r="H30" s="145"/>
      <c r="I30" s="145"/>
      <c r="J30" s="145"/>
      <c r="K30" s="145"/>
      <c r="L30" s="145"/>
      <c r="M30" s="145"/>
      <c r="N30" s="145"/>
      <c r="O30" s="25"/>
      <c r="P30" s="25"/>
      <c r="Q30" s="25"/>
      <c r="R30" s="25"/>
      <c r="S30" s="25"/>
      <c r="T30" s="25"/>
      <c r="U30" s="81"/>
      <c r="V30" s="82"/>
      <c r="W30" s="83"/>
      <c r="X30" s="82"/>
    </row>
    <row r="31" spans="1:24" s="84" customFormat="1" ht="16.5" customHeight="1">
      <c r="A31" s="22"/>
      <c r="B31" s="165"/>
      <c r="D31" s="25"/>
      <c r="E31" s="64"/>
      <c r="F31" s="25"/>
      <c r="H31" s="25"/>
      <c r="I31" s="25"/>
      <c r="J31" s="25"/>
      <c r="K31" s="25"/>
      <c r="L31" s="25"/>
      <c r="M31" s="25"/>
      <c r="N31" s="25"/>
      <c r="O31" s="25"/>
      <c r="P31" s="25"/>
      <c r="Q31" s="25"/>
      <c r="R31" s="25"/>
      <c r="S31" s="25"/>
      <c r="T31" s="25"/>
      <c r="U31" s="81"/>
      <c r="V31" s="82"/>
      <c r="W31" s="83"/>
      <c r="X31" s="82"/>
    </row>
    <row r="32" spans="1:24" s="84" customFormat="1" ht="15.75" customHeight="1">
      <c r="A32" s="22"/>
      <c r="B32" s="285" t="s">
        <v>201</v>
      </c>
      <c r="C32" s="201"/>
      <c r="D32" s="201"/>
      <c r="E32" s="201"/>
      <c r="F32" s="201"/>
      <c r="G32" s="201"/>
      <c r="H32" s="201"/>
      <c r="I32" s="201"/>
      <c r="J32" s="201"/>
      <c r="K32" s="201"/>
      <c r="L32" s="201"/>
      <c r="M32" s="201"/>
      <c r="N32" s="201"/>
      <c r="O32" s="201"/>
      <c r="P32" s="201"/>
      <c r="Q32" s="201"/>
      <c r="R32" s="25"/>
      <c r="S32" s="25"/>
      <c r="T32" s="25"/>
      <c r="U32" s="81"/>
      <c r="V32" s="82"/>
      <c r="W32" s="83"/>
      <c r="X32" s="82"/>
    </row>
    <row r="33" spans="1:24" s="84" customFormat="1" ht="16.5" customHeight="1">
      <c r="A33" s="22"/>
      <c r="B33" s="25"/>
      <c r="D33" s="25"/>
      <c r="E33" s="25"/>
      <c r="F33" s="25"/>
      <c r="G33" s="25"/>
      <c r="H33" s="25"/>
      <c r="I33" s="25"/>
      <c r="J33" s="25"/>
      <c r="K33" s="25"/>
      <c r="L33" s="25"/>
      <c r="M33" s="25"/>
      <c r="N33" s="25"/>
      <c r="O33" s="25"/>
      <c r="P33" s="25"/>
      <c r="Q33" s="25"/>
      <c r="R33" s="25"/>
      <c r="S33" s="25"/>
      <c r="T33" s="25"/>
      <c r="U33" s="81"/>
      <c r="V33" s="82"/>
      <c r="W33" s="83"/>
      <c r="X33" s="82"/>
    </row>
    <row r="34" spans="1:24" s="84" customFormat="1" ht="16.5" customHeight="1">
      <c r="A34" s="22"/>
      <c r="B34" s="146" t="s">
        <v>10</v>
      </c>
      <c r="D34" s="25"/>
      <c r="E34" s="25"/>
      <c r="F34" s="25"/>
      <c r="G34" s="25"/>
      <c r="H34" s="25"/>
      <c r="I34" s="25"/>
      <c r="J34" s="25"/>
      <c r="K34" s="25"/>
      <c r="L34" s="25"/>
      <c r="M34" s="25"/>
      <c r="N34" s="25"/>
      <c r="O34" s="25"/>
      <c r="P34" s="25"/>
      <c r="Q34" s="25"/>
      <c r="R34" s="25"/>
      <c r="S34" s="25"/>
      <c r="T34" s="25"/>
      <c r="U34" s="81"/>
      <c r="V34" s="82"/>
      <c r="W34" s="83"/>
      <c r="X34" s="82"/>
    </row>
    <row r="35" spans="1:24" s="84" customFormat="1" ht="16.5" customHeight="1">
      <c r="A35" s="22"/>
      <c r="B35" s="25"/>
      <c r="D35" s="25"/>
      <c r="E35" s="25"/>
      <c r="F35" s="25"/>
      <c r="G35" s="25"/>
      <c r="H35" s="25"/>
      <c r="I35" s="25"/>
      <c r="J35" s="25"/>
      <c r="K35" s="25"/>
      <c r="L35" s="25"/>
      <c r="M35" s="25"/>
      <c r="N35" s="25"/>
      <c r="O35" s="25"/>
      <c r="P35" s="25"/>
      <c r="Q35" s="25"/>
      <c r="R35" s="25"/>
      <c r="S35" s="25"/>
      <c r="T35" s="25"/>
      <c r="U35" s="81"/>
      <c r="V35" s="82"/>
      <c r="W35" s="83"/>
      <c r="X35" s="82"/>
    </row>
    <row r="36" spans="1:24" s="84" customFormat="1" ht="159" customHeight="1">
      <c r="A36" s="22"/>
      <c r="B36" s="238" t="s">
        <v>208</v>
      </c>
      <c r="C36" s="288"/>
      <c r="D36" s="288"/>
      <c r="E36" s="288"/>
      <c r="F36" s="288"/>
      <c r="G36" s="288"/>
      <c r="H36" s="288"/>
      <c r="I36" s="288"/>
      <c r="J36" s="288"/>
      <c r="K36" s="288"/>
      <c r="L36" s="288"/>
      <c r="M36" s="288"/>
      <c r="N36" s="288"/>
      <c r="O36" s="288"/>
      <c r="P36" s="288"/>
      <c r="Q36" s="288"/>
      <c r="R36" s="25"/>
      <c r="S36" s="25"/>
      <c r="T36" s="25"/>
      <c r="U36" s="81"/>
      <c r="V36" s="82"/>
      <c r="W36" s="83"/>
      <c r="X36" s="82"/>
    </row>
    <row r="37" spans="1:24" s="84" customFormat="1" ht="53.25" customHeight="1">
      <c r="A37" s="22"/>
      <c r="B37" s="238" t="s">
        <v>207</v>
      </c>
      <c r="C37" s="238"/>
      <c r="D37" s="238"/>
      <c r="E37" s="238"/>
      <c r="F37" s="238"/>
      <c r="G37" s="238"/>
      <c r="H37" s="238"/>
      <c r="I37" s="238"/>
      <c r="J37" s="238"/>
      <c r="K37" s="238"/>
      <c r="L37" s="238"/>
      <c r="M37" s="238"/>
      <c r="N37" s="238"/>
      <c r="O37" s="238"/>
      <c r="P37" s="238"/>
      <c r="Q37" s="238"/>
      <c r="R37" s="25"/>
      <c r="S37" s="25"/>
      <c r="T37" s="25"/>
      <c r="U37" s="81"/>
      <c r="V37" s="82"/>
      <c r="W37" s="83"/>
      <c r="X37" s="82"/>
    </row>
    <row r="38" spans="1:24" s="84" customFormat="1" ht="16.5" customHeight="1">
      <c r="A38" s="22"/>
      <c r="B38" s="25"/>
      <c r="C38" s="25"/>
      <c r="D38" s="25"/>
      <c r="E38" s="25"/>
      <c r="F38" s="25"/>
      <c r="G38" s="25"/>
      <c r="H38" s="25"/>
      <c r="I38" s="25"/>
      <c r="J38" s="25"/>
      <c r="K38" s="25"/>
      <c r="L38" s="25"/>
      <c r="M38" s="25"/>
      <c r="N38" s="25"/>
      <c r="O38" s="25"/>
      <c r="P38" s="25"/>
      <c r="Q38" s="25"/>
      <c r="R38" s="25"/>
      <c r="S38" s="25"/>
      <c r="T38" s="25"/>
      <c r="U38" s="81"/>
      <c r="V38" s="82"/>
      <c r="W38" s="83"/>
      <c r="X38" s="82"/>
    </row>
    <row r="39" spans="1:24" s="84" customFormat="1" ht="48" customHeight="1">
      <c r="A39" s="23" t="s">
        <v>150</v>
      </c>
      <c r="B39" s="213" t="s">
        <v>94</v>
      </c>
      <c r="C39" s="214"/>
      <c r="D39" s="214"/>
      <c r="E39" s="214"/>
      <c r="F39" s="214"/>
      <c r="G39" s="214"/>
      <c r="H39" s="214"/>
      <c r="I39" s="214"/>
      <c r="J39" s="214"/>
      <c r="K39" s="214"/>
      <c r="L39" s="214"/>
      <c r="M39" s="214"/>
      <c r="N39" s="214"/>
      <c r="O39" s="214"/>
      <c r="P39" s="214"/>
      <c r="Q39" s="214"/>
      <c r="R39" s="25"/>
      <c r="S39" s="25"/>
      <c r="T39" s="25"/>
      <c r="U39" s="81"/>
      <c r="V39" s="82"/>
      <c r="W39" s="83"/>
      <c r="X39" s="82"/>
    </row>
    <row r="40" spans="1:24" s="84" customFormat="1" ht="15.75">
      <c r="A40" s="24"/>
      <c r="B40" s="25"/>
      <c r="C40" s="25"/>
      <c r="D40" s="25"/>
      <c r="E40" s="25"/>
      <c r="F40" s="25"/>
      <c r="G40" s="25"/>
      <c r="H40" s="25"/>
      <c r="I40" s="25"/>
      <c r="J40" s="25"/>
      <c r="K40" s="25"/>
      <c r="L40" s="25"/>
      <c r="M40" s="25"/>
      <c r="N40" s="25"/>
      <c r="O40" s="25"/>
      <c r="P40" s="25"/>
      <c r="Q40" s="25"/>
      <c r="R40" s="25"/>
      <c r="S40" s="25"/>
      <c r="T40" s="25"/>
      <c r="U40" s="81"/>
      <c r="V40" s="82"/>
      <c r="W40" s="83"/>
      <c r="X40" s="82"/>
    </row>
    <row r="41" spans="1:24" s="84" customFormat="1" ht="66" customHeight="1">
      <c r="A41" s="23" t="s">
        <v>151</v>
      </c>
      <c r="B41" s="213" t="s">
        <v>92</v>
      </c>
      <c r="C41" s="214"/>
      <c r="D41" s="214"/>
      <c r="E41" s="214"/>
      <c r="F41" s="214"/>
      <c r="G41" s="214"/>
      <c r="H41" s="214"/>
      <c r="I41" s="214"/>
      <c r="J41" s="214"/>
      <c r="K41" s="214"/>
      <c r="L41" s="214"/>
      <c r="M41" s="214"/>
      <c r="N41" s="214"/>
      <c r="O41" s="214"/>
      <c r="P41" s="214"/>
      <c r="Q41" s="214"/>
      <c r="R41" s="25"/>
      <c r="S41" s="25"/>
      <c r="T41" s="25"/>
      <c r="U41" s="81"/>
      <c r="V41" s="82"/>
      <c r="W41" s="83"/>
      <c r="X41" s="82"/>
    </row>
    <row r="42" spans="1:24" s="84" customFormat="1" ht="15.75">
      <c r="A42" s="24"/>
      <c r="B42" s="97"/>
      <c r="C42" s="97"/>
      <c r="D42" s="93"/>
      <c r="E42" s="93"/>
      <c r="F42" s="93"/>
      <c r="G42" s="93"/>
      <c r="H42" s="93"/>
      <c r="I42" s="93"/>
      <c r="J42" s="93"/>
      <c r="K42" s="93"/>
      <c r="L42" s="25"/>
      <c r="M42" s="25"/>
      <c r="N42" s="25"/>
      <c r="O42" s="25"/>
      <c r="P42" s="25"/>
      <c r="Q42" s="25"/>
      <c r="R42" s="25"/>
      <c r="S42" s="25"/>
      <c r="T42" s="25"/>
      <c r="U42" s="81"/>
      <c r="V42" s="82"/>
      <c r="W42" s="83"/>
      <c r="X42" s="82"/>
    </row>
    <row r="43" spans="1:24" s="84" customFormat="1" ht="68.25" customHeight="1">
      <c r="A43" s="23" t="s">
        <v>152</v>
      </c>
      <c r="B43" s="215" t="s">
        <v>219</v>
      </c>
      <c r="C43" s="214"/>
      <c r="D43" s="214"/>
      <c r="E43" s="214"/>
      <c r="F43" s="214"/>
      <c r="G43" s="214"/>
      <c r="H43" s="214"/>
      <c r="I43" s="214"/>
      <c r="J43" s="214"/>
      <c r="K43" s="214"/>
      <c r="L43" s="214"/>
      <c r="M43" s="214"/>
      <c r="N43" s="214"/>
      <c r="O43" s="214"/>
      <c r="P43" s="214"/>
      <c r="Q43" s="214"/>
      <c r="R43" s="25"/>
      <c r="S43" s="25"/>
      <c r="T43" s="25"/>
      <c r="U43" s="81"/>
      <c r="V43" s="82"/>
      <c r="W43" s="83"/>
      <c r="X43" s="82"/>
    </row>
    <row r="44" spans="1:24" s="84" customFormat="1" ht="15.75">
      <c r="A44" s="24"/>
      <c r="B44" s="97"/>
      <c r="C44" s="97"/>
      <c r="D44" s="97"/>
      <c r="E44" s="97"/>
      <c r="F44" s="97"/>
      <c r="G44" s="97"/>
      <c r="H44" s="97"/>
      <c r="I44" s="97"/>
      <c r="J44" s="97"/>
      <c r="K44" s="97"/>
      <c r="L44" s="25"/>
      <c r="M44" s="25"/>
      <c r="N44" s="25"/>
      <c r="O44" s="25"/>
      <c r="P44" s="25"/>
      <c r="Q44" s="25"/>
      <c r="R44" s="25"/>
      <c r="S44" s="25"/>
      <c r="T44" s="25"/>
      <c r="U44" s="81"/>
      <c r="V44" s="82"/>
      <c r="W44" s="83"/>
      <c r="X44" s="82"/>
    </row>
    <row r="45" spans="1:24" s="84" customFormat="1" ht="51.75" customHeight="1">
      <c r="A45" s="23" t="s">
        <v>153</v>
      </c>
      <c r="B45" s="215" t="s">
        <v>218</v>
      </c>
      <c r="C45" s="214"/>
      <c r="D45" s="214"/>
      <c r="E45" s="214"/>
      <c r="F45" s="214"/>
      <c r="G45" s="214"/>
      <c r="H45" s="214"/>
      <c r="I45" s="214"/>
      <c r="J45" s="214"/>
      <c r="K45" s="214"/>
      <c r="L45" s="214"/>
      <c r="M45" s="214"/>
      <c r="N45" s="214"/>
      <c r="O45" s="214"/>
      <c r="P45" s="214"/>
      <c r="Q45" s="214"/>
      <c r="R45" s="25"/>
      <c r="S45" s="25"/>
      <c r="T45" s="25"/>
      <c r="U45" s="81"/>
      <c r="V45" s="82"/>
      <c r="W45" s="83"/>
      <c r="X45" s="82"/>
    </row>
    <row r="46" spans="1:24" s="84" customFormat="1" ht="15.75">
      <c r="A46" s="24"/>
      <c r="B46" s="97"/>
      <c r="C46" s="97"/>
      <c r="D46" s="93"/>
      <c r="E46" s="93"/>
      <c r="F46" s="93"/>
      <c r="G46" s="93"/>
      <c r="H46" s="93"/>
      <c r="I46" s="93"/>
      <c r="J46" s="93"/>
      <c r="K46" s="93"/>
      <c r="L46" s="93"/>
      <c r="M46" s="98"/>
      <c r="N46" s="25"/>
      <c r="O46" s="25"/>
      <c r="P46" s="25"/>
      <c r="Q46" s="25"/>
      <c r="R46" s="25"/>
      <c r="S46" s="25"/>
      <c r="T46" s="25"/>
      <c r="U46" s="81"/>
      <c r="V46" s="82"/>
      <c r="W46" s="83"/>
      <c r="X46" s="82"/>
    </row>
    <row r="47" spans="1:24" s="84" customFormat="1" ht="129.75" customHeight="1">
      <c r="A47" s="23" t="s">
        <v>154</v>
      </c>
      <c r="B47" s="215" t="s">
        <v>251</v>
      </c>
      <c r="C47" s="214"/>
      <c r="D47" s="214"/>
      <c r="E47" s="214"/>
      <c r="F47" s="214"/>
      <c r="G47" s="214"/>
      <c r="H47" s="214"/>
      <c r="I47" s="214"/>
      <c r="J47" s="214"/>
      <c r="K47" s="214"/>
      <c r="L47" s="214"/>
      <c r="M47" s="214"/>
      <c r="N47" s="214"/>
      <c r="O47" s="214"/>
      <c r="P47" s="214"/>
      <c r="Q47" s="214"/>
      <c r="R47" s="25"/>
      <c r="S47" s="25"/>
      <c r="T47" s="25"/>
      <c r="U47" s="81"/>
      <c r="V47" s="82"/>
      <c r="W47" s="83"/>
      <c r="X47" s="82"/>
    </row>
    <row r="48" spans="1:24" s="84" customFormat="1" ht="15.75" customHeight="1">
      <c r="A48" s="24"/>
      <c r="B48" s="25"/>
      <c r="C48" s="25"/>
      <c r="D48" s="25"/>
      <c r="E48" s="25"/>
      <c r="F48" s="25"/>
      <c r="G48" s="25"/>
      <c r="H48" s="25"/>
      <c r="I48" s="25"/>
      <c r="J48" s="25"/>
      <c r="K48" s="25"/>
      <c r="L48" s="25"/>
      <c r="M48" s="25"/>
      <c r="N48" s="25"/>
      <c r="O48" s="25"/>
      <c r="P48" s="25"/>
      <c r="Q48" s="25"/>
      <c r="R48" s="25"/>
      <c r="S48" s="25"/>
      <c r="T48" s="25"/>
      <c r="U48" s="81"/>
      <c r="V48" s="82"/>
      <c r="W48" s="83"/>
      <c r="X48" s="82"/>
    </row>
    <row r="49" spans="1:24" s="84" customFormat="1" ht="54.75" customHeight="1">
      <c r="A49" s="23" t="s">
        <v>155</v>
      </c>
      <c r="B49" s="215" t="s">
        <v>215</v>
      </c>
      <c r="C49" s="214"/>
      <c r="D49" s="214"/>
      <c r="E49" s="214"/>
      <c r="F49" s="214"/>
      <c r="G49" s="214"/>
      <c r="H49" s="214"/>
      <c r="I49" s="214"/>
      <c r="J49" s="214"/>
      <c r="K49" s="214"/>
      <c r="L49" s="214"/>
      <c r="M49" s="214"/>
      <c r="N49" s="214"/>
      <c r="O49" s="214"/>
      <c r="P49" s="214"/>
      <c r="Q49" s="214"/>
      <c r="R49" s="25"/>
      <c r="S49" s="25"/>
      <c r="T49" s="25"/>
      <c r="U49" s="81"/>
      <c r="V49" s="82"/>
      <c r="W49" s="83"/>
      <c r="X49" s="82"/>
    </row>
    <row r="50" spans="1:24" s="84" customFormat="1" ht="15.75">
      <c r="A50" s="24"/>
      <c r="B50" s="97"/>
      <c r="C50" s="97"/>
      <c r="D50" s="93"/>
      <c r="E50" s="93"/>
      <c r="F50" s="93"/>
      <c r="G50" s="93"/>
      <c r="H50" s="93"/>
      <c r="I50" s="93"/>
      <c r="J50" s="93"/>
      <c r="K50" s="93"/>
      <c r="L50" s="25"/>
      <c r="M50" s="25"/>
      <c r="N50" s="25"/>
      <c r="O50" s="25"/>
      <c r="P50" s="25"/>
      <c r="Q50" s="25"/>
      <c r="R50" s="25"/>
      <c r="S50" s="25"/>
      <c r="T50" s="25"/>
      <c r="U50" s="81"/>
      <c r="V50" s="82"/>
      <c r="W50" s="83"/>
      <c r="X50" s="82"/>
    </row>
    <row r="51" spans="1:24" s="84" customFormat="1" ht="48.75" customHeight="1">
      <c r="A51" s="23" t="s">
        <v>156</v>
      </c>
      <c r="B51" s="215" t="s">
        <v>216</v>
      </c>
      <c r="C51" s="243"/>
      <c r="D51" s="243"/>
      <c r="E51" s="243"/>
      <c r="F51" s="243"/>
      <c r="G51" s="243"/>
      <c r="H51" s="243"/>
      <c r="I51" s="243"/>
      <c r="J51" s="243"/>
      <c r="K51" s="243"/>
      <c r="L51" s="243"/>
      <c r="M51" s="243"/>
      <c r="N51" s="243"/>
      <c r="O51" s="243"/>
      <c r="P51" s="243"/>
      <c r="Q51" s="243"/>
      <c r="R51" s="25"/>
      <c r="S51" s="25"/>
      <c r="T51" s="25"/>
      <c r="U51" s="81"/>
      <c r="V51" s="82"/>
      <c r="W51" s="83"/>
      <c r="X51" s="82"/>
    </row>
    <row r="52" spans="1:24" s="84" customFormat="1" ht="15.75">
      <c r="A52" s="24"/>
      <c r="B52" s="97"/>
      <c r="C52" s="97"/>
      <c r="D52" s="93"/>
      <c r="E52" s="93"/>
      <c r="F52" s="93"/>
      <c r="G52" s="93"/>
      <c r="H52" s="93"/>
      <c r="I52" s="93"/>
      <c r="J52" s="93"/>
      <c r="K52" s="93"/>
      <c r="L52" s="25"/>
      <c r="M52" s="25"/>
      <c r="N52" s="25"/>
      <c r="O52" s="25"/>
      <c r="P52" s="25"/>
      <c r="Q52" s="25"/>
      <c r="R52" s="25"/>
      <c r="S52" s="25"/>
      <c r="T52" s="25"/>
      <c r="U52" s="81"/>
      <c r="V52" s="82"/>
      <c r="W52" s="83"/>
      <c r="X52" s="82"/>
    </row>
    <row r="53" spans="1:24" s="84" customFormat="1" ht="15.75">
      <c r="A53" s="24"/>
      <c r="B53" s="66" t="s">
        <v>217</v>
      </c>
      <c r="C53" s="25"/>
      <c r="D53" s="25"/>
      <c r="E53" s="98" t="s">
        <v>79</v>
      </c>
      <c r="F53" s="98"/>
      <c r="G53" s="98" t="s">
        <v>80</v>
      </c>
      <c r="H53" s="98"/>
      <c r="I53" s="98" t="s">
        <v>81</v>
      </c>
      <c r="J53" s="98"/>
      <c r="K53" s="221" t="s">
        <v>132</v>
      </c>
      <c r="L53" s="193"/>
      <c r="M53" s="98"/>
      <c r="N53" s="99" t="s">
        <v>139</v>
      </c>
      <c r="O53" s="98"/>
      <c r="P53" s="227" t="s">
        <v>133</v>
      </c>
      <c r="Q53" s="227"/>
      <c r="R53" s="25"/>
      <c r="S53" s="25"/>
      <c r="T53" s="25"/>
      <c r="U53" s="81"/>
      <c r="V53" s="82"/>
      <c r="W53" s="83"/>
      <c r="X53" s="82"/>
    </row>
    <row r="54" spans="1:24" s="84" customFormat="1" ht="15.75">
      <c r="A54" s="24"/>
      <c r="B54" s="130" t="s">
        <v>239</v>
      </c>
      <c r="C54" s="25"/>
      <c r="D54" s="25"/>
      <c r="E54" s="98" t="s">
        <v>31</v>
      </c>
      <c r="F54" s="25"/>
      <c r="G54" s="98" t="s">
        <v>31</v>
      </c>
      <c r="H54" s="25"/>
      <c r="I54" s="98" t="s">
        <v>31</v>
      </c>
      <c r="J54" s="25"/>
      <c r="K54" s="227" t="s">
        <v>31</v>
      </c>
      <c r="L54" s="203"/>
      <c r="M54" s="98"/>
      <c r="N54" s="98" t="s">
        <v>31</v>
      </c>
      <c r="O54" s="98"/>
      <c r="P54" s="227" t="s">
        <v>31</v>
      </c>
      <c r="Q54" s="227"/>
      <c r="R54" s="25"/>
      <c r="S54" s="25"/>
      <c r="T54" s="25"/>
      <c r="U54" s="81"/>
      <c r="V54" s="82"/>
      <c r="W54" s="83"/>
      <c r="X54" s="82"/>
    </row>
    <row r="55" spans="1:24" s="84" customFormat="1" ht="15.75">
      <c r="A55" s="24"/>
      <c r="B55" s="25"/>
      <c r="C55" s="25"/>
      <c r="D55" s="25"/>
      <c r="E55" s="25"/>
      <c r="F55" s="25"/>
      <c r="G55" s="25"/>
      <c r="H55" s="25"/>
      <c r="I55" s="25"/>
      <c r="J55" s="25"/>
      <c r="K55" s="25"/>
      <c r="L55" s="25"/>
      <c r="M55" s="25"/>
      <c r="N55" s="25"/>
      <c r="O55" s="25"/>
      <c r="P55" s="25"/>
      <c r="Q55" s="25"/>
      <c r="R55" s="25"/>
      <c r="S55" s="25"/>
      <c r="T55" s="25"/>
      <c r="U55" s="81"/>
      <c r="V55" s="82"/>
      <c r="W55" s="83"/>
      <c r="X55" s="82"/>
    </row>
    <row r="56" spans="1:24" s="84" customFormat="1" ht="15.75">
      <c r="A56" s="24"/>
      <c r="B56" s="25" t="s">
        <v>137</v>
      </c>
      <c r="C56" s="25"/>
      <c r="D56" s="25"/>
      <c r="E56" s="30">
        <v>114493</v>
      </c>
      <c r="F56" s="30">
        <v>119156</v>
      </c>
      <c r="G56" s="30">
        <v>247868</v>
      </c>
      <c r="H56" s="30"/>
      <c r="I56" s="30">
        <v>94</v>
      </c>
      <c r="J56" s="30"/>
      <c r="K56" s="219">
        <v>879</v>
      </c>
      <c r="L56" s="204"/>
      <c r="M56" s="30"/>
      <c r="N56" s="30">
        <v>0</v>
      </c>
      <c r="O56" s="30"/>
      <c r="P56" s="229">
        <f>+E56+G56+I56+K56+N56</f>
        <v>363334</v>
      </c>
      <c r="Q56" s="229"/>
      <c r="R56" s="100"/>
      <c r="S56" s="25"/>
      <c r="T56" s="25"/>
      <c r="U56" s="81"/>
      <c r="V56" s="82"/>
      <c r="W56" s="83"/>
      <c r="X56" s="82"/>
    </row>
    <row r="57" spans="1:24" s="84" customFormat="1" ht="15.75">
      <c r="A57" s="24"/>
      <c r="B57" s="25" t="s">
        <v>138</v>
      </c>
      <c r="C57" s="25"/>
      <c r="D57" s="25"/>
      <c r="E57" s="30">
        <v>120411</v>
      </c>
      <c r="F57" s="30"/>
      <c r="G57" s="30">
        <v>67</v>
      </c>
      <c r="H57" s="30"/>
      <c r="I57" s="30">
        <v>2125</v>
      </c>
      <c r="J57" s="30"/>
      <c r="K57" s="224">
        <v>9</v>
      </c>
      <c r="L57" s="236"/>
      <c r="M57" s="30"/>
      <c r="N57" s="30">
        <f>-E57-G57-I57-K57</f>
        <v>-122612</v>
      </c>
      <c r="O57" s="30"/>
      <c r="P57" s="229">
        <f>+E57+G57+I57+K57+N57</f>
        <v>0</v>
      </c>
      <c r="Q57" s="229"/>
      <c r="R57" s="25"/>
      <c r="S57" s="25"/>
      <c r="T57" s="25"/>
      <c r="U57" s="81"/>
      <c r="V57" s="82"/>
      <c r="W57" s="83"/>
      <c r="X57" s="82"/>
    </row>
    <row r="58" spans="1:24" s="84" customFormat="1" ht="16.5" thickBot="1">
      <c r="A58" s="24"/>
      <c r="B58" s="25"/>
      <c r="C58" s="25"/>
      <c r="D58" s="25"/>
      <c r="E58" s="101">
        <f>SUM(E56:E57)</f>
        <v>234904</v>
      </c>
      <c r="F58" s="101"/>
      <c r="G58" s="101">
        <f>SUM(G56:G57)</f>
        <v>247935</v>
      </c>
      <c r="H58" s="101"/>
      <c r="I58" s="101">
        <f>SUM(I56:I57)</f>
        <v>2219</v>
      </c>
      <c r="J58" s="101"/>
      <c r="K58" s="230">
        <f>SUM(K56:K57)</f>
        <v>888</v>
      </c>
      <c r="L58" s="231"/>
      <c r="M58" s="101"/>
      <c r="N58" s="101">
        <f>SUM(N56:N57)</f>
        <v>-122612</v>
      </c>
      <c r="O58" s="101"/>
      <c r="P58" s="228">
        <f>SUM(P56:P57)</f>
        <v>363334</v>
      </c>
      <c r="Q58" s="228"/>
      <c r="R58" s="25"/>
      <c r="S58" s="25"/>
      <c r="T58" s="25"/>
      <c r="U58" s="81"/>
      <c r="V58" s="82"/>
      <c r="W58" s="83"/>
      <c r="X58" s="82"/>
    </row>
    <row r="59" spans="1:24" s="84" customFormat="1" ht="16.5" thickTop="1">
      <c r="A59" s="24"/>
      <c r="B59" s="25"/>
      <c r="C59" s="25"/>
      <c r="D59" s="25"/>
      <c r="E59" s="30"/>
      <c r="F59" s="30"/>
      <c r="G59" s="30"/>
      <c r="H59" s="30"/>
      <c r="I59" s="30"/>
      <c r="J59" s="30"/>
      <c r="K59" s="30"/>
      <c r="L59" s="30"/>
      <c r="M59" s="30"/>
      <c r="N59" s="30"/>
      <c r="O59" s="30"/>
      <c r="P59" s="30"/>
      <c r="Q59" s="30"/>
      <c r="R59" s="25"/>
      <c r="S59" s="25"/>
      <c r="T59" s="25"/>
      <c r="U59" s="81"/>
      <c r="V59" s="82"/>
      <c r="W59" s="83"/>
      <c r="X59" s="82"/>
    </row>
    <row r="60" spans="1:24" s="84" customFormat="1" ht="16.5" thickBot="1">
      <c r="A60" s="24"/>
      <c r="B60" s="25" t="s">
        <v>148</v>
      </c>
      <c r="C60" s="25"/>
      <c r="D60" s="25"/>
      <c r="E60" s="102">
        <v>7502</v>
      </c>
      <c r="F60" s="102"/>
      <c r="G60" s="102">
        <v>4875</v>
      </c>
      <c r="H60" s="102"/>
      <c r="I60" s="102">
        <v>-378</v>
      </c>
      <c r="J60" s="102"/>
      <c r="K60" s="232">
        <v>-36</v>
      </c>
      <c r="L60" s="233"/>
      <c r="M60" s="102"/>
      <c r="N60" s="102">
        <v>0</v>
      </c>
      <c r="O60" s="102"/>
      <c r="P60" s="229">
        <f>+E60+G60+I60+K60+N60</f>
        <v>11963</v>
      </c>
      <c r="Q60" s="229"/>
      <c r="R60" s="100"/>
      <c r="S60" s="25"/>
      <c r="T60" s="25"/>
      <c r="U60" s="81"/>
      <c r="V60" s="82"/>
      <c r="W60" s="83"/>
      <c r="X60" s="82"/>
    </row>
    <row r="61" spans="1:24" s="84" customFormat="1" ht="16.5" thickTop="1">
      <c r="A61" s="24"/>
      <c r="B61" s="84" t="s">
        <v>141</v>
      </c>
      <c r="C61" s="25"/>
      <c r="D61" s="25"/>
      <c r="E61" s="30"/>
      <c r="F61" s="30"/>
      <c r="G61" s="30"/>
      <c r="H61" s="30"/>
      <c r="I61" s="30"/>
      <c r="J61" s="30"/>
      <c r="K61" s="30"/>
      <c r="L61" s="30"/>
      <c r="M61" s="30"/>
      <c r="N61" s="30"/>
      <c r="O61" s="30"/>
      <c r="P61" s="229">
        <v>384</v>
      </c>
      <c r="Q61" s="229"/>
      <c r="R61" s="25"/>
      <c r="S61" s="25"/>
      <c r="T61" s="25"/>
      <c r="U61" s="81"/>
      <c r="V61" s="82"/>
      <c r="W61" s="83"/>
      <c r="X61" s="82"/>
    </row>
    <row r="62" spans="1:24" s="84" customFormat="1" ht="15.75">
      <c r="A62" s="24"/>
      <c r="B62" s="25" t="s">
        <v>140</v>
      </c>
      <c r="C62" s="25"/>
      <c r="D62" s="25"/>
      <c r="E62" s="30"/>
      <c r="F62" s="30"/>
      <c r="G62" s="30"/>
      <c r="H62" s="30"/>
      <c r="I62" s="30"/>
      <c r="J62" s="30"/>
      <c r="K62" s="30"/>
      <c r="L62" s="30"/>
      <c r="M62" s="30"/>
      <c r="N62" s="30"/>
      <c r="O62" s="30"/>
      <c r="P62" s="237">
        <v>4567</v>
      </c>
      <c r="Q62" s="237"/>
      <c r="R62" s="25"/>
      <c r="S62" s="25"/>
      <c r="T62" s="25"/>
      <c r="U62" s="81"/>
      <c r="V62" s="82"/>
      <c r="W62" s="83"/>
      <c r="X62" s="82"/>
    </row>
    <row r="63" spans="1:24" s="84" customFormat="1" ht="16.5" thickBot="1">
      <c r="A63" s="24"/>
      <c r="B63" s="25" t="s">
        <v>77</v>
      </c>
      <c r="C63" s="25"/>
      <c r="D63" s="25"/>
      <c r="E63" s="100"/>
      <c r="F63" s="100"/>
      <c r="G63" s="100"/>
      <c r="H63" s="100"/>
      <c r="I63" s="100"/>
      <c r="J63" s="100"/>
      <c r="K63" s="100"/>
      <c r="L63" s="100"/>
      <c r="M63" s="100"/>
      <c r="N63" s="100"/>
      <c r="O63" s="30"/>
      <c r="P63" s="228">
        <f>SUM(P60:P62)</f>
        <v>16914</v>
      </c>
      <c r="Q63" s="228"/>
      <c r="R63" s="100"/>
      <c r="S63" s="25"/>
      <c r="T63" s="25"/>
      <c r="U63" s="81"/>
      <c r="V63" s="82"/>
      <c r="W63" s="83"/>
      <c r="X63" s="82"/>
    </row>
    <row r="64" spans="1:24" s="84" customFormat="1" ht="16.5" thickTop="1">
      <c r="A64" s="24"/>
      <c r="B64" s="97"/>
      <c r="C64" s="97"/>
      <c r="D64" s="93"/>
      <c r="E64" s="103"/>
      <c r="F64" s="103"/>
      <c r="G64" s="103"/>
      <c r="H64" s="103"/>
      <c r="I64" s="103"/>
      <c r="J64" s="103"/>
      <c r="K64" s="103"/>
      <c r="L64" s="103"/>
      <c r="M64" s="103"/>
      <c r="N64" s="103"/>
      <c r="O64" s="25"/>
      <c r="P64" s="25"/>
      <c r="Q64" s="25"/>
      <c r="R64" s="25"/>
      <c r="S64" s="25"/>
      <c r="T64" s="25"/>
      <c r="U64" s="81"/>
      <c r="V64" s="82"/>
      <c r="W64" s="83"/>
      <c r="X64" s="82"/>
    </row>
    <row r="65" spans="1:24" s="84" customFormat="1" ht="15.75" customHeight="1">
      <c r="A65" s="24"/>
      <c r="B65" s="93" t="str">
        <f>+B53</f>
        <v>Financial period ended</v>
      </c>
      <c r="C65" s="25"/>
      <c r="D65" s="25"/>
      <c r="E65" s="98" t="s">
        <v>79</v>
      </c>
      <c r="F65" s="98"/>
      <c r="G65" s="98" t="s">
        <v>80</v>
      </c>
      <c r="H65" s="98"/>
      <c r="I65" s="98" t="s">
        <v>81</v>
      </c>
      <c r="J65" s="98"/>
      <c r="K65" s="221" t="s">
        <v>132</v>
      </c>
      <c r="L65" s="193"/>
      <c r="M65" s="98"/>
      <c r="N65" s="99" t="s">
        <v>139</v>
      </c>
      <c r="O65" s="98"/>
      <c r="P65" s="227" t="s">
        <v>133</v>
      </c>
      <c r="Q65" s="227"/>
      <c r="R65" s="98"/>
      <c r="S65" s="98"/>
      <c r="T65" s="25"/>
      <c r="U65" s="81"/>
      <c r="V65" s="82"/>
      <c r="W65" s="83"/>
      <c r="X65" s="82"/>
    </row>
    <row r="66" spans="1:24" s="84" customFormat="1" ht="15.75">
      <c r="A66" s="24"/>
      <c r="B66" s="130" t="s">
        <v>240</v>
      </c>
      <c r="C66" s="25"/>
      <c r="D66" s="25"/>
      <c r="E66" s="98" t="s">
        <v>31</v>
      </c>
      <c r="F66" s="25"/>
      <c r="G66" s="98" t="s">
        <v>31</v>
      </c>
      <c r="H66" s="25"/>
      <c r="I66" s="98" t="s">
        <v>31</v>
      </c>
      <c r="J66" s="25"/>
      <c r="K66" s="221" t="s">
        <v>31</v>
      </c>
      <c r="L66" s="198"/>
      <c r="M66" s="98"/>
      <c r="N66" s="98" t="s">
        <v>31</v>
      </c>
      <c r="O66" s="98"/>
      <c r="P66" s="227" t="s">
        <v>31</v>
      </c>
      <c r="Q66" s="227"/>
      <c r="R66" s="98"/>
      <c r="S66" s="98"/>
      <c r="T66" s="25"/>
      <c r="U66" s="81"/>
      <c r="V66" s="82"/>
      <c r="W66" s="83"/>
      <c r="X66" s="82"/>
    </row>
    <row r="67" spans="1:24" s="84" customFormat="1" ht="15.75">
      <c r="A67" s="24"/>
      <c r="B67" s="25"/>
      <c r="C67" s="25"/>
      <c r="D67" s="25"/>
      <c r="E67" s="25"/>
      <c r="F67" s="25"/>
      <c r="G67" s="25"/>
      <c r="H67" s="25"/>
      <c r="I67" s="25"/>
      <c r="J67" s="25"/>
      <c r="K67" s="25"/>
      <c r="L67" s="25"/>
      <c r="M67" s="25"/>
      <c r="N67" s="25"/>
      <c r="O67" s="25"/>
      <c r="P67" s="25"/>
      <c r="Q67" s="25"/>
      <c r="R67" s="25"/>
      <c r="S67" s="25"/>
      <c r="T67" s="104"/>
      <c r="U67" s="104"/>
      <c r="W67" s="83"/>
      <c r="X67" s="82"/>
    </row>
    <row r="68" spans="1:24" s="84" customFormat="1" ht="15.75">
      <c r="A68" s="24"/>
      <c r="B68" s="25" t="s">
        <v>137</v>
      </c>
      <c r="C68" s="25"/>
      <c r="D68" s="25"/>
      <c r="E68" s="9">
        <v>116631</v>
      </c>
      <c r="F68" s="9">
        <v>119156</v>
      </c>
      <c r="G68" s="9">
        <v>231851</v>
      </c>
      <c r="H68" s="9"/>
      <c r="I68" s="9">
        <v>96</v>
      </c>
      <c r="J68" s="9"/>
      <c r="K68" s="242">
        <v>1267</v>
      </c>
      <c r="L68" s="204"/>
      <c r="M68" s="9"/>
      <c r="N68" s="9">
        <v>0</v>
      </c>
      <c r="O68" s="30"/>
      <c r="P68" s="229">
        <f>+E68+G68+I68+K68+N68</f>
        <v>349845</v>
      </c>
      <c r="Q68" s="229"/>
      <c r="R68" s="25"/>
      <c r="S68" s="25"/>
      <c r="T68" s="104"/>
      <c r="U68" s="104"/>
      <c r="W68" s="83"/>
      <c r="X68" s="82"/>
    </row>
    <row r="69" spans="1:24" s="84" customFormat="1" ht="15.75">
      <c r="A69" s="24"/>
      <c r="B69" s="25" t="s">
        <v>138</v>
      </c>
      <c r="C69" s="25"/>
      <c r="D69" s="25"/>
      <c r="E69" s="9">
        <v>118841</v>
      </c>
      <c r="F69" s="9"/>
      <c r="G69" s="9">
        <v>77</v>
      </c>
      <c r="H69" s="9"/>
      <c r="I69" s="9">
        <v>3817</v>
      </c>
      <c r="J69" s="9"/>
      <c r="K69" s="239">
        <v>9</v>
      </c>
      <c r="L69" s="236"/>
      <c r="M69" s="9"/>
      <c r="N69" s="9">
        <f>-E69-G69-I69-K69</f>
        <v>-122744</v>
      </c>
      <c r="O69" s="30"/>
      <c r="P69" s="229">
        <f>+E69+G69+I69+K69+N69</f>
        <v>0</v>
      </c>
      <c r="Q69" s="229"/>
      <c r="R69" s="25"/>
      <c r="S69" s="25"/>
      <c r="T69" s="104"/>
      <c r="U69" s="104"/>
      <c r="W69" s="83"/>
      <c r="X69" s="82"/>
    </row>
    <row r="70" spans="1:24" s="84" customFormat="1" ht="16.5" thickBot="1">
      <c r="A70" s="24"/>
      <c r="B70" s="25"/>
      <c r="C70" s="25"/>
      <c r="D70" s="25"/>
      <c r="E70" s="101">
        <f>SUM(E68:E69)</f>
        <v>235472</v>
      </c>
      <c r="F70" s="101"/>
      <c r="G70" s="101">
        <f>SUM(G68:G69)</f>
        <v>231928</v>
      </c>
      <c r="H70" s="101"/>
      <c r="I70" s="101">
        <f>SUM(I68:I69)</f>
        <v>3913</v>
      </c>
      <c r="J70" s="101"/>
      <c r="K70" s="230">
        <f>SUM(K68:K69)</f>
        <v>1276</v>
      </c>
      <c r="L70" s="231"/>
      <c r="M70" s="101"/>
      <c r="N70" s="101">
        <f>SUM(N68:N69)</f>
        <v>-122744</v>
      </c>
      <c r="O70" s="101"/>
      <c r="P70" s="228">
        <f>SUM(P68:P69)</f>
        <v>349845</v>
      </c>
      <c r="Q70" s="228"/>
      <c r="R70" s="25"/>
      <c r="S70" s="25"/>
      <c r="T70" s="104"/>
      <c r="U70" s="104"/>
      <c r="W70" s="83"/>
      <c r="X70" s="82"/>
    </row>
    <row r="71" spans="1:24" s="84" customFormat="1" ht="16.5" thickTop="1">
      <c r="A71" s="24"/>
      <c r="B71" s="25"/>
      <c r="C71" s="25"/>
      <c r="D71" s="25"/>
      <c r="E71" s="9"/>
      <c r="F71" s="9"/>
      <c r="G71" s="9"/>
      <c r="H71" s="30"/>
      <c r="I71" s="9"/>
      <c r="J71" s="30"/>
      <c r="K71" s="9"/>
      <c r="L71" s="9"/>
      <c r="M71" s="30"/>
      <c r="N71" s="30"/>
      <c r="O71" s="30"/>
      <c r="P71" s="30"/>
      <c r="Q71" s="30"/>
      <c r="R71" s="25"/>
      <c r="S71" s="25"/>
      <c r="T71" s="104"/>
      <c r="U71" s="104"/>
      <c r="W71" s="83"/>
      <c r="X71" s="82"/>
    </row>
    <row r="72" spans="1:24" s="84" customFormat="1" ht="16.5" thickBot="1">
      <c r="A72" s="24"/>
      <c r="B72" s="25" t="s">
        <v>148</v>
      </c>
      <c r="C72" s="25"/>
      <c r="D72" s="25"/>
      <c r="E72" s="179">
        <v>10164</v>
      </c>
      <c r="F72" s="179"/>
      <c r="G72" s="179">
        <v>5590</v>
      </c>
      <c r="H72" s="179"/>
      <c r="I72" s="179">
        <v>369</v>
      </c>
      <c r="J72" s="179"/>
      <c r="K72" s="241">
        <v>314</v>
      </c>
      <c r="L72" s="233"/>
      <c r="M72" s="179"/>
      <c r="N72" s="179">
        <v>0</v>
      </c>
      <c r="O72" s="102"/>
      <c r="P72" s="229">
        <f>+E72+G72+I72+K72+N72</f>
        <v>16437</v>
      </c>
      <c r="Q72" s="229"/>
      <c r="R72" s="25"/>
      <c r="S72" s="25"/>
      <c r="T72" s="104"/>
      <c r="U72" s="104"/>
      <c r="W72" s="83"/>
      <c r="X72" s="82"/>
    </row>
    <row r="73" spans="1:24" s="84" customFormat="1" ht="16.5" thickTop="1">
      <c r="A73" s="24"/>
      <c r="B73" s="84" t="s">
        <v>141</v>
      </c>
      <c r="C73" s="25"/>
      <c r="D73" s="25"/>
      <c r="E73" s="30"/>
      <c r="F73" s="30"/>
      <c r="G73" s="30"/>
      <c r="H73" s="30"/>
      <c r="I73" s="30"/>
      <c r="J73" s="30"/>
      <c r="K73" s="30"/>
      <c r="L73" s="30"/>
      <c r="M73" s="30"/>
      <c r="N73" s="30"/>
      <c r="O73" s="30"/>
      <c r="P73" s="240">
        <v>357</v>
      </c>
      <c r="Q73" s="240"/>
      <c r="R73" s="25"/>
      <c r="S73" s="25"/>
      <c r="T73" s="104"/>
      <c r="U73" s="104"/>
      <c r="W73" s="83"/>
      <c r="X73" s="82"/>
    </row>
    <row r="74" spans="1:24" s="84" customFormat="1" ht="15.75">
      <c r="A74" s="24"/>
      <c r="B74" s="25" t="s">
        <v>140</v>
      </c>
      <c r="C74" s="25"/>
      <c r="D74" s="25"/>
      <c r="E74" s="30"/>
      <c r="F74" s="30"/>
      <c r="G74" s="30"/>
      <c r="H74" s="30"/>
      <c r="I74" s="30"/>
      <c r="J74" s="30"/>
      <c r="K74" s="30"/>
      <c r="L74" s="30"/>
      <c r="M74" s="30"/>
      <c r="N74" s="30"/>
      <c r="O74" s="30"/>
      <c r="P74" s="216">
        <v>4303</v>
      </c>
      <c r="Q74" s="216"/>
      <c r="R74" s="25"/>
      <c r="S74" s="25"/>
      <c r="T74" s="104"/>
      <c r="U74" s="104"/>
      <c r="W74" s="83"/>
      <c r="X74" s="82"/>
    </row>
    <row r="75" spans="1:24" s="84" customFormat="1" ht="16.5" thickBot="1">
      <c r="A75" s="24"/>
      <c r="B75" s="25" t="s">
        <v>77</v>
      </c>
      <c r="C75" s="25"/>
      <c r="D75" s="25"/>
      <c r="E75" s="30"/>
      <c r="F75" s="30"/>
      <c r="G75" s="30"/>
      <c r="H75" s="30"/>
      <c r="I75" s="30"/>
      <c r="J75" s="30"/>
      <c r="K75" s="30"/>
      <c r="L75" s="30"/>
      <c r="M75" s="30"/>
      <c r="N75" s="30"/>
      <c r="O75" s="30"/>
      <c r="P75" s="228">
        <f>SUM(P72:P74)</f>
        <v>21097</v>
      </c>
      <c r="Q75" s="228"/>
      <c r="R75" s="25"/>
      <c r="S75" s="25"/>
      <c r="T75" s="104"/>
      <c r="U75" s="104"/>
      <c r="W75" s="83"/>
      <c r="X75" s="82"/>
    </row>
    <row r="76" spans="1:24" s="84" customFormat="1" ht="16.5" thickTop="1">
      <c r="A76" s="24"/>
      <c r="B76" s="43"/>
      <c r="C76" s="43"/>
      <c r="D76" s="43"/>
      <c r="E76" s="29"/>
      <c r="F76" s="29"/>
      <c r="G76" s="29"/>
      <c r="H76" s="29"/>
      <c r="I76" s="26"/>
      <c r="J76" s="29"/>
      <c r="K76" s="29"/>
      <c r="L76" s="26"/>
      <c r="M76" s="26"/>
      <c r="N76" s="26"/>
      <c r="O76" s="26"/>
      <c r="P76" s="26"/>
      <c r="Q76" s="26"/>
      <c r="R76" s="104"/>
      <c r="S76" s="104"/>
      <c r="T76" s="104"/>
      <c r="U76" s="104"/>
      <c r="W76" s="83"/>
      <c r="X76" s="82"/>
    </row>
    <row r="77" spans="1:24" s="84" customFormat="1" ht="70.5" customHeight="1">
      <c r="A77" s="23" t="s">
        <v>157</v>
      </c>
      <c r="B77" s="215" t="s">
        <v>252</v>
      </c>
      <c r="C77" s="243"/>
      <c r="D77" s="243"/>
      <c r="E77" s="243"/>
      <c r="F77" s="243"/>
      <c r="G77" s="243"/>
      <c r="H77" s="243"/>
      <c r="I77" s="243"/>
      <c r="J77" s="243"/>
      <c r="K77" s="243"/>
      <c r="L77" s="243"/>
      <c r="M77" s="243"/>
      <c r="N77" s="243"/>
      <c r="O77" s="243"/>
      <c r="P77" s="243"/>
      <c r="Q77" s="243"/>
      <c r="R77" s="25"/>
      <c r="S77" s="25"/>
      <c r="T77" s="25"/>
      <c r="U77" s="81"/>
      <c r="V77" s="82"/>
      <c r="W77" s="83"/>
      <c r="X77" s="82"/>
    </row>
    <row r="78" spans="1:24" s="84" customFormat="1" ht="17.25" customHeight="1">
      <c r="A78" s="24"/>
      <c r="B78" s="25"/>
      <c r="C78" s="25"/>
      <c r="D78" s="25"/>
      <c r="E78" s="25"/>
      <c r="F78" s="25"/>
      <c r="G78" s="25"/>
      <c r="H78" s="25"/>
      <c r="I78" s="25"/>
      <c r="J78" s="25"/>
      <c r="K78" s="25"/>
      <c r="L78" s="25"/>
      <c r="M78" s="25"/>
      <c r="N78" s="25"/>
      <c r="O78" s="25"/>
      <c r="P78" s="25"/>
      <c r="Q78" s="25"/>
      <c r="R78" s="25"/>
      <c r="S78" s="25"/>
      <c r="T78" s="25"/>
      <c r="U78" s="81"/>
      <c r="V78" s="82"/>
      <c r="W78" s="83"/>
      <c r="X78" s="82"/>
    </row>
    <row r="79" spans="1:24" s="84" customFormat="1" ht="165.75" customHeight="1">
      <c r="A79" s="23" t="s">
        <v>158</v>
      </c>
      <c r="B79" s="215" t="s">
        <v>282</v>
      </c>
      <c r="C79" s="214"/>
      <c r="D79" s="214"/>
      <c r="E79" s="214"/>
      <c r="F79" s="214"/>
      <c r="G79" s="214"/>
      <c r="H79" s="214"/>
      <c r="I79" s="214"/>
      <c r="J79" s="214"/>
      <c r="K79" s="214"/>
      <c r="L79" s="214"/>
      <c r="M79" s="214"/>
      <c r="N79" s="214"/>
      <c r="O79" s="214"/>
      <c r="P79" s="214"/>
      <c r="Q79" s="214"/>
      <c r="R79" s="25"/>
      <c r="S79" s="25"/>
      <c r="T79" s="25"/>
      <c r="U79" s="81"/>
      <c r="V79" s="82"/>
      <c r="W79" s="83"/>
      <c r="X79" s="82"/>
    </row>
    <row r="80" spans="1:24" s="84" customFormat="1" ht="15.75">
      <c r="A80" s="23"/>
      <c r="B80" s="154"/>
      <c r="C80" s="96"/>
      <c r="D80" s="96"/>
      <c r="E80" s="96"/>
      <c r="F80" s="96"/>
      <c r="G80" s="96"/>
      <c r="H80" s="96"/>
      <c r="I80" s="96"/>
      <c r="J80" s="96"/>
      <c r="K80" s="96"/>
      <c r="L80" s="96"/>
      <c r="M80" s="96"/>
      <c r="N80" s="96"/>
      <c r="O80" s="96"/>
      <c r="P80" s="96"/>
      <c r="Q80" s="96"/>
      <c r="R80" s="25"/>
      <c r="S80" s="25"/>
      <c r="T80" s="25"/>
      <c r="U80" s="81"/>
      <c r="V80" s="82"/>
      <c r="W80" s="83"/>
      <c r="X80" s="82"/>
    </row>
    <row r="81" spans="1:24" s="84" customFormat="1" ht="33.75" customHeight="1">
      <c r="A81" s="245" t="s">
        <v>15</v>
      </c>
      <c r="B81" s="214"/>
      <c r="C81" s="214"/>
      <c r="D81" s="214"/>
      <c r="E81" s="214"/>
      <c r="F81" s="214"/>
      <c r="G81" s="214"/>
      <c r="H81" s="214"/>
      <c r="I81" s="214"/>
      <c r="J81" s="214"/>
      <c r="K81" s="214"/>
      <c r="L81" s="214"/>
      <c r="M81" s="214"/>
      <c r="N81" s="214"/>
      <c r="O81" s="214"/>
      <c r="P81" s="214"/>
      <c r="Q81" s="214"/>
      <c r="R81" s="25"/>
      <c r="S81" s="25"/>
      <c r="T81" s="25"/>
      <c r="U81" s="81"/>
      <c r="V81" s="82"/>
      <c r="W81" s="83"/>
      <c r="X81" s="82"/>
    </row>
    <row r="82" spans="1:24" s="84" customFormat="1" ht="15.75">
      <c r="A82" s="142"/>
      <c r="B82" s="96"/>
      <c r="C82" s="96"/>
      <c r="D82" s="96"/>
      <c r="E82" s="96"/>
      <c r="F82" s="96"/>
      <c r="G82" s="96"/>
      <c r="H82" s="96"/>
      <c r="I82" s="96"/>
      <c r="J82" s="96"/>
      <c r="K82" s="96"/>
      <c r="L82" s="96"/>
      <c r="M82" s="96"/>
      <c r="N82" s="96"/>
      <c r="O82" s="96"/>
      <c r="P82" s="96"/>
      <c r="Q82" s="96"/>
      <c r="R82" s="25"/>
      <c r="S82" s="25"/>
      <c r="T82" s="25"/>
      <c r="U82" s="81"/>
      <c r="V82" s="82"/>
      <c r="W82" s="83"/>
      <c r="X82" s="82"/>
    </row>
    <row r="83" spans="1:24" s="84" customFormat="1" ht="48" customHeight="1">
      <c r="A83" s="23" t="s">
        <v>159</v>
      </c>
      <c r="B83" s="234" t="s">
        <v>253</v>
      </c>
      <c r="C83" s="235"/>
      <c r="D83" s="235"/>
      <c r="E83" s="235"/>
      <c r="F83" s="235"/>
      <c r="G83" s="235"/>
      <c r="H83" s="235"/>
      <c r="I83" s="235"/>
      <c r="J83" s="235"/>
      <c r="K83" s="235"/>
      <c r="L83" s="235"/>
      <c r="M83" s="235"/>
      <c r="N83" s="235"/>
      <c r="O83" s="235"/>
      <c r="P83" s="235"/>
      <c r="Q83" s="235"/>
      <c r="R83" s="25"/>
      <c r="S83" s="25"/>
      <c r="T83" s="25"/>
      <c r="U83" s="81"/>
      <c r="V83" s="82"/>
      <c r="W83" s="83"/>
      <c r="X83" s="82"/>
    </row>
    <row r="84" spans="1:24" s="84" customFormat="1" ht="15.75">
      <c r="A84" s="23"/>
      <c r="B84" s="157"/>
      <c r="C84" s="158"/>
      <c r="D84" s="158"/>
      <c r="E84" s="158"/>
      <c r="F84" s="158"/>
      <c r="G84" s="158"/>
      <c r="H84" s="158"/>
      <c r="I84" s="158"/>
      <c r="J84" s="158"/>
      <c r="K84" s="158"/>
      <c r="L84" s="158"/>
      <c r="M84" s="158"/>
      <c r="N84" s="158"/>
      <c r="O84" s="158"/>
      <c r="P84" s="158"/>
      <c r="Q84" s="158"/>
      <c r="R84" s="25"/>
      <c r="S84" s="25"/>
      <c r="T84" s="25"/>
      <c r="U84" s="81"/>
      <c r="V84" s="82"/>
      <c r="W84" s="83"/>
      <c r="X84" s="82"/>
    </row>
    <row r="85" spans="1:24" s="84" customFormat="1" ht="15.75">
      <c r="A85" s="24"/>
      <c r="B85" s="97"/>
      <c r="C85" s="97"/>
      <c r="D85" s="106"/>
      <c r="E85" s="106"/>
      <c r="F85" s="93"/>
      <c r="G85" s="93"/>
      <c r="H85" s="93"/>
      <c r="I85" s="93"/>
      <c r="J85" s="93"/>
      <c r="K85" s="93"/>
      <c r="L85" s="25"/>
      <c r="M85" s="25"/>
      <c r="N85" s="25"/>
      <c r="O85" s="25"/>
      <c r="P85" s="25"/>
      <c r="Q85" s="25"/>
      <c r="R85" s="25"/>
      <c r="S85" s="25"/>
      <c r="T85" s="25"/>
      <c r="U85" s="81"/>
      <c r="V85" s="82"/>
      <c r="W85" s="83"/>
      <c r="X85" s="82"/>
    </row>
    <row r="86" spans="1:24" s="84" customFormat="1" ht="26.25" customHeight="1">
      <c r="A86" s="23" t="s">
        <v>160</v>
      </c>
      <c r="B86" s="213" t="s">
        <v>197</v>
      </c>
      <c r="C86" s="213"/>
      <c r="D86" s="213"/>
      <c r="E86" s="213"/>
      <c r="F86" s="213"/>
      <c r="G86" s="213"/>
      <c r="H86" s="213"/>
      <c r="I86" s="213"/>
      <c r="J86" s="213"/>
      <c r="K86" s="213"/>
      <c r="L86" s="213"/>
      <c r="M86" s="213"/>
      <c r="N86" s="213"/>
      <c r="O86" s="213"/>
      <c r="P86" s="213"/>
      <c r="Q86" s="246"/>
      <c r="R86" s="25"/>
      <c r="S86" s="25"/>
      <c r="T86" s="25"/>
      <c r="U86" s="81"/>
      <c r="V86" s="82"/>
      <c r="W86" s="83"/>
      <c r="X86" s="82"/>
    </row>
    <row r="87" spans="1:24" s="64" customFormat="1" ht="104.25" customHeight="1">
      <c r="A87" s="184"/>
      <c r="B87" s="247" t="s">
        <v>275</v>
      </c>
      <c r="C87" s="201"/>
      <c r="D87" s="201"/>
      <c r="E87" s="201"/>
      <c r="F87" s="201"/>
      <c r="G87" s="201"/>
      <c r="H87" s="201"/>
      <c r="I87" s="201"/>
      <c r="J87" s="201"/>
      <c r="K87" s="201"/>
      <c r="L87" s="201"/>
      <c r="M87" s="201"/>
      <c r="N87" s="201"/>
      <c r="O87" s="201"/>
      <c r="P87" s="201"/>
      <c r="Q87" s="201"/>
      <c r="R87" s="39"/>
      <c r="S87" s="39"/>
      <c r="T87" s="39"/>
      <c r="U87" s="180"/>
      <c r="V87" s="181"/>
      <c r="W87" s="182"/>
      <c r="X87" s="181"/>
    </row>
    <row r="88" spans="1:24" s="64" customFormat="1" ht="15.75">
      <c r="A88" s="184"/>
      <c r="B88" s="185"/>
      <c r="C88" s="95"/>
      <c r="D88" s="95"/>
      <c r="E88" s="95"/>
      <c r="F88" s="95"/>
      <c r="G88" s="95"/>
      <c r="H88" s="95"/>
      <c r="I88" s="95"/>
      <c r="J88" s="95"/>
      <c r="K88" s="95"/>
      <c r="L88" s="95"/>
      <c r="M88" s="95"/>
      <c r="N88" s="95"/>
      <c r="O88" s="95"/>
      <c r="P88" s="95"/>
      <c r="Q88" s="95"/>
      <c r="R88" s="39"/>
      <c r="S88" s="39"/>
      <c r="T88" s="39"/>
      <c r="U88" s="180"/>
      <c r="V88" s="181"/>
      <c r="W88" s="182"/>
      <c r="X88" s="181"/>
    </row>
    <row r="89" spans="1:24" s="84" customFormat="1" ht="78.75" customHeight="1">
      <c r="A89" s="23"/>
      <c r="B89" s="238" t="s">
        <v>285</v>
      </c>
      <c r="C89" s="244"/>
      <c r="D89" s="244"/>
      <c r="E89" s="244"/>
      <c r="F89" s="244"/>
      <c r="G89" s="244"/>
      <c r="H89" s="244"/>
      <c r="I89" s="244"/>
      <c r="J89" s="244"/>
      <c r="K89" s="244"/>
      <c r="L89" s="244"/>
      <c r="M89" s="244"/>
      <c r="N89" s="244"/>
      <c r="O89" s="244"/>
      <c r="P89" s="244"/>
      <c r="Q89" s="244"/>
      <c r="R89" s="39" t="s">
        <v>30</v>
      </c>
      <c r="S89" s="25"/>
      <c r="T89" s="25"/>
      <c r="U89" s="81"/>
      <c r="V89" s="82"/>
      <c r="W89" s="83"/>
      <c r="X89" s="82"/>
    </row>
    <row r="90" spans="1:24" s="84" customFormat="1" ht="15.75" customHeight="1">
      <c r="A90" s="23"/>
      <c r="B90" s="155"/>
      <c r="C90" s="95"/>
      <c r="D90" s="95"/>
      <c r="E90" s="95"/>
      <c r="F90" s="95"/>
      <c r="G90" s="95"/>
      <c r="H90" s="95"/>
      <c r="I90" s="95"/>
      <c r="J90" s="95"/>
      <c r="K90" s="95"/>
      <c r="L90" s="95"/>
      <c r="M90" s="95"/>
      <c r="N90" s="95"/>
      <c r="O90" s="95"/>
      <c r="P90" s="95"/>
      <c r="Q90" s="95"/>
      <c r="R90" s="25"/>
      <c r="S90" s="25"/>
      <c r="T90" s="25"/>
      <c r="U90" s="81"/>
      <c r="V90" s="82"/>
      <c r="W90" s="83"/>
      <c r="X90" s="82"/>
    </row>
    <row r="91" spans="1:24" s="84" customFormat="1" ht="78" customHeight="1">
      <c r="A91" s="24"/>
      <c r="B91" s="276" t="s">
        <v>278</v>
      </c>
      <c r="C91" s="201"/>
      <c r="D91" s="201"/>
      <c r="E91" s="201"/>
      <c r="F91" s="201"/>
      <c r="G91" s="201"/>
      <c r="H91" s="201"/>
      <c r="I91" s="201"/>
      <c r="J91" s="201"/>
      <c r="K91" s="201"/>
      <c r="L91" s="201"/>
      <c r="M91" s="201"/>
      <c r="N91" s="201"/>
      <c r="O91" s="201"/>
      <c r="P91" s="201"/>
      <c r="Q91" s="201"/>
      <c r="R91" s="25"/>
      <c r="S91" s="25"/>
      <c r="T91" s="25"/>
      <c r="U91" s="81"/>
      <c r="V91" s="82"/>
      <c r="W91" s="83"/>
      <c r="X91" s="82"/>
    </row>
    <row r="92" spans="1:24" s="84" customFormat="1" ht="15.75" customHeight="1">
      <c r="A92" s="24"/>
      <c r="B92" s="155"/>
      <c r="C92" s="95"/>
      <c r="D92" s="95"/>
      <c r="E92" s="95"/>
      <c r="F92" s="95"/>
      <c r="G92" s="95"/>
      <c r="H92" s="95"/>
      <c r="I92" s="95"/>
      <c r="J92" s="95"/>
      <c r="K92" s="95"/>
      <c r="L92" s="95"/>
      <c r="M92" s="95"/>
      <c r="N92" s="95"/>
      <c r="O92" s="95"/>
      <c r="P92" s="95"/>
      <c r="Q92" s="95"/>
      <c r="R92" s="25"/>
      <c r="S92" s="25"/>
      <c r="T92" s="25"/>
      <c r="U92" s="81"/>
      <c r="V92" s="82"/>
      <c r="W92" s="83"/>
      <c r="X92" s="82"/>
    </row>
    <row r="93" spans="1:24" s="84" customFormat="1" ht="79.5" customHeight="1">
      <c r="A93" s="24"/>
      <c r="B93" s="276" t="s">
        <v>286</v>
      </c>
      <c r="C93" s="278"/>
      <c r="D93" s="278"/>
      <c r="E93" s="278"/>
      <c r="F93" s="278"/>
      <c r="G93" s="278"/>
      <c r="H93" s="278"/>
      <c r="I93" s="278"/>
      <c r="J93" s="278"/>
      <c r="K93" s="278"/>
      <c r="L93" s="278"/>
      <c r="M93" s="278"/>
      <c r="N93" s="278"/>
      <c r="O93" s="278"/>
      <c r="P93" s="278"/>
      <c r="Q93" s="278"/>
      <c r="R93" s="25"/>
      <c r="S93" s="25"/>
      <c r="T93" s="25"/>
      <c r="U93" s="81"/>
      <c r="V93" s="82"/>
      <c r="W93" s="83"/>
      <c r="X93" s="82"/>
    </row>
    <row r="94" spans="1:24" s="64" customFormat="1" ht="78.75" customHeight="1">
      <c r="A94" s="183"/>
      <c r="B94" s="247" t="s">
        <v>279</v>
      </c>
      <c r="C94" s="201"/>
      <c r="D94" s="201"/>
      <c r="E94" s="201"/>
      <c r="F94" s="201"/>
      <c r="G94" s="201"/>
      <c r="H94" s="201"/>
      <c r="I94" s="201"/>
      <c r="J94" s="201"/>
      <c r="K94" s="201"/>
      <c r="L94" s="201"/>
      <c r="M94" s="201"/>
      <c r="N94" s="201"/>
      <c r="O94" s="201"/>
      <c r="P94" s="201"/>
      <c r="Q94" s="201"/>
      <c r="R94" s="39"/>
      <c r="S94" s="39"/>
      <c r="T94" s="39"/>
      <c r="U94" s="180"/>
      <c r="V94" s="181"/>
      <c r="W94" s="182"/>
      <c r="X94" s="181"/>
    </row>
    <row r="95" spans="1:24" s="64" customFormat="1" ht="15.75">
      <c r="A95" s="183"/>
      <c r="B95" s="185"/>
      <c r="C95" s="95"/>
      <c r="D95" s="95"/>
      <c r="E95" s="95"/>
      <c r="F95" s="95"/>
      <c r="G95" s="95"/>
      <c r="H95" s="95"/>
      <c r="I95" s="95"/>
      <c r="J95" s="95"/>
      <c r="K95" s="95"/>
      <c r="L95" s="95"/>
      <c r="M95" s="95"/>
      <c r="N95" s="95"/>
      <c r="O95" s="95"/>
      <c r="P95" s="95"/>
      <c r="Q95" s="95"/>
      <c r="R95" s="39"/>
      <c r="S95" s="39"/>
      <c r="T95" s="39"/>
      <c r="U95" s="180"/>
      <c r="V95" s="181"/>
      <c r="W95" s="182"/>
      <c r="X95" s="181"/>
    </row>
    <row r="96" spans="1:24" s="64" customFormat="1" ht="97.5" customHeight="1">
      <c r="A96" s="183"/>
      <c r="B96" s="276" t="s">
        <v>280</v>
      </c>
      <c r="C96" s="201"/>
      <c r="D96" s="201"/>
      <c r="E96" s="201"/>
      <c r="F96" s="201"/>
      <c r="G96" s="201"/>
      <c r="H96" s="201"/>
      <c r="I96" s="201"/>
      <c r="J96" s="201"/>
      <c r="K96" s="201"/>
      <c r="L96" s="201"/>
      <c r="M96" s="201"/>
      <c r="N96" s="201"/>
      <c r="O96" s="201"/>
      <c r="P96" s="201"/>
      <c r="Q96" s="201"/>
      <c r="R96" s="39"/>
      <c r="S96" s="39"/>
      <c r="T96" s="39"/>
      <c r="U96" s="180"/>
      <c r="V96" s="181"/>
      <c r="W96" s="182"/>
      <c r="X96" s="181"/>
    </row>
    <row r="97" spans="1:24" s="64" customFormat="1" ht="15.75" customHeight="1">
      <c r="A97" s="183"/>
      <c r="B97" s="155"/>
      <c r="C97" s="95"/>
      <c r="D97" s="95"/>
      <c r="E97" s="95"/>
      <c r="F97" s="95"/>
      <c r="G97" s="95"/>
      <c r="H97" s="95"/>
      <c r="I97" s="95"/>
      <c r="J97" s="95"/>
      <c r="K97" s="95"/>
      <c r="L97" s="95"/>
      <c r="M97" s="95"/>
      <c r="N97" s="95"/>
      <c r="O97" s="95"/>
      <c r="P97" s="95"/>
      <c r="Q97" s="95"/>
      <c r="R97" s="39"/>
      <c r="S97" s="39"/>
      <c r="T97" s="39"/>
      <c r="U97" s="180"/>
      <c r="V97" s="181"/>
      <c r="W97" s="182"/>
      <c r="X97" s="181"/>
    </row>
    <row r="98" spans="1:24" s="64" customFormat="1" ht="63.75" customHeight="1">
      <c r="A98" s="183"/>
      <c r="B98" s="276" t="s">
        <v>276</v>
      </c>
      <c r="C98" s="214"/>
      <c r="D98" s="214"/>
      <c r="E98" s="214"/>
      <c r="F98" s="214"/>
      <c r="G98" s="214"/>
      <c r="H98" s="214"/>
      <c r="I98" s="214"/>
      <c r="J98" s="214"/>
      <c r="K98" s="214"/>
      <c r="L98" s="214"/>
      <c r="M98" s="214"/>
      <c r="N98" s="214"/>
      <c r="O98" s="214"/>
      <c r="P98" s="214"/>
      <c r="Q98" s="214"/>
      <c r="R98" s="39"/>
      <c r="S98" s="39"/>
      <c r="T98" s="39"/>
      <c r="U98" s="180"/>
      <c r="V98" s="181"/>
      <c r="W98" s="182"/>
      <c r="X98" s="181"/>
    </row>
    <row r="99" spans="1:24" s="64" customFormat="1" ht="15.75" customHeight="1">
      <c r="A99" s="183"/>
      <c r="B99" s="155"/>
      <c r="C99" s="95"/>
      <c r="D99" s="95"/>
      <c r="E99" s="95"/>
      <c r="F99" s="95"/>
      <c r="G99" s="95"/>
      <c r="H99" s="95"/>
      <c r="I99" s="95"/>
      <c r="J99" s="95"/>
      <c r="K99" s="95"/>
      <c r="L99" s="95"/>
      <c r="M99" s="95"/>
      <c r="N99" s="95"/>
      <c r="O99" s="95"/>
      <c r="P99" s="95"/>
      <c r="Q99" s="95"/>
      <c r="R99" s="39"/>
      <c r="S99" s="39"/>
      <c r="T99" s="39"/>
      <c r="U99" s="180"/>
      <c r="V99" s="181"/>
      <c r="W99" s="182"/>
      <c r="X99" s="181"/>
    </row>
    <row r="100" spans="1:24" s="64" customFormat="1" ht="81.75" customHeight="1">
      <c r="A100" s="183"/>
      <c r="B100" s="276" t="s">
        <v>281</v>
      </c>
      <c r="C100" s="244"/>
      <c r="D100" s="244"/>
      <c r="E100" s="244"/>
      <c r="F100" s="244"/>
      <c r="G100" s="244"/>
      <c r="H100" s="244"/>
      <c r="I100" s="244"/>
      <c r="J100" s="244"/>
      <c r="K100" s="244"/>
      <c r="L100" s="244"/>
      <c r="M100" s="244"/>
      <c r="N100" s="244"/>
      <c r="O100" s="244"/>
      <c r="P100" s="244"/>
      <c r="Q100" s="244"/>
      <c r="R100" s="39"/>
      <c r="S100" s="39"/>
      <c r="T100" s="39"/>
      <c r="U100" s="180"/>
      <c r="V100" s="181"/>
      <c r="W100" s="182"/>
      <c r="X100" s="181"/>
    </row>
    <row r="101" spans="1:24" s="84" customFormat="1" ht="15.75" customHeight="1">
      <c r="A101" s="24"/>
      <c r="B101" s="94"/>
      <c r="C101" s="95"/>
      <c r="D101" s="95"/>
      <c r="E101" s="95"/>
      <c r="F101" s="95"/>
      <c r="G101" s="95"/>
      <c r="H101" s="95"/>
      <c r="I101" s="95"/>
      <c r="J101" s="95"/>
      <c r="K101" s="95"/>
      <c r="L101" s="95"/>
      <c r="M101" s="95"/>
      <c r="N101" s="95"/>
      <c r="O101" s="95"/>
      <c r="P101" s="95"/>
      <c r="Q101" s="95"/>
      <c r="R101" s="25"/>
      <c r="S101" s="25"/>
      <c r="T101" s="25"/>
      <c r="U101" s="81"/>
      <c r="V101" s="82"/>
      <c r="W101" s="83"/>
      <c r="X101" s="82"/>
    </row>
    <row r="102" spans="1:24" s="84" customFormat="1" ht="15.75" customHeight="1">
      <c r="A102" s="24"/>
      <c r="B102" s="17"/>
      <c r="C102" s="17"/>
      <c r="D102" s="93"/>
      <c r="E102" s="93"/>
      <c r="F102" s="93"/>
      <c r="G102" s="93"/>
      <c r="H102" s="93"/>
      <c r="I102" s="93"/>
      <c r="J102" s="93"/>
      <c r="K102" s="93"/>
      <c r="L102" s="25"/>
      <c r="M102" s="25"/>
      <c r="N102" s="107"/>
      <c r="O102" s="25"/>
      <c r="P102" s="25"/>
      <c r="Q102" s="25"/>
      <c r="R102" s="25"/>
      <c r="S102" s="25"/>
      <c r="T102" s="25"/>
      <c r="U102" s="81"/>
      <c r="V102" s="82"/>
      <c r="W102" s="83"/>
      <c r="X102" s="82"/>
    </row>
    <row r="103" spans="1:24" s="84" customFormat="1" ht="99.75" customHeight="1">
      <c r="A103" s="23" t="s">
        <v>161</v>
      </c>
      <c r="B103" s="277" t="s">
        <v>277</v>
      </c>
      <c r="C103" s="278"/>
      <c r="D103" s="278"/>
      <c r="E103" s="278"/>
      <c r="F103" s="278"/>
      <c r="G103" s="278"/>
      <c r="H103" s="278"/>
      <c r="I103" s="278"/>
      <c r="J103" s="278"/>
      <c r="K103" s="278"/>
      <c r="L103" s="278"/>
      <c r="M103" s="278"/>
      <c r="N103" s="278"/>
      <c r="O103" s="278"/>
      <c r="P103" s="278"/>
      <c r="Q103" s="278"/>
      <c r="R103" s="25"/>
      <c r="S103" s="25"/>
      <c r="T103" s="25"/>
      <c r="U103" s="81"/>
      <c r="V103" s="82"/>
      <c r="W103" s="83"/>
      <c r="X103" s="82"/>
    </row>
    <row r="104" spans="1:24" s="84" customFormat="1" ht="15.75">
      <c r="A104" s="24"/>
      <c r="B104" s="25"/>
      <c r="C104" s="93"/>
      <c r="D104" s="93"/>
      <c r="E104" s="93"/>
      <c r="F104" s="93"/>
      <c r="G104" s="93"/>
      <c r="H104" s="93"/>
      <c r="I104" s="93"/>
      <c r="J104" s="93"/>
      <c r="K104" s="93"/>
      <c r="L104" s="25"/>
      <c r="M104" s="25"/>
      <c r="N104" s="107"/>
      <c r="O104" s="25"/>
      <c r="P104" s="25"/>
      <c r="Q104" s="25"/>
      <c r="R104" s="25"/>
      <c r="S104" s="25"/>
      <c r="T104" s="25"/>
      <c r="U104" s="81"/>
      <c r="V104" s="82"/>
      <c r="W104" s="83"/>
      <c r="X104" s="82"/>
    </row>
    <row r="105" spans="1:24" s="84" customFormat="1" ht="188.25" customHeight="1">
      <c r="A105" s="23" t="s">
        <v>162</v>
      </c>
      <c r="B105" s="277" t="s">
        <v>284</v>
      </c>
      <c r="C105" s="277"/>
      <c r="D105" s="277"/>
      <c r="E105" s="277"/>
      <c r="F105" s="277"/>
      <c r="G105" s="277"/>
      <c r="H105" s="277"/>
      <c r="I105" s="277"/>
      <c r="J105" s="277"/>
      <c r="K105" s="277"/>
      <c r="L105" s="277"/>
      <c r="M105" s="277"/>
      <c r="N105" s="277"/>
      <c r="O105" s="277"/>
      <c r="P105" s="277"/>
      <c r="Q105" s="277"/>
      <c r="R105" s="25"/>
      <c r="S105" s="25"/>
      <c r="T105" s="25"/>
      <c r="U105" s="81"/>
      <c r="V105" s="82"/>
      <c r="W105" s="83"/>
      <c r="X105" s="82"/>
    </row>
    <row r="106" spans="1:24" s="84" customFormat="1" ht="15.75">
      <c r="A106" s="23"/>
      <c r="B106" s="166"/>
      <c r="C106" s="166"/>
      <c r="D106" s="166"/>
      <c r="E106" s="166"/>
      <c r="F106" s="166"/>
      <c r="G106" s="166"/>
      <c r="H106" s="166"/>
      <c r="I106" s="166"/>
      <c r="J106" s="166"/>
      <c r="K106" s="166"/>
      <c r="L106" s="166"/>
      <c r="M106" s="166"/>
      <c r="N106" s="166"/>
      <c r="O106" s="166"/>
      <c r="P106" s="166"/>
      <c r="Q106" s="166"/>
      <c r="R106" s="25"/>
      <c r="S106" s="25"/>
      <c r="T106" s="25"/>
      <c r="U106" s="81"/>
      <c r="V106" s="82"/>
      <c r="W106" s="83"/>
      <c r="X106" s="82"/>
    </row>
    <row r="107" spans="1:24" s="84" customFormat="1" ht="16.5" customHeight="1">
      <c r="A107" s="23" t="s">
        <v>163</v>
      </c>
      <c r="B107" s="1" t="s">
        <v>205</v>
      </c>
      <c r="C107" s="97"/>
      <c r="D107" s="93"/>
      <c r="E107" s="93"/>
      <c r="F107" s="93"/>
      <c r="G107" s="93"/>
      <c r="H107" s="93"/>
      <c r="I107" s="93"/>
      <c r="J107" s="93"/>
      <c r="K107" s="93"/>
      <c r="L107" s="25"/>
      <c r="M107" s="25"/>
      <c r="N107" s="25"/>
      <c r="O107" s="25"/>
      <c r="P107" s="25"/>
      <c r="Q107" s="25"/>
      <c r="R107" s="25"/>
      <c r="S107" s="25"/>
      <c r="T107" s="25"/>
      <c r="U107" s="81"/>
      <c r="V107" s="82"/>
      <c r="W107" s="83"/>
      <c r="X107" s="82"/>
    </row>
    <row r="108" spans="1:24" s="84" customFormat="1" ht="16.5" customHeight="1">
      <c r="A108" s="24"/>
      <c r="B108" s="97"/>
      <c r="C108" s="97"/>
      <c r="D108" s="93"/>
      <c r="E108" s="93"/>
      <c r="F108" s="93"/>
      <c r="G108" s="93"/>
      <c r="H108" s="93"/>
      <c r="I108" s="93"/>
      <c r="J108" s="93"/>
      <c r="K108" s="93"/>
      <c r="L108" s="25"/>
      <c r="M108" s="25"/>
      <c r="N108" s="25"/>
      <c r="O108" s="25"/>
      <c r="P108" s="25"/>
      <c r="Q108" s="25"/>
      <c r="R108" s="25"/>
      <c r="S108" s="25"/>
      <c r="T108" s="25"/>
      <c r="U108" s="81"/>
      <c r="V108" s="82"/>
      <c r="W108" s="83"/>
      <c r="X108" s="82"/>
    </row>
    <row r="109" spans="1:24" s="84" customFormat="1" ht="16.5" customHeight="1">
      <c r="A109" s="24"/>
      <c r="B109" s="3" t="s">
        <v>232</v>
      </c>
      <c r="C109" s="97"/>
      <c r="D109" s="93"/>
      <c r="E109" s="93"/>
      <c r="F109" s="93"/>
      <c r="G109" s="93"/>
      <c r="H109" s="93"/>
      <c r="I109" s="108"/>
      <c r="J109" s="108"/>
      <c r="K109" s="108"/>
      <c r="L109" s="43"/>
      <c r="M109" s="25"/>
      <c r="N109" s="25"/>
      <c r="O109" s="25"/>
      <c r="P109" s="25"/>
      <c r="Q109" s="25"/>
      <c r="R109" s="25"/>
      <c r="S109" s="25"/>
      <c r="T109" s="25"/>
      <c r="U109" s="81"/>
      <c r="V109" s="82"/>
      <c r="W109" s="83"/>
      <c r="X109" s="82"/>
    </row>
    <row r="110" spans="1:24" s="84" customFormat="1" ht="16.5" customHeight="1">
      <c r="A110" s="24"/>
      <c r="B110" s="17"/>
      <c r="C110" s="97"/>
      <c r="D110" s="93"/>
      <c r="E110" s="93"/>
      <c r="F110" s="93"/>
      <c r="G110" s="93"/>
      <c r="H110" s="108"/>
      <c r="I110" s="209" t="s">
        <v>174</v>
      </c>
      <c r="J110" s="203"/>
      <c r="K110" s="203"/>
      <c r="L110" s="203"/>
      <c r="M110" s="27"/>
      <c r="N110" s="281" t="s">
        <v>241</v>
      </c>
      <c r="O110" s="281"/>
      <c r="P110" s="281"/>
      <c r="Q110" s="25"/>
      <c r="R110" s="25"/>
      <c r="S110" s="25"/>
      <c r="T110" s="25"/>
      <c r="U110" s="81"/>
      <c r="V110" s="82"/>
      <c r="W110" s="83"/>
      <c r="X110" s="82"/>
    </row>
    <row r="111" spans="1:24" s="84" customFormat="1" ht="16.5" customHeight="1">
      <c r="A111" s="24"/>
      <c r="B111" s="97"/>
      <c r="C111" s="97"/>
      <c r="D111" s="93"/>
      <c r="E111" s="93"/>
      <c r="F111" s="93"/>
      <c r="G111" s="93"/>
      <c r="H111" s="108"/>
      <c r="I111" s="279">
        <v>42185</v>
      </c>
      <c r="J111" s="279"/>
      <c r="K111" s="279">
        <v>41820</v>
      </c>
      <c r="L111" s="279"/>
      <c r="M111" s="109"/>
      <c r="N111" s="279">
        <v>42185</v>
      </c>
      <c r="O111" s="279"/>
      <c r="P111" s="172">
        <v>41820</v>
      </c>
      <c r="R111" s="25"/>
      <c r="S111" s="25"/>
      <c r="T111" s="25"/>
      <c r="U111" s="81"/>
      <c r="V111" s="82"/>
      <c r="W111" s="83"/>
      <c r="X111" s="82"/>
    </row>
    <row r="112" spans="1:24" s="84" customFormat="1" ht="16.5" customHeight="1">
      <c r="A112" s="24"/>
      <c r="B112" s="97"/>
      <c r="C112" s="97"/>
      <c r="D112" s="93"/>
      <c r="E112" s="93"/>
      <c r="F112" s="93"/>
      <c r="G112" s="93"/>
      <c r="H112" s="108"/>
      <c r="I112" s="248" t="s">
        <v>31</v>
      </c>
      <c r="J112" s="248"/>
      <c r="K112" s="289" t="s">
        <v>31</v>
      </c>
      <c r="L112" s="289"/>
      <c r="M112" s="111"/>
      <c r="N112" s="2" t="s">
        <v>31</v>
      </c>
      <c r="O112" s="39"/>
      <c r="P112" s="2" t="s">
        <v>31</v>
      </c>
      <c r="R112" s="25"/>
      <c r="S112" s="25"/>
      <c r="T112" s="25"/>
      <c r="U112" s="81"/>
      <c r="V112" s="82"/>
      <c r="W112" s="83"/>
      <c r="X112" s="82"/>
    </row>
    <row r="113" spans="1:24" s="84" customFormat="1" ht="16.5" customHeight="1">
      <c r="A113" s="28"/>
      <c r="B113" s="17"/>
      <c r="C113" s="17"/>
      <c r="D113" s="25"/>
      <c r="E113" s="25"/>
      <c r="F113" s="25"/>
      <c r="G113" s="25"/>
      <c r="H113" s="43"/>
      <c r="I113" s="167"/>
      <c r="J113" s="75"/>
      <c r="K113" s="167"/>
      <c r="L113" s="56"/>
      <c r="M113" s="111"/>
      <c r="N113" s="107"/>
      <c r="O113" s="25"/>
      <c r="P113" s="25"/>
      <c r="Q113" s="25"/>
      <c r="R113" s="25"/>
      <c r="S113" s="25"/>
      <c r="T113" s="25"/>
      <c r="U113" s="81"/>
      <c r="V113" s="82"/>
      <c r="W113" s="83"/>
      <c r="X113" s="82"/>
    </row>
    <row r="114" spans="1:24" s="84" customFormat="1" ht="16.5" customHeight="1">
      <c r="A114" s="28"/>
      <c r="B114" s="17" t="s">
        <v>122</v>
      </c>
      <c r="C114" s="17"/>
      <c r="D114" s="25"/>
      <c r="E114" s="25"/>
      <c r="F114" s="25"/>
      <c r="G114" s="25"/>
      <c r="H114" s="43"/>
      <c r="I114" s="9">
        <v>-129</v>
      </c>
      <c r="J114" s="9">
        <v>-200</v>
      </c>
      <c r="K114" s="208">
        <v>-106</v>
      </c>
      <c r="L114" s="208"/>
      <c r="M114" s="29"/>
      <c r="N114" s="30">
        <v>-259</v>
      </c>
      <c r="O114" s="25"/>
      <c r="P114" s="9">
        <v>-242</v>
      </c>
      <c r="Q114" s="25"/>
      <c r="R114" s="30"/>
      <c r="S114" s="25"/>
      <c r="T114" s="25"/>
      <c r="U114" s="81"/>
      <c r="V114" s="82"/>
      <c r="W114" s="83"/>
      <c r="X114" s="82"/>
    </row>
    <row r="115" spans="1:24" s="84" customFormat="1" ht="16.5" customHeight="1">
      <c r="A115" s="28"/>
      <c r="B115" s="17" t="s">
        <v>123</v>
      </c>
      <c r="C115" s="17"/>
      <c r="D115" s="25"/>
      <c r="E115" s="25"/>
      <c r="F115" s="25"/>
      <c r="G115" s="25"/>
      <c r="H115" s="43"/>
      <c r="I115" s="9">
        <v>1247</v>
      </c>
      <c r="J115" s="9">
        <v>1161</v>
      </c>
      <c r="K115" s="208">
        <v>1185</v>
      </c>
      <c r="L115" s="208"/>
      <c r="M115" s="29"/>
      <c r="N115" s="30">
        <v>2508</v>
      </c>
      <c r="O115" s="25"/>
      <c r="P115" s="9">
        <v>2276</v>
      </c>
      <c r="Q115" s="25"/>
      <c r="R115" s="30"/>
      <c r="S115" s="25"/>
      <c r="T115" s="25"/>
      <c r="U115" s="81"/>
      <c r="V115" s="82"/>
      <c r="W115" s="83"/>
      <c r="X115" s="82"/>
    </row>
    <row r="116" spans="1:24" s="84" customFormat="1" ht="16.5" customHeight="1">
      <c r="A116" s="28"/>
      <c r="B116" s="17" t="s">
        <v>130</v>
      </c>
      <c r="C116" s="17"/>
      <c r="D116" s="25"/>
      <c r="E116" s="25"/>
      <c r="F116" s="25"/>
      <c r="G116" s="25"/>
      <c r="H116" s="43"/>
      <c r="I116" s="9">
        <v>2799</v>
      </c>
      <c r="J116" s="9">
        <v>2493</v>
      </c>
      <c r="K116" s="208">
        <v>2755</v>
      </c>
      <c r="L116" s="208"/>
      <c r="M116" s="29"/>
      <c r="N116" s="30">
        <v>5471</v>
      </c>
      <c r="O116" s="25"/>
      <c r="P116" s="9">
        <v>5380</v>
      </c>
      <c r="Q116" s="25"/>
      <c r="R116" s="30"/>
      <c r="S116" s="25"/>
      <c r="T116" s="25"/>
      <c r="U116" s="81"/>
      <c r="V116" s="82"/>
      <c r="W116" s="83"/>
      <c r="X116" s="82"/>
    </row>
    <row r="117" spans="1:24" s="84" customFormat="1" ht="16.5" customHeight="1">
      <c r="A117" s="28"/>
      <c r="B117" s="17" t="s">
        <v>134</v>
      </c>
      <c r="C117" s="17"/>
      <c r="D117" s="25"/>
      <c r="E117" s="25"/>
      <c r="F117" s="25"/>
      <c r="G117" s="25"/>
      <c r="H117" s="43"/>
      <c r="I117" s="9">
        <v>281</v>
      </c>
      <c r="J117" s="9">
        <v>84</v>
      </c>
      <c r="K117" s="208">
        <v>89</v>
      </c>
      <c r="L117" s="208"/>
      <c r="M117" s="29"/>
      <c r="N117" s="30">
        <v>354</v>
      </c>
      <c r="O117" s="25"/>
      <c r="P117" s="9">
        <v>195</v>
      </c>
      <c r="Q117" s="25"/>
      <c r="R117" s="30"/>
      <c r="S117" s="25"/>
      <c r="T117" s="25"/>
      <c r="U117" s="81"/>
      <c r="V117" s="82"/>
      <c r="W117" s="83"/>
      <c r="X117" s="82"/>
    </row>
    <row r="118" spans="1:24" s="84" customFormat="1" ht="16.5" customHeight="1">
      <c r="A118" s="28"/>
      <c r="B118" s="17" t="s">
        <v>142</v>
      </c>
      <c r="C118" s="17"/>
      <c r="D118" s="25"/>
      <c r="E118" s="25"/>
      <c r="F118" s="25"/>
      <c r="G118" s="25"/>
      <c r="H118" s="43"/>
      <c r="I118" s="9">
        <v>667</v>
      </c>
      <c r="J118" s="9">
        <v>4</v>
      </c>
      <c r="K118" s="208">
        <v>10</v>
      </c>
      <c r="L118" s="208"/>
      <c r="M118" s="29"/>
      <c r="N118" s="30">
        <v>946</v>
      </c>
      <c r="O118" s="25"/>
      <c r="P118" s="9">
        <v>11</v>
      </c>
      <c r="Q118" s="25"/>
      <c r="R118" s="30"/>
      <c r="S118" s="25"/>
      <c r="T118" s="25"/>
      <c r="U118" s="81"/>
      <c r="V118" s="82"/>
      <c r="W118" s="83"/>
      <c r="X118" s="82"/>
    </row>
    <row r="119" spans="1:24" s="84" customFormat="1" ht="15">
      <c r="A119" s="28"/>
      <c r="B119" s="3" t="s">
        <v>274</v>
      </c>
      <c r="C119" s="110"/>
      <c r="D119" s="110"/>
      <c r="E119" s="110"/>
      <c r="F119" s="110"/>
      <c r="G119" s="110"/>
      <c r="H119" s="43"/>
      <c r="I119" s="9">
        <v>-2</v>
      </c>
      <c r="J119" s="9">
        <v>-83</v>
      </c>
      <c r="K119" s="208">
        <v>9</v>
      </c>
      <c r="L119" s="208"/>
      <c r="M119" s="29"/>
      <c r="N119" s="30">
        <v>13</v>
      </c>
      <c r="O119" s="25"/>
      <c r="P119" s="9">
        <v>-19</v>
      </c>
      <c r="Q119" s="25"/>
      <c r="R119" s="30"/>
      <c r="S119" s="25"/>
      <c r="T119" s="25"/>
      <c r="U119" s="81"/>
      <c r="V119" s="82"/>
      <c r="W119" s="83"/>
      <c r="X119" s="82"/>
    </row>
    <row r="120" spans="1:24" s="84" customFormat="1" ht="15">
      <c r="A120" s="28"/>
      <c r="B120" s="39" t="s">
        <v>231</v>
      </c>
      <c r="C120" s="110"/>
      <c r="D120" s="110"/>
      <c r="E120" s="110"/>
      <c r="F120" s="110"/>
      <c r="G120" s="110"/>
      <c r="H120" s="43"/>
      <c r="I120" s="9">
        <v>0</v>
      </c>
      <c r="J120" s="9">
        <v>1</v>
      </c>
      <c r="K120" s="208">
        <v>0</v>
      </c>
      <c r="L120" s="208"/>
      <c r="M120" s="29"/>
      <c r="N120" s="30">
        <v>-228</v>
      </c>
      <c r="O120" s="25"/>
      <c r="P120" s="9">
        <v>0</v>
      </c>
      <c r="Q120" s="25"/>
      <c r="R120" s="30"/>
      <c r="S120" s="25"/>
      <c r="T120" s="25"/>
      <c r="U120" s="81"/>
      <c r="V120" s="82"/>
      <c r="W120" s="83"/>
      <c r="X120" s="82"/>
    </row>
    <row r="121" spans="1:24" s="84" customFormat="1" ht="16.5" customHeight="1">
      <c r="A121" s="28"/>
      <c r="B121" s="17" t="s">
        <v>175</v>
      </c>
      <c r="C121" s="17"/>
      <c r="D121" s="25"/>
      <c r="E121" s="25"/>
      <c r="F121" s="25"/>
      <c r="G121" s="25"/>
      <c r="H121" s="43"/>
      <c r="I121" s="9">
        <v>6</v>
      </c>
      <c r="J121" s="9">
        <v>-187</v>
      </c>
      <c r="K121" s="208">
        <v>22</v>
      </c>
      <c r="L121" s="208"/>
      <c r="M121" s="29"/>
      <c r="N121" s="30">
        <v>146</v>
      </c>
      <c r="O121" s="25"/>
      <c r="P121" s="9">
        <v>23</v>
      </c>
      <c r="Q121" s="25"/>
      <c r="R121" s="30"/>
      <c r="S121" s="25"/>
      <c r="T121" s="25"/>
      <c r="U121" s="81"/>
      <c r="V121" s="82"/>
      <c r="W121" s="83"/>
      <c r="X121" s="82"/>
    </row>
    <row r="122" spans="1:24" s="84" customFormat="1" ht="16.5" customHeight="1">
      <c r="A122" s="28"/>
      <c r="B122" s="3" t="s">
        <v>257</v>
      </c>
      <c r="C122" s="17"/>
      <c r="D122" s="25"/>
      <c r="E122" s="25"/>
      <c r="F122" s="25"/>
      <c r="G122" s="25"/>
      <c r="H122" s="43"/>
      <c r="I122" s="9">
        <v>110</v>
      </c>
      <c r="J122" s="9">
        <v>0</v>
      </c>
      <c r="K122" s="208">
        <v>136</v>
      </c>
      <c r="L122" s="208"/>
      <c r="M122" s="29"/>
      <c r="N122" s="30">
        <v>-502</v>
      </c>
      <c r="O122" s="25"/>
      <c r="P122" s="9">
        <v>109</v>
      </c>
      <c r="Q122" s="25"/>
      <c r="R122" s="30"/>
      <c r="S122" s="25"/>
      <c r="T122" s="25"/>
      <c r="U122" s="81"/>
      <c r="V122" s="82"/>
      <c r="W122" s="83"/>
      <c r="X122" s="82"/>
    </row>
    <row r="123" spans="1:24" s="84" customFormat="1" ht="16.5" customHeight="1">
      <c r="A123" s="28"/>
      <c r="B123" s="17" t="s">
        <v>176</v>
      </c>
      <c r="C123" s="17"/>
      <c r="D123" s="25"/>
      <c r="E123" s="25"/>
      <c r="F123" s="25"/>
      <c r="G123" s="25"/>
      <c r="H123" s="43"/>
      <c r="I123" s="15">
        <v>0</v>
      </c>
      <c r="J123" s="15">
        <v>0</v>
      </c>
      <c r="K123" s="208">
        <v>0</v>
      </c>
      <c r="L123" s="208"/>
      <c r="M123" s="29"/>
      <c r="N123" s="30">
        <v>0</v>
      </c>
      <c r="O123" s="25"/>
      <c r="P123" s="30">
        <v>0</v>
      </c>
      <c r="Q123" s="25"/>
      <c r="R123" s="25"/>
      <c r="S123" s="25"/>
      <c r="T123" s="25"/>
      <c r="U123" s="81"/>
      <c r="V123" s="82"/>
      <c r="W123" s="83"/>
      <c r="X123" s="82"/>
    </row>
    <row r="124" spans="1:24" s="84" customFormat="1" ht="16.5" customHeight="1" thickBot="1">
      <c r="A124" s="28"/>
      <c r="B124" s="84" t="s">
        <v>131</v>
      </c>
      <c r="C124" s="17"/>
      <c r="D124" s="25"/>
      <c r="E124" s="25"/>
      <c r="F124" s="25"/>
      <c r="G124" s="25"/>
      <c r="H124" s="43"/>
      <c r="I124" s="113">
        <v>0</v>
      </c>
      <c r="J124" s="113"/>
      <c r="K124" s="280">
        <v>0</v>
      </c>
      <c r="L124" s="280"/>
      <c r="M124" s="29"/>
      <c r="N124" s="113">
        <v>0</v>
      </c>
      <c r="O124" s="156"/>
      <c r="P124" s="113">
        <v>0</v>
      </c>
      <c r="Q124" s="25"/>
      <c r="R124" s="25"/>
      <c r="S124" s="25"/>
      <c r="T124" s="25"/>
      <c r="U124" s="81"/>
      <c r="V124" s="82"/>
      <c r="W124" s="83"/>
      <c r="X124" s="82"/>
    </row>
    <row r="125" spans="1:24" s="84" customFormat="1" ht="16.5" customHeight="1">
      <c r="A125" s="28"/>
      <c r="B125" s="17"/>
      <c r="C125" s="17"/>
      <c r="D125" s="25"/>
      <c r="E125" s="25"/>
      <c r="F125" s="25"/>
      <c r="G125" s="25"/>
      <c r="H125" s="25"/>
      <c r="I125" s="43"/>
      <c r="J125" s="43"/>
      <c r="K125" s="43"/>
      <c r="L125" s="29"/>
      <c r="M125" s="29"/>
      <c r="N125" s="29"/>
      <c r="O125" s="25"/>
      <c r="P125" s="25"/>
      <c r="Q125" s="25"/>
      <c r="R125" s="25"/>
      <c r="S125" s="25"/>
      <c r="T125" s="25"/>
      <c r="U125" s="81"/>
      <c r="V125" s="82"/>
      <c r="W125" s="83"/>
      <c r="X125" s="82"/>
    </row>
    <row r="126" spans="1:24" s="84" customFormat="1" ht="48.75" customHeight="1">
      <c r="A126" s="23" t="s">
        <v>164</v>
      </c>
      <c r="B126" s="213" t="s">
        <v>18</v>
      </c>
      <c r="C126" s="214"/>
      <c r="D126" s="214"/>
      <c r="E126" s="214"/>
      <c r="F126" s="214"/>
      <c r="G126" s="214"/>
      <c r="H126" s="214"/>
      <c r="I126" s="214"/>
      <c r="J126" s="214"/>
      <c r="K126" s="214"/>
      <c r="L126" s="214"/>
      <c r="M126" s="214"/>
      <c r="N126" s="214"/>
      <c r="O126" s="214"/>
      <c r="P126" s="214"/>
      <c r="Q126" s="214"/>
      <c r="R126" s="25"/>
      <c r="S126" s="25"/>
      <c r="T126" s="25"/>
      <c r="U126" s="81"/>
      <c r="V126" s="82"/>
      <c r="W126" s="83"/>
      <c r="X126" s="82"/>
    </row>
    <row r="127" spans="1:24" s="84" customFormat="1" ht="15.75">
      <c r="A127" s="24"/>
      <c r="B127" s="97"/>
      <c r="C127" s="97"/>
      <c r="D127" s="93"/>
      <c r="E127" s="93"/>
      <c r="F127" s="93"/>
      <c r="G127" s="93"/>
      <c r="H127" s="93"/>
      <c r="I127" s="93"/>
      <c r="J127" s="93"/>
      <c r="K127" s="93"/>
      <c r="L127" s="25"/>
      <c r="M127" s="25"/>
      <c r="N127" s="107"/>
      <c r="O127" s="25"/>
      <c r="P127" s="25"/>
      <c r="Q127" s="25"/>
      <c r="R127" s="25"/>
      <c r="S127" s="25"/>
      <c r="T127" s="25"/>
      <c r="U127" s="81"/>
      <c r="V127" s="82"/>
      <c r="W127" s="83"/>
      <c r="X127" s="82"/>
    </row>
    <row r="128" spans="1:24" s="84" customFormat="1" ht="15.75">
      <c r="A128" s="23" t="s">
        <v>165</v>
      </c>
      <c r="B128" s="273" t="s">
        <v>187</v>
      </c>
      <c r="C128" s="222"/>
      <c r="D128" s="222"/>
      <c r="E128" s="222"/>
      <c r="F128" s="222"/>
      <c r="G128" s="222"/>
      <c r="H128" s="222"/>
      <c r="I128" s="220"/>
      <c r="J128" s="220"/>
      <c r="K128" s="220"/>
      <c r="L128" s="220"/>
      <c r="M128" s="222"/>
      <c r="N128" s="222"/>
      <c r="O128" s="222"/>
      <c r="P128" s="222"/>
      <c r="Q128" s="222"/>
      <c r="R128" s="25"/>
      <c r="S128" s="25"/>
      <c r="T128" s="25"/>
      <c r="U128" s="81"/>
      <c r="V128" s="82"/>
      <c r="W128" s="83"/>
      <c r="X128" s="82"/>
    </row>
    <row r="129" spans="1:24" s="84" customFormat="1" ht="45.75" customHeight="1">
      <c r="A129" s="24"/>
      <c r="B129" s="114"/>
      <c r="C129" s="115"/>
      <c r="D129" s="115"/>
      <c r="E129" s="115"/>
      <c r="F129" s="115"/>
      <c r="G129" s="115"/>
      <c r="H129" s="116"/>
      <c r="I129" s="274"/>
      <c r="J129" s="210"/>
      <c r="K129" s="274"/>
      <c r="L129" s="210"/>
      <c r="M129" s="109"/>
      <c r="N129" s="210" t="s">
        <v>20</v>
      </c>
      <c r="O129" s="210"/>
      <c r="P129" s="117" t="s">
        <v>189</v>
      </c>
      <c r="Q129" s="115"/>
      <c r="R129" s="25"/>
      <c r="S129" s="25"/>
      <c r="T129" s="25"/>
      <c r="U129" s="81"/>
      <c r="V129" s="82"/>
      <c r="W129" s="83"/>
      <c r="X129" s="82"/>
    </row>
    <row r="130" spans="1:24" s="84" customFormat="1" ht="15.75" customHeight="1">
      <c r="A130" s="24"/>
      <c r="B130" s="25"/>
      <c r="C130" s="25"/>
      <c r="D130" s="25"/>
      <c r="E130" s="25"/>
      <c r="F130" s="25"/>
      <c r="G130" s="25"/>
      <c r="H130" s="43"/>
      <c r="I130" s="211"/>
      <c r="J130" s="202"/>
      <c r="K130" s="275"/>
      <c r="L130" s="267"/>
      <c r="M130" s="111"/>
      <c r="N130" s="98" t="s">
        <v>31</v>
      </c>
      <c r="O130" s="25"/>
      <c r="P130" s="98" t="s">
        <v>31</v>
      </c>
      <c r="Q130" s="43"/>
      <c r="R130" s="25"/>
      <c r="S130" s="25"/>
      <c r="T130" s="25"/>
      <c r="U130" s="81"/>
      <c r="V130" s="82"/>
      <c r="W130" s="83"/>
      <c r="X130" s="82"/>
    </row>
    <row r="131" spans="1:24" s="84" customFormat="1" ht="15.75">
      <c r="A131" s="24"/>
      <c r="B131" s="25"/>
      <c r="C131" s="25"/>
      <c r="D131" s="25"/>
      <c r="E131" s="25"/>
      <c r="F131" s="25"/>
      <c r="G131" s="25"/>
      <c r="H131" s="43"/>
      <c r="I131" s="43"/>
      <c r="J131" s="112"/>
      <c r="K131" s="43"/>
      <c r="L131" s="43"/>
      <c r="M131" s="43"/>
      <c r="N131" s="25"/>
      <c r="O131" s="25"/>
      <c r="P131" s="25"/>
      <c r="Q131" s="43"/>
      <c r="R131" s="43"/>
      <c r="S131" s="25"/>
      <c r="T131" s="25"/>
      <c r="U131" s="81"/>
      <c r="V131" s="82"/>
      <c r="W131" s="83"/>
      <c r="X131" s="82"/>
    </row>
    <row r="132" spans="1:24" s="84" customFormat="1" ht="15.75">
      <c r="A132" s="24"/>
      <c r="B132" s="25" t="s">
        <v>188</v>
      </c>
      <c r="C132" s="25"/>
      <c r="D132" s="25"/>
      <c r="E132" s="25"/>
      <c r="F132" s="25"/>
      <c r="G132" s="25"/>
      <c r="H132" s="43"/>
      <c r="I132" s="250"/>
      <c r="J132" s="251"/>
      <c r="K132" s="252"/>
      <c r="L132" s="254"/>
      <c r="M132" s="26"/>
      <c r="N132" s="33">
        <v>2198</v>
      </c>
      <c r="O132" s="33">
        <v>1350</v>
      </c>
      <c r="P132" s="33">
        <v>4905</v>
      </c>
      <c r="Q132" s="118"/>
      <c r="R132" s="26"/>
      <c r="S132" s="43"/>
      <c r="T132" s="25"/>
      <c r="U132" s="81"/>
      <c r="V132" s="82"/>
      <c r="W132" s="83"/>
      <c r="X132" s="82"/>
    </row>
    <row r="133" spans="1:24" s="84" customFormat="1" ht="15.75">
      <c r="A133" s="24"/>
      <c r="B133" s="25" t="s">
        <v>82</v>
      </c>
      <c r="C133" s="25"/>
      <c r="D133" s="25"/>
      <c r="E133" s="25"/>
      <c r="F133" s="25"/>
      <c r="G133" s="25"/>
      <c r="H133" s="43"/>
      <c r="I133" s="250"/>
      <c r="J133" s="251"/>
      <c r="K133" s="252"/>
      <c r="L133" s="254"/>
      <c r="M133" s="26"/>
      <c r="N133" s="33">
        <v>-606</v>
      </c>
      <c r="O133" s="33">
        <v>-151</v>
      </c>
      <c r="P133" s="33">
        <v>-472</v>
      </c>
      <c r="Q133" s="118"/>
      <c r="R133" s="26"/>
      <c r="S133" s="43"/>
      <c r="T133" s="25"/>
      <c r="U133" s="81"/>
      <c r="V133" s="82"/>
      <c r="W133" s="83"/>
      <c r="X133" s="82"/>
    </row>
    <row r="134" spans="1:24" s="84" customFormat="1" ht="15.75">
      <c r="A134" s="24"/>
      <c r="B134" s="25"/>
      <c r="C134" s="25"/>
      <c r="D134" s="25"/>
      <c r="E134" s="25"/>
      <c r="F134" s="25"/>
      <c r="G134" s="25"/>
      <c r="H134" s="43"/>
      <c r="I134" s="250"/>
      <c r="J134" s="251"/>
      <c r="K134" s="252"/>
      <c r="L134" s="253"/>
      <c r="M134" s="26"/>
      <c r="N134" s="33"/>
      <c r="O134" s="30"/>
      <c r="P134" s="33"/>
      <c r="Q134" s="118"/>
      <c r="R134" s="26"/>
      <c r="S134" s="43"/>
      <c r="T134" s="25"/>
      <c r="U134" s="81"/>
      <c r="V134" s="82"/>
      <c r="W134" s="83"/>
      <c r="X134" s="82"/>
    </row>
    <row r="135" spans="1:24" s="84" customFormat="1" ht="16.5" thickBot="1">
      <c r="A135" s="24"/>
      <c r="B135" s="25"/>
      <c r="C135" s="25"/>
      <c r="D135" s="25"/>
      <c r="E135" s="25"/>
      <c r="F135" s="25"/>
      <c r="G135" s="25"/>
      <c r="H135" s="43"/>
      <c r="I135" s="250"/>
      <c r="J135" s="251"/>
      <c r="K135" s="252"/>
      <c r="L135" s="253"/>
      <c r="M135" s="26"/>
      <c r="N135" s="34">
        <f>SUM(N132:N133)</f>
        <v>1592</v>
      </c>
      <c r="O135" s="30"/>
      <c r="P135" s="119">
        <f>SUM(P132:P133)</f>
        <v>4433</v>
      </c>
      <c r="Q135" s="118"/>
      <c r="R135" s="26"/>
      <c r="S135" s="43"/>
      <c r="T135" s="25"/>
      <c r="U135" s="81"/>
      <c r="V135" s="82"/>
      <c r="W135" s="83"/>
      <c r="X135" s="82"/>
    </row>
    <row r="136" spans="1:24" s="84" customFormat="1" ht="16.5" thickTop="1">
      <c r="A136" s="24"/>
      <c r="B136" s="25"/>
      <c r="C136" s="25"/>
      <c r="D136" s="25"/>
      <c r="E136" s="25"/>
      <c r="F136" s="25"/>
      <c r="G136" s="25"/>
      <c r="H136" s="43"/>
      <c r="I136" s="43"/>
      <c r="J136" s="43"/>
      <c r="K136" s="43"/>
      <c r="L136" s="43"/>
      <c r="M136" s="43"/>
      <c r="N136" s="120"/>
      <c r="O136" s="25"/>
      <c r="P136" s="25"/>
      <c r="Q136" s="25"/>
      <c r="R136" s="43"/>
      <c r="S136" s="25"/>
      <c r="T136" s="25"/>
      <c r="U136" s="81"/>
      <c r="V136" s="82"/>
      <c r="W136" s="83"/>
      <c r="X136" s="82"/>
    </row>
    <row r="137" spans="1:24" s="84" customFormat="1" ht="66" customHeight="1">
      <c r="A137" s="24"/>
      <c r="B137" s="238" t="s">
        <v>283</v>
      </c>
      <c r="C137" s="238"/>
      <c r="D137" s="238"/>
      <c r="E137" s="238"/>
      <c r="F137" s="238"/>
      <c r="G137" s="238"/>
      <c r="H137" s="238"/>
      <c r="I137" s="238"/>
      <c r="J137" s="238"/>
      <c r="K137" s="238"/>
      <c r="L137" s="238"/>
      <c r="M137" s="238"/>
      <c r="N137" s="238"/>
      <c r="O137" s="238"/>
      <c r="P137" s="238"/>
      <c r="Q137" s="238"/>
      <c r="R137" s="25"/>
      <c r="S137" s="25"/>
      <c r="T137" s="25"/>
      <c r="U137" s="81"/>
      <c r="V137" s="82"/>
      <c r="W137" s="83"/>
      <c r="X137" s="82"/>
    </row>
    <row r="138" spans="1:24" s="84" customFormat="1" ht="15.75" customHeight="1">
      <c r="A138" s="24"/>
      <c r="B138" s="94"/>
      <c r="C138" s="94"/>
      <c r="D138" s="94"/>
      <c r="E138" s="94"/>
      <c r="F138" s="94"/>
      <c r="G138" s="94"/>
      <c r="H138" s="94"/>
      <c r="I138" s="94"/>
      <c r="J138" s="94"/>
      <c r="K138" s="94"/>
      <c r="L138" s="94"/>
      <c r="M138" s="94"/>
      <c r="N138" s="94"/>
      <c r="O138" s="94"/>
      <c r="P138" s="94"/>
      <c r="Q138" s="94"/>
      <c r="R138" s="25"/>
      <c r="S138" s="25"/>
      <c r="T138" s="25"/>
      <c r="U138" s="81"/>
      <c r="V138" s="82"/>
      <c r="W138" s="83"/>
      <c r="X138" s="82"/>
    </row>
    <row r="139" spans="1:24" s="84" customFormat="1" ht="53.25" customHeight="1">
      <c r="A139" s="23" t="s">
        <v>166</v>
      </c>
      <c r="B139" s="246" t="s">
        <v>14</v>
      </c>
      <c r="C139" s="201"/>
      <c r="D139" s="201"/>
      <c r="E139" s="201"/>
      <c r="F139" s="201"/>
      <c r="G139" s="201"/>
      <c r="H139" s="201"/>
      <c r="I139" s="201"/>
      <c r="J139" s="201"/>
      <c r="K139" s="201"/>
      <c r="L139" s="201"/>
      <c r="M139" s="201"/>
      <c r="N139" s="201"/>
      <c r="O139" s="201"/>
      <c r="P139" s="201"/>
      <c r="Q139" s="201"/>
      <c r="R139" s="25"/>
      <c r="S139" s="43"/>
      <c r="T139" s="25"/>
      <c r="U139" s="81"/>
      <c r="V139" s="82"/>
      <c r="W139" s="83"/>
      <c r="X139" s="82"/>
    </row>
    <row r="140" spans="1:24" s="84" customFormat="1" ht="15.75">
      <c r="A140" s="24"/>
      <c r="B140" s="25"/>
      <c r="C140" s="25"/>
      <c r="D140" s="25"/>
      <c r="E140" s="25"/>
      <c r="F140" s="25"/>
      <c r="G140" s="25"/>
      <c r="H140" s="25"/>
      <c r="I140" s="25"/>
      <c r="J140" s="25"/>
      <c r="K140" s="25"/>
      <c r="L140" s="25"/>
      <c r="M140" s="25"/>
      <c r="N140" s="25"/>
      <c r="O140" s="25"/>
      <c r="P140" s="25"/>
      <c r="Q140" s="25"/>
      <c r="R140" s="25"/>
      <c r="S140" s="25"/>
      <c r="T140" s="25"/>
      <c r="U140" s="81"/>
      <c r="V140" s="82"/>
      <c r="W140" s="83"/>
      <c r="X140" s="82"/>
    </row>
    <row r="141" spans="1:24" s="84" customFormat="1" ht="48.75" customHeight="1">
      <c r="A141" s="23" t="s">
        <v>167</v>
      </c>
      <c r="B141" s="213" t="s">
        <v>93</v>
      </c>
      <c r="C141" s="214"/>
      <c r="D141" s="214"/>
      <c r="E141" s="214"/>
      <c r="F141" s="214"/>
      <c r="G141" s="214"/>
      <c r="H141" s="214"/>
      <c r="I141" s="214"/>
      <c r="J141" s="214"/>
      <c r="K141" s="214"/>
      <c r="L141" s="214"/>
      <c r="M141" s="214"/>
      <c r="N141" s="214"/>
      <c r="O141" s="214"/>
      <c r="P141" s="214"/>
      <c r="Q141" s="214"/>
      <c r="R141" s="25"/>
      <c r="S141" s="25"/>
      <c r="T141" s="25"/>
      <c r="U141" s="81"/>
      <c r="V141" s="82"/>
      <c r="W141" s="83"/>
      <c r="X141" s="82"/>
    </row>
    <row r="142" spans="1:24" s="84" customFormat="1" ht="15.75">
      <c r="A142" s="24"/>
      <c r="B142" s="25"/>
      <c r="C142" s="25"/>
      <c r="D142" s="25"/>
      <c r="E142" s="25"/>
      <c r="F142" s="25"/>
      <c r="G142" s="25"/>
      <c r="H142" s="25"/>
      <c r="I142" s="25"/>
      <c r="J142" s="25"/>
      <c r="K142" s="25"/>
      <c r="L142" s="25"/>
      <c r="M142" s="25"/>
      <c r="N142" s="25"/>
      <c r="O142" s="25"/>
      <c r="P142" s="25"/>
      <c r="Q142" s="25"/>
      <c r="R142" s="25"/>
      <c r="S142" s="25"/>
      <c r="T142" s="25"/>
      <c r="U142" s="81"/>
      <c r="V142" s="82"/>
      <c r="W142" s="83"/>
      <c r="X142" s="82"/>
    </row>
    <row r="143" spans="1:24" s="84" customFormat="1" ht="48" customHeight="1">
      <c r="A143" s="23" t="s">
        <v>168</v>
      </c>
      <c r="B143" s="215" t="s">
        <v>254</v>
      </c>
      <c r="C143" s="243"/>
      <c r="D143" s="243"/>
      <c r="E143" s="243"/>
      <c r="F143" s="243"/>
      <c r="G143" s="243"/>
      <c r="H143" s="243"/>
      <c r="I143" s="243"/>
      <c r="J143" s="243"/>
      <c r="K143" s="243"/>
      <c r="L143" s="243"/>
      <c r="M143" s="243"/>
      <c r="N143" s="243"/>
      <c r="O143" s="243"/>
      <c r="P143" s="243"/>
      <c r="Q143" s="243"/>
      <c r="R143" s="25"/>
      <c r="S143" s="25"/>
      <c r="T143" s="25"/>
      <c r="U143" s="81"/>
      <c r="V143" s="82"/>
      <c r="W143" s="83"/>
      <c r="X143" s="82"/>
    </row>
    <row r="144" spans="1:24" s="84" customFormat="1" ht="15.75">
      <c r="A144" s="24"/>
      <c r="B144" s="25"/>
      <c r="C144" s="25"/>
      <c r="D144" s="25"/>
      <c r="E144" s="25"/>
      <c r="F144" s="25"/>
      <c r="G144" s="25"/>
      <c r="H144" s="25"/>
      <c r="I144" s="25"/>
      <c r="J144" s="25"/>
      <c r="K144" s="211" t="s">
        <v>31</v>
      </c>
      <c r="L144" s="202"/>
      <c r="M144" s="107"/>
      <c r="N144" s="25"/>
      <c r="O144" s="25"/>
      <c r="P144" s="25"/>
      <c r="Q144" s="25"/>
      <c r="R144" s="25"/>
      <c r="S144" s="25"/>
      <c r="T144" s="25"/>
      <c r="U144" s="81"/>
      <c r="V144" s="82"/>
      <c r="W144" s="83"/>
      <c r="X144" s="82"/>
    </row>
    <row r="145" spans="1:24" s="84" customFormat="1" ht="15.75">
      <c r="A145" s="24"/>
      <c r="B145" s="257" t="s">
        <v>83</v>
      </c>
      <c r="C145" s="257"/>
      <c r="D145" s="257"/>
      <c r="E145" s="121"/>
      <c r="F145" s="121"/>
      <c r="G145" s="121"/>
      <c r="H145" s="121"/>
      <c r="I145" s="121"/>
      <c r="J145" s="121"/>
      <c r="K145" s="25"/>
      <c r="L145" s="112"/>
      <c r="M145" s="25"/>
      <c r="N145" s="25"/>
      <c r="O145" s="25"/>
      <c r="P145" s="25"/>
      <c r="Q145" s="25"/>
      <c r="R145" s="25"/>
      <c r="S145" s="25"/>
      <c r="T145" s="25"/>
      <c r="U145" s="81"/>
      <c r="V145" s="82"/>
      <c r="W145" s="83"/>
      <c r="X145" s="82"/>
    </row>
    <row r="146" spans="1:24" s="84" customFormat="1" ht="15.75">
      <c r="A146" s="24"/>
      <c r="B146" s="249" t="s">
        <v>84</v>
      </c>
      <c r="C146" s="249"/>
      <c r="D146" s="266"/>
      <c r="E146" s="43"/>
      <c r="F146" s="43"/>
      <c r="G146" s="43"/>
      <c r="H146" s="43"/>
      <c r="I146" s="43"/>
      <c r="J146" s="43"/>
      <c r="K146" s="270">
        <v>11391</v>
      </c>
      <c r="L146" s="271"/>
      <c r="M146" s="43"/>
      <c r="N146" s="25"/>
      <c r="O146" s="25"/>
      <c r="P146" s="25"/>
      <c r="Q146" s="25"/>
      <c r="R146" s="25"/>
      <c r="S146" s="25"/>
      <c r="T146" s="25"/>
      <c r="U146" s="81"/>
      <c r="V146" s="82"/>
      <c r="W146" s="83"/>
      <c r="X146" s="82"/>
    </row>
    <row r="147" spans="1:24" s="84" customFormat="1" ht="15.75">
      <c r="A147" s="24"/>
      <c r="B147" s="249" t="s">
        <v>85</v>
      </c>
      <c r="C147" s="249"/>
      <c r="D147" s="266"/>
      <c r="E147" s="43"/>
      <c r="F147" s="43"/>
      <c r="G147" s="43"/>
      <c r="H147" s="43"/>
      <c r="I147" s="43"/>
      <c r="J147" s="43"/>
      <c r="K147" s="255">
        <v>843</v>
      </c>
      <c r="L147" s="256"/>
      <c r="M147" s="43"/>
      <c r="N147" s="25"/>
      <c r="O147" s="25"/>
      <c r="P147" s="25"/>
      <c r="Q147" s="25"/>
      <c r="R147" s="25"/>
      <c r="S147" s="25"/>
      <c r="T147" s="25"/>
      <c r="U147" s="81"/>
      <c r="V147" s="82"/>
      <c r="W147" s="83"/>
      <c r="X147" s="82"/>
    </row>
    <row r="148" spans="1:24" s="84" customFormat="1" ht="15.75">
      <c r="A148" s="24"/>
      <c r="B148" s="249"/>
      <c r="C148" s="249"/>
      <c r="D148" s="249"/>
      <c r="E148" s="25"/>
      <c r="F148" s="25"/>
      <c r="G148" s="25"/>
      <c r="H148" s="25"/>
      <c r="I148" s="25"/>
      <c r="J148" s="25"/>
      <c r="K148" s="261">
        <f>SUM(K146:K147)</f>
        <v>12234</v>
      </c>
      <c r="L148" s="202"/>
      <c r="M148" s="25"/>
      <c r="N148" s="25"/>
      <c r="O148" s="25"/>
      <c r="P148" s="25"/>
      <c r="Q148" s="25"/>
      <c r="R148" s="25"/>
      <c r="S148" s="25"/>
      <c r="T148" s="25"/>
      <c r="U148" s="81"/>
      <c r="V148" s="82"/>
      <c r="W148" s="83"/>
      <c r="X148" s="82"/>
    </row>
    <row r="149" spans="1:24" s="84" customFormat="1" ht="15.75">
      <c r="A149" s="24"/>
      <c r="B149" s="249" t="s">
        <v>86</v>
      </c>
      <c r="C149" s="249"/>
      <c r="D149" s="249"/>
      <c r="E149" s="25"/>
      <c r="F149" s="25"/>
      <c r="G149" s="25"/>
      <c r="H149" s="25"/>
      <c r="I149" s="25"/>
      <c r="J149" s="25"/>
      <c r="K149" s="25"/>
      <c r="L149" s="112"/>
      <c r="M149" s="25"/>
      <c r="N149" s="25"/>
      <c r="O149" s="25"/>
      <c r="P149" s="25"/>
      <c r="Q149" s="25"/>
      <c r="R149" s="25"/>
      <c r="S149" s="25"/>
      <c r="T149" s="25"/>
      <c r="U149" s="81"/>
      <c r="V149" s="82"/>
      <c r="W149" s="83"/>
      <c r="X149" s="82"/>
    </row>
    <row r="150" spans="1:24" s="84" customFormat="1" ht="15.75">
      <c r="A150" s="24"/>
      <c r="B150" s="249" t="s">
        <v>84</v>
      </c>
      <c r="C150" s="249"/>
      <c r="D150" s="266"/>
      <c r="E150" s="43"/>
      <c r="F150" s="43"/>
      <c r="G150" s="43"/>
      <c r="H150" s="43"/>
      <c r="I150" s="43"/>
      <c r="J150" s="43"/>
      <c r="K150" s="270">
        <v>99612</v>
      </c>
      <c r="L150" s="271"/>
      <c r="M150" s="43"/>
      <c r="N150" s="25"/>
      <c r="O150" s="25"/>
      <c r="P150" s="25"/>
      <c r="Q150" s="25"/>
      <c r="R150" s="25"/>
      <c r="S150" s="25"/>
      <c r="T150" s="25"/>
      <c r="U150" s="81"/>
      <c r="V150" s="82"/>
      <c r="W150" s="83"/>
      <c r="X150" s="82"/>
    </row>
    <row r="151" spans="1:24" s="84" customFormat="1" ht="15.75">
      <c r="A151" s="24"/>
      <c r="B151" s="249" t="s">
        <v>85</v>
      </c>
      <c r="C151" s="249"/>
      <c r="D151" s="266"/>
      <c r="E151" s="43"/>
      <c r="F151" s="43"/>
      <c r="G151" s="43"/>
      <c r="H151" s="43"/>
      <c r="I151" s="43"/>
      <c r="J151" s="43"/>
      <c r="K151" s="255">
        <v>1600</v>
      </c>
      <c r="L151" s="256"/>
      <c r="M151" s="43"/>
      <c r="N151" s="25"/>
      <c r="O151" s="25"/>
      <c r="P151" s="25"/>
      <c r="Q151" s="25"/>
      <c r="R151" s="25"/>
      <c r="S151" s="25"/>
      <c r="T151" s="25"/>
      <c r="U151" s="81"/>
      <c r="V151" s="82"/>
      <c r="W151" s="83"/>
      <c r="X151" s="82"/>
    </row>
    <row r="152" spans="1:24" s="84" customFormat="1" ht="15.75">
      <c r="A152" s="24"/>
      <c r="B152" s="249"/>
      <c r="C152" s="249"/>
      <c r="D152" s="249"/>
      <c r="E152" s="25"/>
      <c r="F152" s="25"/>
      <c r="G152" s="25"/>
      <c r="H152" s="25"/>
      <c r="I152" s="25"/>
      <c r="J152" s="25"/>
      <c r="K152" s="261">
        <f>SUM(K150:K151)</f>
        <v>101212</v>
      </c>
      <c r="L152" s="202"/>
      <c r="M152" s="25"/>
      <c r="N152" s="25"/>
      <c r="O152" s="25"/>
      <c r="P152" s="25"/>
      <c r="Q152" s="25"/>
      <c r="R152" s="25"/>
      <c r="S152" s="25"/>
      <c r="T152" s="25"/>
      <c r="U152" s="81"/>
      <c r="V152" s="82"/>
      <c r="W152" s="83"/>
      <c r="X152" s="82"/>
    </row>
    <row r="153" spans="1:24" s="84" customFormat="1" ht="16.5" thickBot="1">
      <c r="A153" s="24"/>
      <c r="B153" s="249"/>
      <c r="C153" s="249"/>
      <c r="D153" s="249"/>
      <c r="E153" s="25"/>
      <c r="F153" s="25"/>
      <c r="G153" s="25"/>
      <c r="H153" s="25"/>
      <c r="I153" s="25"/>
      <c r="J153" s="25"/>
      <c r="K153" s="262">
        <f>K152+K148</f>
        <v>113446</v>
      </c>
      <c r="L153" s="231"/>
      <c r="M153" s="25"/>
      <c r="N153" s="25"/>
      <c r="O153" s="25"/>
      <c r="P153" s="25"/>
      <c r="Q153" s="25"/>
      <c r="R153" s="25"/>
      <c r="S153" s="25"/>
      <c r="T153" s="25"/>
      <c r="U153" s="81"/>
      <c r="V153" s="82"/>
      <c r="W153" s="83"/>
      <c r="X153" s="82"/>
    </row>
    <row r="154" spans="1:24" s="84" customFormat="1" ht="16.5" thickTop="1">
      <c r="A154" s="24"/>
      <c r="B154" s="25"/>
      <c r="C154" s="25"/>
      <c r="D154" s="25"/>
      <c r="E154" s="25"/>
      <c r="F154" s="25"/>
      <c r="G154" s="25"/>
      <c r="H154" s="25"/>
      <c r="I154" s="25"/>
      <c r="J154" s="25"/>
      <c r="K154" s="25"/>
      <c r="L154" s="43"/>
      <c r="M154" s="25"/>
      <c r="N154" s="25"/>
      <c r="O154" s="25"/>
      <c r="P154" s="25"/>
      <c r="Q154" s="25"/>
      <c r="R154" s="25"/>
      <c r="S154" s="25"/>
      <c r="T154" s="25"/>
      <c r="U154" s="81"/>
      <c r="V154" s="82"/>
      <c r="W154" s="83"/>
      <c r="X154" s="82"/>
    </row>
    <row r="155" spans="1:24" s="84" customFormat="1" ht="51" customHeight="1">
      <c r="A155" s="23" t="s">
        <v>169</v>
      </c>
      <c r="B155" s="215" t="s">
        <v>243</v>
      </c>
      <c r="C155" s="213"/>
      <c r="D155" s="213"/>
      <c r="E155" s="213"/>
      <c r="F155" s="213"/>
      <c r="G155" s="213"/>
      <c r="H155" s="213"/>
      <c r="I155" s="213"/>
      <c r="J155" s="213"/>
      <c r="K155" s="213"/>
      <c r="L155" s="213"/>
      <c r="M155" s="213"/>
      <c r="N155" s="213"/>
      <c r="O155" s="213"/>
      <c r="P155" s="213"/>
      <c r="Q155" s="246"/>
      <c r="R155" s="25"/>
      <c r="S155" s="25"/>
      <c r="T155" s="25"/>
      <c r="U155" s="81"/>
      <c r="V155" s="82"/>
      <c r="W155" s="83"/>
      <c r="X155" s="82"/>
    </row>
    <row r="156" spans="1:24" s="84" customFormat="1" ht="15.75">
      <c r="A156" s="24"/>
      <c r="B156" s="25"/>
      <c r="C156" s="25"/>
      <c r="D156" s="25"/>
      <c r="E156" s="25"/>
      <c r="F156" s="25"/>
      <c r="G156" s="25"/>
      <c r="H156" s="25"/>
      <c r="I156" s="25"/>
      <c r="J156" s="25"/>
      <c r="K156" s="25"/>
      <c r="L156" s="25"/>
      <c r="M156" s="25"/>
      <c r="N156" s="25"/>
      <c r="O156" s="25"/>
      <c r="P156" s="25"/>
      <c r="Q156" s="25"/>
      <c r="R156" s="25"/>
      <c r="S156" s="25"/>
      <c r="T156" s="25"/>
      <c r="U156" s="81"/>
      <c r="V156" s="82"/>
      <c r="W156" s="83"/>
      <c r="X156" s="82"/>
    </row>
    <row r="157" spans="1:24" s="84" customFormat="1" ht="63" customHeight="1">
      <c r="A157" s="23" t="s">
        <v>170</v>
      </c>
      <c r="B157" s="215" t="s">
        <v>220</v>
      </c>
      <c r="C157" s="213"/>
      <c r="D157" s="213"/>
      <c r="E157" s="213"/>
      <c r="F157" s="213"/>
      <c r="G157" s="213"/>
      <c r="H157" s="213"/>
      <c r="I157" s="213"/>
      <c r="J157" s="213"/>
      <c r="K157" s="213"/>
      <c r="L157" s="213"/>
      <c r="M157" s="213"/>
      <c r="N157" s="213"/>
      <c r="O157" s="213"/>
      <c r="P157" s="213"/>
      <c r="Q157" s="246"/>
      <c r="R157" s="25"/>
      <c r="S157" s="25"/>
      <c r="T157" s="25"/>
      <c r="U157" s="81"/>
      <c r="V157" s="82"/>
      <c r="W157" s="83"/>
      <c r="X157" s="82"/>
    </row>
    <row r="158" spans="1:24" s="84" customFormat="1" ht="15.75">
      <c r="A158" s="24"/>
      <c r="B158" s="25"/>
      <c r="C158" s="25"/>
      <c r="D158" s="25"/>
      <c r="E158" s="25"/>
      <c r="F158" s="25"/>
      <c r="G158" s="25"/>
      <c r="H158" s="25"/>
      <c r="I158" s="25"/>
      <c r="J158" s="25"/>
      <c r="K158" s="25"/>
      <c r="L158" s="25"/>
      <c r="M158" s="25"/>
      <c r="N158" s="25"/>
      <c r="O158" s="25"/>
      <c r="P158" s="25"/>
      <c r="Q158" s="25"/>
      <c r="R158" s="25"/>
      <c r="S158" s="25"/>
      <c r="T158" s="25"/>
      <c r="U158" s="81"/>
      <c r="V158" s="82"/>
      <c r="W158" s="83"/>
      <c r="X158" s="82"/>
    </row>
    <row r="159" spans="1:24" s="84" customFormat="1" ht="15.75">
      <c r="A159" s="23" t="s">
        <v>171</v>
      </c>
      <c r="B159" s="213" t="s">
        <v>87</v>
      </c>
      <c r="C159" s="214"/>
      <c r="D159" s="214"/>
      <c r="E159" s="214"/>
      <c r="F159" s="214"/>
      <c r="G159" s="214"/>
      <c r="H159" s="214"/>
      <c r="I159" s="214"/>
      <c r="J159" s="214"/>
      <c r="K159" s="214"/>
      <c r="L159" s="214"/>
      <c r="M159" s="214"/>
      <c r="N159" s="214"/>
      <c r="O159" s="214"/>
      <c r="P159" s="214"/>
      <c r="Q159" s="214"/>
      <c r="R159" s="25"/>
      <c r="S159" s="25"/>
      <c r="T159" s="25"/>
      <c r="U159" s="81"/>
      <c r="V159" s="82"/>
      <c r="W159" s="83"/>
      <c r="X159" s="82"/>
    </row>
    <row r="160" spans="1:24" s="84" customFormat="1" ht="15.75">
      <c r="A160" s="24"/>
      <c r="B160" s="25"/>
      <c r="C160" s="25"/>
      <c r="D160" s="25"/>
      <c r="E160" s="25"/>
      <c r="F160" s="25"/>
      <c r="G160" s="25"/>
      <c r="H160" s="25"/>
      <c r="I160" s="25"/>
      <c r="J160" s="25"/>
      <c r="K160" s="211" t="s">
        <v>20</v>
      </c>
      <c r="L160" s="202"/>
      <c r="M160" s="93"/>
      <c r="N160" s="221" t="s">
        <v>183</v>
      </c>
      <c r="O160" s="25"/>
      <c r="P160" s="25"/>
      <c r="Q160" s="25"/>
      <c r="R160" s="25"/>
      <c r="S160" s="25"/>
      <c r="T160" s="25"/>
      <c r="U160" s="81"/>
      <c r="V160" s="82"/>
      <c r="W160" s="83"/>
      <c r="X160" s="82"/>
    </row>
    <row r="161" spans="1:24" s="84" customFormat="1" ht="15.75">
      <c r="A161" s="24"/>
      <c r="B161" s="25"/>
      <c r="C161" s="25"/>
      <c r="D161" s="25"/>
      <c r="E161" s="25"/>
      <c r="F161" s="25"/>
      <c r="G161" s="25"/>
      <c r="H161" s="25"/>
      <c r="I161" s="25"/>
      <c r="J161" s="25"/>
      <c r="K161" s="221"/>
      <c r="L161" s="202"/>
      <c r="M161" s="107"/>
      <c r="N161" s="221"/>
      <c r="O161" s="25"/>
      <c r="P161" s="25"/>
      <c r="Q161" s="25"/>
      <c r="R161" s="25"/>
      <c r="S161" s="25"/>
      <c r="T161" s="25"/>
      <c r="U161" s="81"/>
      <c r="V161" s="82"/>
      <c r="W161" s="83"/>
      <c r="X161" s="82"/>
    </row>
    <row r="162" spans="1:24" s="84" customFormat="1" ht="15.75" customHeight="1">
      <c r="A162" s="24"/>
      <c r="B162" s="25"/>
      <c r="C162" s="25"/>
      <c r="D162" s="25"/>
      <c r="E162" s="25"/>
      <c r="F162" s="25"/>
      <c r="G162" s="25"/>
      <c r="H162" s="25"/>
      <c r="I162" s="25"/>
      <c r="J162" s="25"/>
      <c r="K162" s="221"/>
      <c r="L162" s="202"/>
      <c r="M162" s="107"/>
      <c r="N162" s="221"/>
      <c r="O162" s="25"/>
      <c r="P162" s="25"/>
      <c r="Q162" s="25"/>
      <c r="R162" s="25"/>
      <c r="S162" s="25"/>
      <c r="T162" s="25"/>
      <c r="U162" s="81"/>
      <c r="V162" s="82"/>
      <c r="W162" s="83"/>
      <c r="X162" s="82"/>
    </row>
    <row r="163" spans="1:24" s="84" customFormat="1" ht="15.75" customHeight="1">
      <c r="A163" s="28"/>
      <c r="B163" s="272" t="s">
        <v>88</v>
      </c>
      <c r="C163" s="204"/>
      <c r="D163" s="204"/>
      <c r="E163" s="87"/>
      <c r="F163" s="87"/>
      <c r="G163" s="87"/>
      <c r="H163" s="87"/>
      <c r="I163" s="87"/>
      <c r="J163" s="87"/>
      <c r="K163" s="98"/>
      <c r="M163" s="107"/>
      <c r="N163" s="98"/>
      <c r="O163" s="25"/>
      <c r="P163" s="25"/>
      <c r="Q163" s="25"/>
      <c r="R163" s="25"/>
      <c r="S163" s="25"/>
      <c r="T163" s="25"/>
      <c r="U163" s="81"/>
      <c r="V163" s="82"/>
      <c r="W163" s="83"/>
      <c r="X163" s="82"/>
    </row>
    <row r="164" spans="1:24" s="84" customFormat="1" ht="15.75" customHeight="1">
      <c r="A164" s="28"/>
      <c r="B164" s="257"/>
      <c r="C164" s="257"/>
      <c r="D164" s="257"/>
      <c r="E164" s="121"/>
      <c r="F164" s="121"/>
      <c r="G164" s="121"/>
      <c r="H164" s="121"/>
      <c r="I164" s="121"/>
      <c r="J164" s="121"/>
      <c r="K164" s="25"/>
      <c r="M164" s="25"/>
      <c r="N164" s="25"/>
      <c r="O164" s="25"/>
      <c r="P164" s="25"/>
      <c r="Q164" s="25"/>
      <c r="R164" s="25"/>
      <c r="S164" s="25"/>
      <c r="T164" s="25"/>
      <c r="U164" s="81"/>
      <c r="V164" s="82"/>
      <c r="W164" s="83"/>
      <c r="X164" s="82"/>
    </row>
    <row r="165" spans="1:24" s="84" customFormat="1" ht="15.75" customHeight="1" thickBot="1">
      <c r="A165" s="28"/>
      <c r="B165" s="258" t="s">
        <v>17</v>
      </c>
      <c r="C165" s="259"/>
      <c r="D165" s="259"/>
      <c r="E165" s="260"/>
      <c r="F165" s="260"/>
      <c r="G165" s="260"/>
      <c r="H165" s="260"/>
      <c r="I165" s="260"/>
      <c r="J165" s="123"/>
      <c r="K165" s="263">
        <f>+PL1!C39</f>
        <v>5083</v>
      </c>
      <c r="L165" s="233"/>
      <c r="M165" s="25"/>
      <c r="N165" s="25">
        <f>+PL1!G39</f>
        <v>12481</v>
      </c>
      <c r="O165" s="25"/>
      <c r="P165" s="25"/>
      <c r="Q165" s="25"/>
      <c r="R165" s="25"/>
      <c r="S165" s="25"/>
      <c r="T165" s="25"/>
      <c r="U165" s="81"/>
      <c r="V165" s="82"/>
      <c r="W165" s="83"/>
      <c r="X165" s="82"/>
    </row>
    <row r="166" spans="1:24" s="84" customFormat="1" ht="15.75" customHeight="1" thickTop="1">
      <c r="A166" s="28"/>
      <c r="B166" s="257"/>
      <c r="C166" s="257"/>
      <c r="D166" s="257"/>
      <c r="E166" s="121"/>
      <c r="F166" s="121"/>
      <c r="G166" s="121"/>
      <c r="H166" s="121"/>
      <c r="I166" s="121"/>
      <c r="J166" s="121"/>
      <c r="K166" s="43"/>
      <c r="L166" s="112"/>
      <c r="M166" s="43"/>
      <c r="N166" s="120"/>
      <c r="O166" s="43"/>
      <c r="P166" s="25"/>
      <c r="Q166" s="25"/>
      <c r="R166" s="25"/>
      <c r="S166" s="25"/>
      <c r="T166" s="25"/>
      <c r="U166" s="81"/>
      <c r="V166" s="82"/>
      <c r="W166" s="83"/>
      <c r="X166" s="82"/>
    </row>
    <row r="167" spans="1:24" s="84" customFormat="1" ht="15.75" customHeight="1">
      <c r="A167" s="28"/>
      <c r="B167" s="264" t="s">
        <v>8</v>
      </c>
      <c r="C167" s="264"/>
      <c r="D167" s="264"/>
      <c r="E167" s="265"/>
      <c r="F167" s="265"/>
      <c r="G167" s="265"/>
      <c r="H167" s="265"/>
      <c r="I167" s="265"/>
      <c r="J167" s="122"/>
      <c r="M167" s="43"/>
      <c r="P167" s="43"/>
      <c r="Q167" s="25"/>
      <c r="R167" s="25"/>
      <c r="S167" s="25"/>
      <c r="T167" s="25"/>
      <c r="U167" s="81"/>
      <c r="V167" s="82"/>
      <c r="W167" s="83"/>
      <c r="X167" s="82"/>
    </row>
    <row r="168" spans="1:24" s="84" customFormat="1" ht="15.75" customHeight="1">
      <c r="A168" s="28"/>
      <c r="B168" s="261" t="s">
        <v>13</v>
      </c>
      <c r="C168" s="261"/>
      <c r="D168" s="261"/>
      <c r="E168" s="261"/>
      <c r="F168" s="261"/>
      <c r="G168" s="261"/>
      <c r="H168" s="261"/>
      <c r="I168" s="202"/>
      <c r="J168" s="121"/>
      <c r="K168" s="261">
        <v>180647</v>
      </c>
      <c r="L168" s="202"/>
      <c r="M168" s="43"/>
      <c r="N168" s="266">
        <v>180647</v>
      </c>
      <c r="O168" s="267"/>
      <c r="P168" s="25"/>
      <c r="Q168" s="25"/>
      <c r="R168" s="25"/>
      <c r="S168" s="25"/>
      <c r="T168" s="25"/>
      <c r="U168" s="81"/>
      <c r="V168" s="82"/>
      <c r="W168" s="83"/>
      <c r="X168" s="82"/>
    </row>
    <row r="169" spans="1:24" s="84" customFormat="1" ht="15.75" customHeight="1">
      <c r="A169" s="28"/>
      <c r="B169" s="269" t="s">
        <v>196</v>
      </c>
      <c r="C169" s="267"/>
      <c r="D169" s="267"/>
      <c r="E169" s="267"/>
      <c r="F169" s="267"/>
      <c r="G169" s="267"/>
      <c r="H169" s="267"/>
      <c r="I169" s="267"/>
      <c r="J169" s="121"/>
      <c r="K169" s="292">
        <v>765</v>
      </c>
      <c r="L169" s="236"/>
      <c r="M169" s="25"/>
      <c r="N169" s="206">
        <v>765</v>
      </c>
      <c r="O169" s="207"/>
      <c r="P169" s="25"/>
      <c r="Q169" s="25"/>
      <c r="R169" s="25"/>
      <c r="S169" s="25"/>
      <c r="T169" s="25"/>
      <c r="U169" s="81"/>
      <c r="V169" s="82"/>
      <c r="W169" s="83"/>
      <c r="X169" s="82"/>
    </row>
    <row r="170" spans="1:24" s="84" customFormat="1" ht="18" customHeight="1" thickBot="1">
      <c r="A170" s="28"/>
      <c r="B170" s="257" t="s">
        <v>9</v>
      </c>
      <c r="C170" s="257"/>
      <c r="D170" s="257"/>
      <c r="E170" s="204"/>
      <c r="F170" s="204"/>
      <c r="G170" s="204"/>
      <c r="H170" s="204"/>
      <c r="I170" s="204"/>
      <c r="J170" s="121"/>
      <c r="K170" s="262">
        <f>SUM(K168:L169)</f>
        <v>181412</v>
      </c>
      <c r="L170" s="231"/>
      <c r="M170" s="25"/>
      <c r="N170" s="217">
        <f>SUM(N168:O169)</f>
        <v>181412</v>
      </c>
      <c r="O170" s="218"/>
      <c r="P170" s="25"/>
      <c r="Q170" s="25"/>
      <c r="R170" s="25"/>
      <c r="S170" s="25"/>
      <c r="T170" s="25"/>
      <c r="U170" s="81"/>
      <c r="V170" s="82"/>
      <c r="W170" s="83"/>
      <c r="X170" s="82"/>
    </row>
    <row r="171" spans="1:24" s="84" customFormat="1" ht="15.75" customHeight="1" thickTop="1">
      <c r="A171" s="28"/>
      <c r="B171" s="85"/>
      <c r="C171" s="85"/>
      <c r="D171" s="85"/>
      <c r="E171" s="87"/>
      <c r="F171" s="87"/>
      <c r="G171" s="87"/>
      <c r="H171" s="87"/>
      <c r="I171" s="87"/>
      <c r="J171" s="121"/>
      <c r="K171" s="43"/>
      <c r="L171" s="110"/>
      <c r="M171" s="25"/>
      <c r="N171" s="43"/>
      <c r="O171" s="86"/>
      <c r="P171" s="25"/>
      <c r="Q171" s="25"/>
      <c r="R171" s="25"/>
      <c r="S171" s="25"/>
      <c r="T171" s="25"/>
      <c r="U171" s="81"/>
      <c r="V171" s="82"/>
      <c r="W171" s="83"/>
      <c r="X171" s="82"/>
    </row>
    <row r="172" spans="1:24" s="84" customFormat="1" ht="15.75" customHeight="1" thickBot="1">
      <c r="A172" s="28"/>
      <c r="B172" s="257" t="s">
        <v>89</v>
      </c>
      <c r="C172" s="257"/>
      <c r="D172" s="257"/>
      <c r="E172" s="121"/>
      <c r="F172" s="121"/>
      <c r="G172" s="121"/>
      <c r="H172" s="121"/>
      <c r="I172" s="121"/>
      <c r="J172" s="121"/>
      <c r="K172" s="268">
        <f>K165/K170*100</f>
        <v>2.8019094657464776</v>
      </c>
      <c r="L172" s="233"/>
      <c r="M172" s="124"/>
      <c r="N172" s="147">
        <f>N165/N170*100</f>
        <v>6.879919740700726</v>
      </c>
      <c r="O172" s="86"/>
      <c r="P172" s="25"/>
      <c r="Q172" s="25"/>
      <c r="R172" s="25"/>
      <c r="S172" s="25"/>
      <c r="T172" s="25"/>
      <c r="U172" s="81"/>
      <c r="V172" s="82"/>
      <c r="W172" s="83"/>
      <c r="X172" s="82"/>
    </row>
    <row r="173" spans="1:24" s="84" customFormat="1" ht="15.75" customHeight="1" thickTop="1">
      <c r="A173" s="28"/>
      <c r="B173" s="25"/>
      <c r="C173" s="25"/>
      <c r="D173" s="25"/>
      <c r="E173" s="25"/>
      <c r="F173" s="25"/>
      <c r="G173" s="25"/>
      <c r="H173" s="25"/>
      <c r="I173" s="25"/>
      <c r="J173" s="25"/>
      <c r="K173" s="25"/>
      <c r="L173" s="43"/>
      <c r="M173" s="25"/>
      <c r="N173" s="120"/>
      <c r="O173" s="25"/>
      <c r="P173" s="25"/>
      <c r="Q173" s="25"/>
      <c r="R173" s="25"/>
      <c r="S173" s="25"/>
      <c r="T173" s="25"/>
      <c r="U173" s="81"/>
      <c r="V173" s="82"/>
      <c r="W173" s="83"/>
      <c r="X173" s="82"/>
    </row>
    <row r="174" spans="1:24" s="84" customFormat="1" ht="15.75" customHeight="1">
      <c r="A174" s="28"/>
      <c r="B174" s="290" t="s">
        <v>5</v>
      </c>
      <c r="C174" s="291"/>
      <c r="D174" s="291"/>
      <c r="E174" s="291"/>
      <c r="F174" s="291"/>
      <c r="G174" s="291"/>
      <c r="H174" s="291"/>
      <c r="I174" s="291"/>
      <c r="J174" s="291"/>
      <c r="K174" s="291"/>
      <c r="L174" s="291"/>
      <c r="M174" s="291"/>
      <c r="N174" s="291"/>
      <c r="O174" s="291"/>
      <c r="P174" s="291"/>
      <c r="Q174" s="291"/>
      <c r="R174" s="25"/>
      <c r="S174" s="25"/>
      <c r="T174" s="25"/>
      <c r="U174" s="81"/>
      <c r="V174" s="82"/>
      <c r="W174" s="83"/>
      <c r="X174" s="82"/>
    </row>
    <row r="175" spans="1:24" s="84" customFormat="1" ht="15.75" customHeight="1">
      <c r="A175" s="28"/>
      <c r="B175" s="125"/>
      <c r="C175" s="96"/>
      <c r="D175" s="96"/>
      <c r="E175" s="96"/>
      <c r="F175" s="96"/>
      <c r="G175" s="96"/>
      <c r="H175" s="96"/>
      <c r="I175" s="96"/>
      <c r="J175" s="96"/>
      <c r="K175" s="96"/>
      <c r="L175" s="96"/>
      <c r="M175" s="96"/>
      <c r="N175" s="96"/>
      <c r="O175" s="96"/>
      <c r="P175" s="96"/>
      <c r="Q175" s="96"/>
      <c r="R175" s="25"/>
      <c r="S175" s="25"/>
      <c r="T175" s="25"/>
      <c r="U175" s="81"/>
      <c r="V175" s="82"/>
      <c r="W175" s="83"/>
      <c r="X175" s="82"/>
    </row>
    <row r="176" spans="1:24" s="84" customFormat="1" ht="15.75" customHeight="1" thickBot="1">
      <c r="A176" s="28"/>
      <c r="B176" s="258" t="s">
        <v>17</v>
      </c>
      <c r="C176" s="259"/>
      <c r="D176" s="259"/>
      <c r="E176" s="260"/>
      <c r="F176" s="260"/>
      <c r="G176" s="260"/>
      <c r="H176" s="260"/>
      <c r="I176" s="260"/>
      <c r="J176" s="123"/>
      <c r="K176" s="263">
        <f>+K165</f>
        <v>5083</v>
      </c>
      <c r="L176" s="233"/>
      <c r="M176" s="25"/>
      <c r="N176" s="126">
        <f>+N165</f>
        <v>12481</v>
      </c>
      <c r="O176" s="96"/>
      <c r="P176" s="96"/>
      <c r="Q176" s="96"/>
      <c r="R176" s="25"/>
      <c r="S176" s="25"/>
      <c r="T176" s="25"/>
      <c r="U176" s="81"/>
      <c r="V176" s="82"/>
      <c r="W176" s="83"/>
      <c r="X176" s="82"/>
    </row>
    <row r="177" spans="1:24" s="84" customFormat="1" ht="15.75" customHeight="1" thickTop="1">
      <c r="A177" s="28"/>
      <c r="B177" s="125"/>
      <c r="C177" s="96"/>
      <c r="D177" s="96"/>
      <c r="E177" s="96"/>
      <c r="F177" s="96"/>
      <c r="G177" s="96"/>
      <c r="H177" s="96"/>
      <c r="I177" s="96"/>
      <c r="J177" s="96"/>
      <c r="K177" s="96"/>
      <c r="L177" s="96"/>
      <c r="M177" s="96"/>
      <c r="N177" s="95"/>
      <c r="O177" s="96"/>
      <c r="P177" s="96"/>
      <c r="Q177" s="96"/>
      <c r="R177" s="25"/>
      <c r="S177" s="25"/>
      <c r="T177" s="25"/>
      <c r="U177" s="81"/>
      <c r="V177" s="82"/>
      <c r="W177" s="83"/>
      <c r="X177" s="82"/>
    </row>
    <row r="178" spans="1:24" s="84" customFormat="1" ht="15.75" customHeight="1">
      <c r="A178" s="28"/>
      <c r="B178" s="127" t="s">
        <v>8</v>
      </c>
      <c r="C178" s="96"/>
      <c r="D178" s="96"/>
      <c r="E178" s="96"/>
      <c r="F178" s="96"/>
      <c r="G178" s="96"/>
      <c r="H178" s="96"/>
      <c r="I178" s="96"/>
      <c r="J178" s="96"/>
      <c r="K178" s="96"/>
      <c r="L178" s="96"/>
      <c r="M178" s="96"/>
      <c r="N178" s="96"/>
      <c r="O178" s="96"/>
      <c r="P178" s="96"/>
      <c r="Q178" s="96"/>
      <c r="R178" s="25"/>
      <c r="S178" s="25"/>
      <c r="T178" s="25"/>
      <c r="U178" s="81"/>
      <c r="V178" s="82"/>
      <c r="W178" s="83"/>
      <c r="X178" s="82"/>
    </row>
    <row r="179" spans="1:24" s="84" customFormat="1" ht="15.75" customHeight="1">
      <c r="A179" s="28"/>
      <c r="B179" s="261" t="s">
        <v>13</v>
      </c>
      <c r="C179" s="261"/>
      <c r="D179" s="261"/>
      <c r="E179" s="261"/>
      <c r="F179" s="261"/>
      <c r="G179" s="261"/>
      <c r="H179" s="261"/>
      <c r="I179" s="202"/>
      <c r="J179" s="121"/>
      <c r="K179" s="261">
        <v>180647</v>
      </c>
      <c r="L179" s="202"/>
      <c r="M179" s="25"/>
      <c r="N179" s="43">
        <v>180647</v>
      </c>
      <c r="O179" s="110"/>
      <c r="P179" s="96"/>
      <c r="Q179" s="96"/>
      <c r="R179" s="25"/>
      <c r="S179" s="25"/>
      <c r="T179" s="25"/>
      <c r="U179" s="81"/>
      <c r="V179" s="82"/>
      <c r="W179" s="83"/>
      <c r="X179" s="82"/>
    </row>
    <row r="180" spans="1:24" s="84" customFormat="1" ht="15.75" customHeight="1">
      <c r="A180" s="28"/>
      <c r="B180" s="266" t="s">
        <v>196</v>
      </c>
      <c r="C180" s="267"/>
      <c r="D180" s="267"/>
      <c r="E180" s="267"/>
      <c r="F180" s="267"/>
      <c r="G180" s="267"/>
      <c r="H180" s="267"/>
      <c r="I180" s="267"/>
      <c r="J180" s="121"/>
      <c r="K180" s="261">
        <f>+K169</f>
        <v>765</v>
      </c>
      <c r="L180" s="202"/>
      <c r="M180" s="25"/>
      <c r="N180" s="43">
        <f>+N169</f>
        <v>765</v>
      </c>
      <c r="O180" s="96"/>
      <c r="P180" s="96"/>
      <c r="Q180" s="96"/>
      <c r="R180" s="25"/>
      <c r="S180" s="25"/>
      <c r="T180" s="25"/>
      <c r="U180" s="81"/>
      <c r="V180" s="82"/>
      <c r="W180" s="83"/>
      <c r="X180" s="82"/>
    </row>
    <row r="181" spans="1:24" s="84" customFormat="1" ht="15.75" customHeight="1">
      <c r="A181" s="28"/>
      <c r="B181" s="43" t="s">
        <v>6</v>
      </c>
      <c r="C181" s="110"/>
      <c r="D181" s="110"/>
      <c r="E181" s="110"/>
      <c r="F181" s="110"/>
      <c r="G181" s="110"/>
      <c r="H181" s="110"/>
      <c r="I181" s="110"/>
      <c r="J181" s="121"/>
      <c r="K181" s="122"/>
      <c r="L181" s="163">
        <v>759</v>
      </c>
      <c r="M181" s="25"/>
      <c r="N181" s="43">
        <v>759</v>
      </c>
      <c r="O181" s="96"/>
      <c r="P181" s="96"/>
      <c r="Q181" s="96"/>
      <c r="R181" s="25"/>
      <c r="S181" s="25"/>
      <c r="T181" s="25"/>
      <c r="U181" s="81"/>
      <c r="V181" s="82"/>
      <c r="W181" s="83"/>
      <c r="X181" s="82"/>
    </row>
    <row r="182" spans="1:24" s="84" customFormat="1" ht="15.75" customHeight="1" thickBot="1">
      <c r="A182" s="28"/>
      <c r="B182" s="257" t="s">
        <v>9</v>
      </c>
      <c r="C182" s="257"/>
      <c r="D182" s="257"/>
      <c r="E182" s="204"/>
      <c r="F182" s="204"/>
      <c r="G182" s="204"/>
      <c r="H182" s="204"/>
      <c r="I182" s="204"/>
      <c r="J182" s="87"/>
      <c r="K182" s="262">
        <f>SUM(K179:L181)</f>
        <v>182171</v>
      </c>
      <c r="L182" s="231"/>
      <c r="M182" s="25"/>
      <c r="N182" s="128">
        <f>SUM(N179:N181)</f>
        <v>182171</v>
      </c>
      <c r="O182" s="96"/>
      <c r="P182" s="96"/>
      <c r="Q182" s="96"/>
      <c r="R182" s="25"/>
      <c r="S182" s="25"/>
      <c r="T182" s="25"/>
      <c r="U182" s="81"/>
      <c r="V182" s="82"/>
      <c r="W182" s="83"/>
      <c r="X182" s="82"/>
    </row>
    <row r="183" spans="1:24" s="84" customFormat="1" ht="15.75" customHeight="1" thickTop="1">
      <c r="A183" s="28"/>
      <c r="B183" s="257"/>
      <c r="C183" s="257"/>
      <c r="D183" s="257"/>
      <c r="E183" s="121"/>
      <c r="F183" s="121"/>
      <c r="G183" s="121"/>
      <c r="H183" s="121"/>
      <c r="I183" s="121"/>
      <c r="J183" s="121"/>
      <c r="K183" s="43"/>
      <c r="L183" s="112"/>
      <c r="M183" s="25"/>
      <c r="N183" s="43"/>
      <c r="O183" s="96"/>
      <c r="P183" s="96"/>
      <c r="Q183" s="96"/>
      <c r="R183" s="25"/>
      <c r="S183" s="25"/>
      <c r="T183" s="25"/>
      <c r="U183" s="81"/>
      <c r="V183" s="82"/>
      <c r="W183" s="83"/>
      <c r="X183" s="82"/>
    </row>
    <row r="184" spans="1:24" s="84" customFormat="1" ht="15.75" customHeight="1" thickBot="1">
      <c r="A184" s="28"/>
      <c r="B184" s="257" t="s">
        <v>7</v>
      </c>
      <c r="C184" s="257"/>
      <c r="D184" s="257"/>
      <c r="E184" s="121"/>
      <c r="F184" s="121"/>
      <c r="G184" s="121"/>
      <c r="H184" s="121"/>
      <c r="I184" s="121"/>
      <c r="J184" s="121"/>
      <c r="K184" s="268">
        <f>K176/K182*100</f>
        <v>2.790235547919263</v>
      </c>
      <c r="L184" s="233"/>
      <c r="M184" s="124"/>
      <c r="N184" s="148">
        <f>N176/N182*100</f>
        <v>6.8512551394019905</v>
      </c>
      <c r="O184" s="164"/>
      <c r="P184" s="96"/>
      <c r="Q184" s="96"/>
      <c r="R184" s="25"/>
      <c r="S184" s="25"/>
      <c r="T184" s="25"/>
      <c r="U184" s="81"/>
      <c r="V184" s="82"/>
      <c r="W184" s="83"/>
      <c r="X184" s="82"/>
    </row>
    <row r="185" spans="1:24" s="84" customFormat="1" ht="15.75" customHeight="1" thickTop="1">
      <c r="A185" s="28"/>
      <c r="B185" s="125"/>
      <c r="C185" s="96"/>
      <c r="D185" s="96"/>
      <c r="E185" s="96"/>
      <c r="F185" s="96"/>
      <c r="G185" s="96"/>
      <c r="H185" s="96"/>
      <c r="I185" s="96"/>
      <c r="J185" s="96"/>
      <c r="K185" s="96"/>
      <c r="L185" s="96"/>
      <c r="M185" s="96"/>
      <c r="N185" s="96"/>
      <c r="O185" s="96"/>
      <c r="P185" s="96"/>
      <c r="Q185" s="96"/>
      <c r="R185" s="25"/>
      <c r="S185" s="25"/>
      <c r="T185" s="25"/>
      <c r="U185" s="81"/>
      <c r="V185" s="82"/>
      <c r="W185" s="83"/>
      <c r="X185" s="82"/>
    </row>
    <row r="186" spans="1:24" s="84" customFormat="1" ht="15.75">
      <c r="A186" s="23" t="s">
        <v>172</v>
      </c>
      <c r="B186" s="93" t="s">
        <v>120</v>
      </c>
      <c r="C186" s="25"/>
      <c r="D186" s="25"/>
      <c r="E186" s="25"/>
      <c r="F186" s="25"/>
      <c r="G186" s="25"/>
      <c r="H186" s="25"/>
      <c r="I186" s="25"/>
      <c r="J186" s="25"/>
      <c r="K186" s="25"/>
      <c r="L186" s="25"/>
      <c r="M186" s="25"/>
      <c r="N186" s="25"/>
      <c r="O186" s="25"/>
      <c r="P186" s="25"/>
      <c r="Q186" s="25"/>
      <c r="R186" s="25"/>
      <c r="S186" s="25"/>
      <c r="T186" s="25"/>
      <c r="U186" s="81"/>
      <c r="V186" s="82"/>
      <c r="W186" s="83"/>
      <c r="X186" s="82"/>
    </row>
    <row r="187" spans="1:24" s="84" customFormat="1" ht="15" customHeight="1">
      <c r="A187" s="28"/>
      <c r="B187" s="25"/>
      <c r="C187" s="25"/>
      <c r="D187" s="25"/>
      <c r="E187" s="25"/>
      <c r="F187" s="25"/>
      <c r="G187" s="25"/>
      <c r="H187" s="25"/>
      <c r="I187" s="25"/>
      <c r="J187" s="25"/>
      <c r="K187" s="221" t="s">
        <v>61</v>
      </c>
      <c r="L187" s="204"/>
      <c r="M187" s="25"/>
      <c r="N187" s="221" t="s">
        <v>61</v>
      </c>
      <c r="O187" s="204"/>
      <c r="P187" s="25"/>
      <c r="Q187" s="25"/>
      <c r="R187" s="25"/>
      <c r="S187" s="25"/>
      <c r="T187" s="25"/>
      <c r="U187" s="81"/>
      <c r="V187" s="82"/>
      <c r="W187" s="83"/>
      <c r="X187" s="82"/>
    </row>
    <row r="188" spans="1:15" ht="15.75">
      <c r="A188" s="28"/>
      <c r="K188" s="226">
        <v>42185</v>
      </c>
      <c r="L188" s="204"/>
      <c r="N188" s="226">
        <v>42004</v>
      </c>
      <c r="O188" s="204"/>
    </row>
    <row r="189" spans="1:15" ht="15.75">
      <c r="A189" s="28"/>
      <c r="K189" s="221" t="s">
        <v>31</v>
      </c>
      <c r="L189" s="202"/>
      <c r="N189" s="221" t="s">
        <v>31</v>
      </c>
      <c r="O189" s="202"/>
    </row>
    <row r="190" spans="1:15" ht="15.75">
      <c r="A190" s="28"/>
      <c r="K190" s="99"/>
      <c r="L190" s="86"/>
      <c r="N190" s="99"/>
      <c r="O190" s="86"/>
    </row>
    <row r="191" spans="1:14" ht="15">
      <c r="A191" s="28"/>
      <c r="B191" s="25" t="s">
        <v>117</v>
      </c>
      <c r="K191" s="30"/>
      <c r="N191" s="30"/>
    </row>
    <row r="192" spans="1:15" ht="15">
      <c r="A192" s="28"/>
      <c r="B192" s="107" t="s">
        <v>32</v>
      </c>
      <c r="C192" s="25" t="s">
        <v>115</v>
      </c>
      <c r="K192" s="219">
        <v>188152</v>
      </c>
      <c r="L192" s="222"/>
      <c r="N192" s="219">
        <v>181165</v>
      </c>
      <c r="O192" s="222"/>
    </row>
    <row r="193" spans="1:15" ht="15">
      <c r="A193" s="28"/>
      <c r="B193" s="107" t="s">
        <v>32</v>
      </c>
      <c r="C193" s="25" t="s">
        <v>116</v>
      </c>
      <c r="K193" s="223">
        <v>-9351</v>
      </c>
      <c r="L193" s="223"/>
      <c r="N193" s="223">
        <v>-10480</v>
      </c>
      <c r="O193" s="223"/>
    </row>
    <row r="194" spans="1:15" ht="15">
      <c r="A194" s="28"/>
      <c r="K194" s="219">
        <f>SUM(K192:K193)</f>
        <v>178801</v>
      </c>
      <c r="L194" s="220"/>
      <c r="N194" s="219">
        <f>SUM(N192:N193)</f>
        <v>170685</v>
      </c>
      <c r="O194" s="220"/>
    </row>
    <row r="195" spans="1:14" ht="15">
      <c r="A195" s="28"/>
      <c r="K195" s="30"/>
      <c r="N195" s="30"/>
    </row>
    <row r="196" spans="1:14" ht="15">
      <c r="A196" s="28"/>
      <c r="B196" s="25" t="s">
        <v>118</v>
      </c>
      <c r="K196" s="30"/>
      <c r="N196" s="30"/>
    </row>
    <row r="197" spans="1:15" ht="15">
      <c r="A197" s="28"/>
      <c r="B197" s="107" t="s">
        <v>32</v>
      </c>
      <c r="C197" s="25" t="s">
        <v>115</v>
      </c>
      <c r="K197" s="224">
        <v>31747</v>
      </c>
      <c r="L197" s="225"/>
      <c r="N197" s="224">
        <v>27180</v>
      </c>
      <c r="O197" s="225"/>
    </row>
    <row r="198" spans="1:15" ht="15">
      <c r="A198" s="28"/>
      <c r="K198" s="219">
        <f>SUM(K194:L197)</f>
        <v>210548</v>
      </c>
      <c r="L198" s="220"/>
      <c r="N198" s="219">
        <f>SUM(N194:O197)</f>
        <v>197865</v>
      </c>
      <c r="O198" s="220"/>
    </row>
    <row r="199" spans="1:14" ht="15">
      <c r="A199" s="28"/>
      <c r="K199" s="30"/>
      <c r="N199" s="30"/>
    </row>
    <row r="200" spans="1:15" ht="15">
      <c r="A200" s="28"/>
      <c r="B200" s="25" t="s">
        <v>121</v>
      </c>
      <c r="K200" s="219">
        <v>2984</v>
      </c>
      <c r="L200" s="220"/>
      <c r="N200" s="219">
        <v>2350</v>
      </c>
      <c r="O200" s="220"/>
    </row>
    <row r="201" spans="1:15" ht="29.25" customHeight="1" thickBot="1">
      <c r="A201" s="28"/>
      <c r="B201" s="257" t="s">
        <v>119</v>
      </c>
      <c r="C201" s="257"/>
      <c r="D201" s="257"/>
      <c r="E201" s="257"/>
      <c r="F201" s="257"/>
      <c r="G201" s="257"/>
      <c r="H201" s="257"/>
      <c r="I201" s="257"/>
      <c r="J201" s="121"/>
      <c r="K201" s="230">
        <f>SUM(K198:L200)</f>
        <v>213532</v>
      </c>
      <c r="L201" s="294"/>
      <c r="N201" s="230">
        <f>SUM(N198:O200)</f>
        <v>200215</v>
      </c>
      <c r="O201" s="294"/>
    </row>
    <row r="202" ht="15.75" thickTop="1">
      <c r="N202" s="30"/>
    </row>
    <row r="203" spans="1:14" ht="16.5">
      <c r="A203" s="92" t="s">
        <v>173</v>
      </c>
      <c r="B203" s="129" t="s">
        <v>19</v>
      </c>
      <c r="C203" s="105"/>
      <c r="D203" s="105"/>
      <c r="E203" s="105"/>
      <c r="F203" s="105"/>
      <c r="G203" s="105"/>
      <c r="H203" s="105"/>
      <c r="I203" s="105"/>
      <c r="N203" s="30"/>
    </row>
    <row r="204" spans="2:14" ht="15">
      <c r="B204" s="105"/>
      <c r="C204" s="105"/>
      <c r="D204" s="105"/>
      <c r="E204" s="105"/>
      <c r="F204" s="105"/>
      <c r="G204" s="105"/>
      <c r="H204" s="105"/>
      <c r="I204" s="105"/>
      <c r="N204" s="30"/>
    </row>
    <row r="205" spans="2:17" ht="35.25" customHeight="1">
      <c r="B205" s="293" t="s">
        <v>242</v>
      </c>
      <c r="C205" s="278"/>
      <c r="D205" s="278"/>
      <c r="E205" s="278"/>
      <c r="F205" s="278"/>
      <c r="G205" s="278"/>
      <c r="H205" s="278"/>
      <c r="I205" s="278"/>
      <c r="J205" s="278"/>
      <c r="K205" s="278"/>
      <c r="L205" s="278"/>
      <c r="M205" s="278"/>
      <c r="N205" s="278"/>
      <c r="O205" s="278"/>
      <c r="P205" s="278"/>
      <c r="Q205" s="278"/>
    </row>
    <row r="206" ht="15">
      <c r="N206" s="30"/>
    </row>
  </sheetData>
  <sheetProtection/>
  <mergeCells count="172">
    <mergeCell ref="B205:Q205"/>
    <mergeCell ref="B182:I182"/>
    <mergeCell ref="K182:L182"/>
    <mergeCell ref="K198:L198"/>
    <mergeCell ref="B201:I201"/>
    <mergeCell ref="N201:O201"/>
    <mergeCell ref="K200:L200"/>
    <mergeCell ref="K201:L201"/>
    <mergeCell ref="K193:L193"/>
    <mergeCell ref="K197:L197"/>
    <mergeCell ref="B180:I180"/>
    <mergeCell ref="B170:I170"/>
    <mergeCell ref="B179:I179"/>
    <mergeCell ref="B174:Q174"/>
    <mergeCell ref="K120:L120"/>
    <mergeCell ref="K165:L165"/>
    <mergeCell ref="B166:D166"/>
    <mergeCell ref="K169:L169"/>
    <mergeCell ref="K168:L168"/>
    <mergeCell ref="B143:Q143"/>
    <mergeCell ref="B36:Q36"/>
    <mergeCell ref="K112:L112"/>
    <mergeCell ref="K114:L114"/>
    <mergeCell ref="K115:L115"/>
    <mergeCell ref="K133:L133"/>
    <mergeCell ref="B148:D148"/>
    <mergeCell ref="K135:L135"/>
    <mergeCell ref="K144:L144"/>
    <mergeCell ref="K147:L147"/>
    <mergeCell ref="I132:J132"/>
    <mergeCell ref="K111:L111"/>
    <mergeCell ref="A4:Q4"/>
    <mergeCell ref="A5:Q5"/>
    <mergeCell ref="A6:Q6"/>
    <mergeCell ref="B13:Q13"/>
    <mergeCell ref="B51:Q51"/>
    <mergeCell ref="K53:L53"/>
    <mergeCell ref="B17:Q17"/>
    <mergeCell ref="E28:N28"/>
    <mergeCell ref="B32:Q32"/>
    <mergeCell ref="B94:Q94"/>
    <mergeCell ref="B96:Q96"/>
    <mergeCell ref="B98:Q98"/>
    <mergeCell ref="B100:Q100"/>
    <mergeCell ref="N110:P110"/>
    <mergeCell ref="B105:Q105"/>
    <mergeCell ref="B91:Q91"/>
    <mergeCell ref="B103:Q103"/>
    <mergeCell ref="I111:J111"/>
    <mergeCell ref="B93:Q93"/>
    <mergeCell ref="I133:J133"/>
    <mergeCell ref="K117:L117"/>
    <mergeCell ref="K116:L116"/>
    <mergeCell ref="K124:L124"/>
    <mergeCell ref="K119:L119"/>
    <mergeCell ref="N111:O111"/>
    <mergeCell ref="B147:D147"/>
    <mergeCell ref="K122:L122"/>
    <mergeCell ref="K123:L123"/>
    <mergeCell ref="B128:Q128"/>
    <mergeCell ref="K129:L129"/>
    <mergeCell ref="K130:L130"/>
    <mergeCell ref="B141:Q141"/>
    <mergeCell ref="B139:Q139"/>
    <mergeCell ref="I135:J135"/>
    <mergeCell ref="I129:J129"/>
    <mergeCell ref="K146:L146"/>
    <mergeCell ref="B163:D163"/>
    <mergeCell ref="B164:D164"/>
    <mergeCell ref="K160:L162"/>
    <mergeCell ref="B151:D151"/>
    <mergeCell ref="B150:D150"/>
    <mergeCell ref="K150:L150"/>
    <mergeCell ref="B157:Q157"/>
    <mergeCell ref="K148:L148"/>
    <mergeCell ref="B146:D146"/>
    <mergeCell ref="K189:L189"/>
    <mergeCell ref="B184:D184"/>
    <mergeCell ref="K184:L184"/>
    <mergeCell ref="K192:L192"/>
    <mergeCell ref="B169:I169"/>
    <mergeCell ref="K194:L194"/>
    <mergeCell ref="B172:D172"/>
    <mergeCell ref="K170:L170"/>
    <mergeCell ref="K180:L180"/>
    <mergeCell ref="K188:L188"/>
    <mergeCell ref="K176:L176"/>
    <mergeCell ref="N187:O187"/>
    <mergeCell ref="B183:D183"/>
    <mergeCell ref="K187:L187"/>
    <mergeCell ref="B176:I176"/>
    <mergeCell ref="B167:I167"/>
    <mergeCell ref="N168:O168"/>
    <mergeCell ref="K179:L179"/>
    <mergeCell ref="B168:I168"/>
    <mergeCell ref="K172:L172"/>
    <mergeCell ref="B165:I165"/>
    <mergeCell ref="B155:Q155"/>
    <mergeCell ref="B149:D149"/>
    <mergeCell ref="K152:L152"/>
    <mergeCell ref="K153:L153"/>
    <mergeCell ref="B159:Q159"/>
    <mergeCell ref="N160:N162"/>
    <mergeCell ref="B153:D153"/>
    <mergeCell ref="I112:J112"/>
    <mergeCell ref="B152:D152"/>
    <mergeCell ref="B126:Q126"/>
    <mergeCell ref="I134:J134"/>
    <mergeCell ref="K134:L134"/>
    <mergeCell ref="K132:L132"/>
    <mergeCell ref="K151:L151"/>
    <mergeCell ref="K118:L118"/>
    <mergeCell ref="B145:D145"/>
    <mergeCell ref="B137:Q137"/>
    <mergeCell ref="B77:Q77"/>
    <mergeCell ref="B89:Q89"/>
    <mergeCell ref="P69:Q69"/>
    <mergeCell ref="P61:Q61"/>
    <mergeCell ref="P68:Q68"/>
    <mergeCell ref="A81:Q81"/>
    <mergeCell ref="K66:L66"/>
    <mergeCell ref="B86:Q86"/>
    <mergeCell ref="B87:Q87"/>
    <mergeCell ref="B37:Q37"/>
    <mergeCell ref="P75:Q75"/>
    <mergeCell ref="P70:Q70"/>
    <mergeCell ref="K69:L69"/>
    <mergeCell ref="B39:Q39"/>
    <mergeCell ref="P73:Q73"/>
    <mergeCell ref="K65:L65"/>
    <mergeCell ref="P66:Q66"/>
    <mergeCell ref="K72:L72"/>
    <mergeCell ref="K68:L68"/>
    <mergeCell ref="K60:L60"/>
    <mergeCell ref="P56:Q56"/>
    <mergeCell ref="B83:Q83"/>
    <mergeCell ref="K57:L57"/>
    <mergeCell ref="P72:Q72"/>
    <mergeCell ref="K70:L70"/>
    <mergeCell ref="P62:Q62"/>
    <mergeCell ref="P60:Q60"/>
    <mergeCell ref="P65:Q65"/>
    <mergeCell ref="P63:Q63"/>
    <mergeCell ref="P54:Q54"/>
    <mergeCell ref="K56:L56"/>
    <mergeCell ref="B45:Q45"/>
    <mergeCell ref="P58:Q58"/>
    <mergeCell ref="P57:Q57"/>
    <mergeCell ref="K58:L58"/>
    <mergeCell ref="B47:Q47"/>
    <mergeCell ref="B49:Q49"/>
    <mergeCell ref="P53:Q53"/>
    <mergeCell ref="K54:L54"/>
    <mergeCell ref="N170:O170"/>
    <mergeCell ref="N200:O200"/>
    <mergeCell ref="N189:O189"/>
    <mergeCell ref="N192:O192"/>
    <mergeCell ref="N193:O193"/>
    <mergeCell ref="N194:O194"/>
    <mergeCell ref="N197:O197"/>
    <mergeCell ref="N198:O198"/>
    <mergeCell ref="N188:O188"/>
    <mergeCell ref="N169:O169"/>
    <mergeCell ref="K121:L121"/>
    <mergeCell ref="I110:L110"/>
    <mergeCell ref="N129:O129"/>
    <mergeCell ref="I130:J130"/>
    <mergeCell ref="B23:D23"/>
    <mergeCell ref="B41:Q41"/>
    <mergeCell ref="B43:Q43"/>
    <mergeCell ref="P74:Q74"/>
    <mergeCell ref="B79:Q79"/>
  </mergeCells>
  <printOptions/>
  <pageMargins left="0.6" right="0.5" top="0.25" bottom="0.25" header="0" footer="0"/>
  <pageSetup horizontalDpi="600" verticalDpi="600" orientation="portrait" paperSize="9" scale="70" r:id="rId2"/>
  <rowBreaks count="3" manualBreakCount="3">
    <brk id="104" max="16" man="1"/>
    <brk id="142" max="16" man="1"/>
    <brk id="185"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Goh Lee Pheng</cp:lastModifiedBy>
  <cp:lastPrinted>2015-08-24T03:23:34Z</cp:lastPrinted>
  <dcterms:created xsi:type="dcterms:W3CDTF">2007-10-31T07:37:19Z</dcterms:created>
  <dcterms:modified xsi:type="dcterms:W3CDTF">2015-08-26T08:13:40Z</dcterms:modified>
  <cp:category/>
  <cp:version/>
  <cp:contentType/>
  <cp:contentStatus/>
</cp:coreProperties>
</file>