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65" windowWidth="20460" windowHeight="258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'BSHEET'!$A$1:$E$66</definedName>
    <definedName name="_xlnm.Print_Area" localSheetId="3">'EQUITY '!$A$1:$J$36</definedName>
    <definedName name="_xlnm.Print_Area" localSheetId="5">'Notes'!$A$9:$Q$192</definedName>
    <definedName name="_xlnm.Print_Area" localSheetId="0">'PL1'!$A$1:$J$46</definedName>
    <definedName name="_xlnm.Print_Area" localSheetId="1">'PL2'!$A$1:$J$50</definedName>
    <definedName name="_xlnm.Print_Area">'Notes'!$A$1:$S$161</definedName>
    <definedName name="_xlnm.Print_Titles" localSheetId="5">'Notes'!$1:$7</definedName>
  </definedNames>
  <calcPr fullCalcOnLoad="1"/>
</workbook>
</file>

<file path=xl/sharedStrings.xml><?xml version="1.0" encoding="utf-8"?>
<sst xmlns="http://schemas.openxmlformats.org/spreadsheetml/2006/main" count="378" uniqueCount="268">
  <si>
    <t>PROFIT BEFORE TAXATION</t>
  </si>
  <si>
    <t>Property revaluation reserve</t>
  </si>
  <si>
    <t>Investment revaluation reserve</t>
  </si>
  <si>
    <t>Property</t>
  </si>
  <si>
    <t>Investment</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</si>
  <si>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</si>
  <si>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</si>
  <si>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</si>
  <si>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</si>
  <si>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</si>
  <si>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</si>
  <si>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</si>
  <si>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</si>
  <si>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</si>
  <si>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</si>
  <si>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</si>
  <si>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</si>
  <si>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</si>
  <si>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</si>
  <si>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</si>
  <si>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</si>
  <si>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</si>
  <si>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</si>
  <si>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</si>
  <si>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</si>
  <si>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</si>
  <si>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</si>
  <si>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</si>
  <si>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</si>
  <si>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</si>
  <si>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</si>
  <si>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</si>
  <si>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</si>
  <si>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</si>
  <si>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</si>
  <si>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</si>
  <si>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</si>
  <si>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</si>
  <si>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</si>
  <si>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</si>
  <si>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</si>
  <si>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</si>
  <si>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</si>
  <si>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</si>
  <si>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</si>
  <si>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</si>
  <si>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</si>
  <si>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</si>
  <si>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</si>
  <si>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</si>
  <si>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</si>
  <si>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</si>
  <si>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</si>
  <si>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</si>
  <si>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</si>
  <si>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</si>
  <si>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</si>
  <si>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</si>
  <si>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</si>
  <si>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</si>
  <si>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</si>
  <si>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</si>
  <si>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</si>
  <si>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</si>
  <si>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</si>
  <si>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</si>
  <si>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</si>
  <si>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</si>
  <si>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</si>
  <si>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</si>
  <si>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</si>
  <si>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</si>
  <si>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</si>
  <si>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</si>
  <si>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</si>
  <si>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</si>
  <si>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</si>
  <si>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</si>
  <si>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</si>
  <si>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</si>
  <si>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</si>
  <si>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</si>
  <si>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</si>
  <si>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</si>
  <si>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</si>
  <si>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</si>
  <si>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</si>
  <si>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</si>
  <si>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</si>
  <si>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</si>
  <si>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</si>
  <si>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</si>
  <si>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</si>
  <si>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</si>
  <si>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</si>
  <si>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</si>
  <si>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</si>
  <si>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</si>
  <si>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</si>
  <si>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</si>
  <si>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</si>
  <si>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</si>
  <si>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</si>
  <si>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</si>
  <si>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</si>
  <si>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</si>
  <si>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</si>
  <si>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</si>
  <si>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</si>
  <si>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</si>
  <si>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</si>
  <si>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</si>
  <si>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</si>
  <si>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</si>
  <si>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</si>
  <si>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</si>
  <si>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</si>
  <si>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</si>
  <si>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</si>
  <si>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</si>
  <si>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</si>
  <si>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Add : Consolidation adjustments</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</si>
  <si>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</si>
  <si>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</si>
  <si>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</si>
  <si>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</si>
  <si>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</si>
  <si>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</si>
  <si>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</si>
  <si>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</si>
  <si>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</si>
  <si>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</si>
  <si>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</si>
  <si>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</si>
  <si>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</si>
  <si>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</si>
  <si>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</si>
  <si>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</si>
  <si>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</si>
  <si>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</si>
  <si>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</si>
  <si>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</si>
  <si>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</si>
  <si>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</si>
  <si>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</si>
  <si>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</si>
  <si>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</si>
  <si>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</si>
  <si>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</si>
  <si>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</si>
  <si>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</si>
  <si>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</si>
  <si>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</si>
  <si>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</si>
  <si>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</si>
  <si>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</si>
  <si>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</si>
  <si>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</si>
  <si>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</si>
  <si>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</si>
  <si>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</si>
  <si>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</si>
  <si>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</si>
  <si>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</si>
  <si>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</si>
  <si>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</si>
  <si>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</si>
  <si>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</si>
  <si>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</si>
  <si>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</si>
  <si>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</si>
  <si>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</si>
  <si>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</si>
  <si>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</si>
  <si>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3 months ended</t>
  </si>
  <si>
    <t>Property, plant and equipment written off</t>
  </si>
  <si>
    <t>(Gain)/Loss on derivatives</t>
  </si>
  <si>
    <t>Equity settled employee benefits reserve</t>
  </si>
  <si>
    <t>Employee</t>
  </si>
  <si>
    <t>Benefits</t>
  </si>
  <si>
    <t>Equity Settled</t>
  </si>
  <si>
    <t>Share of other comprehensive income of
  associated company</t>
  </si>
  <si>
    <t>CASH AND CASH EQUIVALENTS AT BEGINNING OF YEAR</t>
  </si>
  <si>
    <t xml:space="preserve"> Current Year
 To-Date</t>
  </si>
  <si>
    <t>PART A: EXPLANATORY NOTES PURSUANT TO FRS 134</t>
  </si>
  <si>
    <t>BASIS OF PREPARATION</t>
  </si>
  <si>
    <t>Tax expense</t>
  </si>
  <si>
    <t>Balance at 1 January 2013</t>
  </si>
  <si>
    <t>TAX EXPENSE</t>
  </si>
  <si>
    <t>Current tax expense</t>
  </si>
  <si>
    <t>Financial period ended</t>
  </si>
  <si>
    <t>Overprovision in previous year</t>
  </si>
  <si>
    <t xml:space="preserve"> Current Year 
To-Date</t>
  </si>
  <si>
    <t>Exchange differences on translating 
  foreign operations</t>
  </si>
  <si>
    <t>Other comprehensive income/(loss):</t>
  </si>
  <si>
    <t>Total comprehensive income attributable 
  to owners of the Company</t>
  </si>
  <si>
    <t>Amendments to FRS 132</t>
  </si>
  <si>
    <t>(Gain)/Loss on foreign exchange</t>
  </si>
  <si>
    <t>Proceeds from issuance of shares arising from exercise of ESOS</t>
  </si>
  <si>
    <t>Exercise of ESOS</t>
  </si>
  <si>
    <t>(Increase)/Decrease in current assets</t>
  </si>
  <si>
    <t>Net cash used in investing activities</t>
  </si>
  <si>
    <t>Effect of exercise of ESOS</t>
  </si>
  <si>
    <r>
      <t xml:space="preserve">REVIEW OF PERFORMANCE 
</t>
    </r>
    <r>
      <rPr>
        <sz val="12"/>
        <rFont val="Arial"/>
        <family val="2"/>
      </rPr>
      <t xml:space="preserve">
</t>
    </r>
    <r>
      <rPr>
        <b/>
        <sz val="12"/>
        <rFont val="Arial"/>
        <family val="2"/>
      </rPr>
      <t xml:space="preserve">
</t>
    </r>
    <r>
      <rPr>
        <u val="single"/>
        <sz val="12"/>
        <rFont val="Arial"/>
        <family val="2"/>
      </rPr>
      <t xml:space="preserve">
 </t>
    </r>
    <r>
      <rPr>
        <sz val="12"/>
        <rFont val="Arial"/>
        <family val="2"/>
      </rPr>
      <t xml:space="preserve">
</t>
    </r>
  </si>
  <si>
    <t>Effect of exercise of Executives' Share Option Scheme (ESOS)</t>
  </si>
  <si>
    <t xml:space="preserve">Profit before tax is arrived at (crediting) / charging:- </t>
  </si>
  <si>
    <t>(Gain)/Loss on disposal of property, plant and
  equipment</t>
  </si>
  <si>
    <t>Effect of changes in exchange rate on foreign currency translation</t>
  </si>
  <si>
    <t>Purchase of additional shares in associated company</t>
  </si>
  <si>
    <t xml:space="preserve">CONDENSED CONSOLIDATED STATEMENT OF PROFIT OR LOSS  </t>
  </si>
  <si>
    <t>FOR THE QUARTER ENDED 31 MARCH 2014</t>
  </si>
  <si>
    <t xml:space="preserve">(The Condensed Consolidated Statement of Profit or Loss should be read in conjunction with the Audited Financial Statements for the year ended 31 December 2013) </t>
  </si>
  <si>
    <t>CONDENSED CONSOLIDATED STATEMENT OF PROFIT OR LOSS AND OTHER COMPREHENSIVE INCOME</t>
  </si>
  <si>
    <t>AS AT 31 MARCH 2014</t>
  </si>
  <si>
    <t>Balance at 31 March 2013</t>
  </si>
  <si>
    <t>Balance at 1 January 2014</t>
  </si>
  <si>
    <t>Total comprehensive income for the period</t>
  </si>
  <si>
    <t>(The Condensed Consolidated Statement of Changes in Equity should be read in conjunction with the Audited Financial Statements for the year ended 31 December 2013)</t>
  </si>
  <si>
    <t>(The Condensed Consolidated Statement of Cash Flows should be read in conjunction with the Audited Financial Statements for the year ended 31 December 2013)</t>
  </si>
  <si>
    <t>(The Condensed Consolidated Statement of Financial Position should be read in conjunction with the Audited Financial Statements for the year ended 31 December 2013)</t>
  </si>
  <si>
    <t>Proceeds from / (Repayment of) borrowings</t>
  </si>
  <si>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financial statements of the Group for the financial year ended 31 December 2013. 
</t>
  </si>
  <si>
    <t>The significant accounting policies adopted are consistent with those of the audited financial statements of the Group for the financial year ended 31 December 2013, except the adoption of the following new FRS and amendments to FRSs mandatory for annual financial periods beginning on or after 1 January 2014.</t>
  </si>
  <si>
    <r>
      <t xml:space="preserve">DIVIDEND PAID
</t>
    </r>
    <r>
      <rPr>
        <sz val="12"/>
        <rFont val="Arial"/>
        <family val="2"/>
      </rPr>
      <t>No dividend was paid during the current quarter.</t>
    </r>
  </si>
  <si>
    <t>31 March 2013</t>
  </si>
  <si>
    <t>31 March 2014</t>
  </si>
  <si>
    <t xml:space="preserve">The effective tax rate for the current quarter is lower than the statutory income tax rate mainly due to utilisation of unabsorbed reinvestment allowances. </t>
  </si>
  <si>
    <r>
      <t xml:space="preserve">GROUP BORROWINGS
</t>
    </r>
    <r>
      <rPr>
        <sz val="12"/>
        <rFont val="Arial"/>
        <family val="2"/>
      </rPr>
      <t>The Group borrowings (denominated in local currency) as at 31 March 2014 are as follows:-</t>
    </r>
  </si>
  <si>
    <r>
      <t xml:space="preserve">PROPOSED DIVIDEND
</t>
    </r>
    <r>
      <rPr>
        <sz val="12"/>
        <rFont val="Arial"/>
        <family val="2"/>
      </rPr>
      <t xml:space="preserve">
No interim dividend has been declared for the current financial period under review.</t>
    </r>
  </si>
  <si>
    <t>The interim financial statements were authorised for issue by the Board of Directors in accordance with a resolution of the Directors on 8 May 2014.</t>
  </si>
  <si>
    <t xml:space="preserve">On 19 November 2011, the Malaysian Accounting Standards Board (MASB) issued a new MASB approved accounting framework, the Malaysian Financial Reporting Standards (MFRS).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Further to MASB announcement on 7 August 2013, Transitioning Entities will be allowed to defer adoption of the new MFRS to annual periods beginning on or after 1 January 2015.
</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</si>
  <si>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2015. In presenting its first MFRS financial statements, the Group will be required to restate the comparative financial statements to amounts reflecting the application of MFRS Framework. The majority of the adjustments required on transition will be made, retrospectively, against opening retained profits. </t>
  </si>
  <si>
    <t>Offsetting Financial Assets and Financial Liabilities</t>
  </si>
  <si>
    <t>Amendments to FRS 136</t>
  </si>
  <si>
    <t>Novation of Derivatives and Continuation of Hedge Accounting</t>
  </si>
  <si>
    <t xml:space="preserve">Amendments to FRS 139 </t>
  </si>
  <si>
    <t>Recoverable Amount Disclosures for Non-Financial Assets</t>
  </si>
  <si>
    <t>Levies</t>
  </si>
  <si>
    <t xml:space="preserve">IC Interpretation 21 </t>
  </si>
  <si>
    <t>Balance at 31 March 2014</t>
  </si>
  <si>
    <t xml:space="preserve">The Group recorded a higher revenue of RM173.01 million in this quarter as compared to RM160.44 million a year ago. Correspondingly, the Group's profit before tax increased by 5.4% from RM10.91 million in the preceding year corresponding quarter to RM11.50 million. Profit contribution from associated company, Spritzer Bhd had increased substantially by 73.6% in this quarter mainly due to higher sales of bottled water coupled with reduction in packaging material cost. 
</t>
  </si>
  <si>
    <r>
      <t>Plantation division</t>
    </r>
    <r>
      <rPr>
        <sz val="12"/>
        <rFont val="Arial"/>
        <family val="2"/>
      </rPr>
      <t xml:space="preserve">
Plantation division had managed to turnaround in this quarter with profit before tax of RM0.30 million as compared to a loss of RM0.26 million a year ago. The better performance was mainly due to higher FFB price and encouraging sales of tea.</t>
    </r>
  </si>
  <si>
    <r>
      <t xml:space="preserve">MATERIAL CHANGES IN THE QUARTERLY RESULTS COMPARED TO THE RESULTS OF THE PRECEDING QUARTER
</t>
    </r>
    <r>
      <rPr>
        <sz val="12"/>
        <rFont val="Arial"/>
        <family val="2"/>
      </rPr>
      <t xml:space="preserve">
The Group registered a higher profit before tax of RM11.50 million as compared to RM10.67 million in the preceding year quarter well supported by higher sales growth of 7.8% mainly from sales of bottled water and aerosol can coupled with significant increase in profit contribution from associated company.  </t>
    </r>
  </si>
  <si>
    <r>
      <t xml:space="preserve">CURRENT YEAR PROSPECTS
</t>
    </r>
    <r>
      <rPr>
        <sz val="12"/>
        <rFont val="Arial"/>
        <family val="2"/>
      </rPr>
      <t xml:space="preserve">The business environment in year 2014 remains challenging in view of the rising operational costs arising from increase in cost of utilities, transportation and gas coupled with Government's subsidy rationalisation programme. As such, the Group will continue to focus on internal improvement to enhance its core capabilities whilst exploring for business opportunity and expansion to drive growth. 
The tea plantation had turnaround in this quarter with higher sales arising from new strategy to enter into niche markets. So far the sales were very encouraging and judging by the sales momentum, the tea plantation is expected to achieve profitability in this year. 
Barring any unforeseen and adverse circumstances, the Board believes that the Group will continue to remain profitable for the financial year ending 31 December 2014. 
</t>
    </r>
  </si>
  <si>
    <t>Profit for the period</t>
  </si>
  <si>
    <t xml:space="preserve">(The Condensed Consolidated Statement of Profit or Loss and Other Comprehensive Income should be read in conjunction with the Audited Financial Statements for the year ended 31 December 2013) </t>
  </si>
  <si>
    <t>Increase/(Decrease) in current liabilities</t>
  </si>
  <si>
    <t>Net cash from/(used in) financing activities</t>
  </si>
  <si>
    <t>NET (DECREASE)/INCREASE IN CASH AND CASH EQUIVALENTS</t>
  </si>
  <si>
    <t>CASH AND CASH EQUIVALENTS AT END OF PERIOD</t>
  </si>
  <si>
    <t xml:space="preserve">  FRS 12 and FRS 127</t>
  </si>
  <si>
    <t>Amendments to FRS 10,</t>
  </si>
  <si>
    <t>Investment Entities</t>
  </si>
  <si>
    <t>The adoption of the above standards and interpretation did not have any significant financial impact on the Group.</t>
  </si>
  <si>
    <r>
      <t xml:space="preserve">UNUSUAL ITEMS DUE TO THEIR NATURE, SIZE OR INCIDENCE
</t>
    </r>
    <r>
      <rPr>
        <sz val="12"/>
        <rFont val="Arial"/>
        <family val="2"/>
      </rPr>
      <t>There were no unusual items affecting assets, liabilities, equity, net income or cash flows during the current financial period to date.</t>
    </r>
  </si>
  <si>
    <r>
      <t xml:space="preserve">MATERIAL CHANGES IN ESTIMATES
</t>
    </r>
    <r>
      <rPr>
        <sz val="12"/>
        <rFont val="Arial"/>
        <family val="2"/>
      </rPr>
      <t>There were no changes in the estimates that have had any material effect on the current financial period to date.</t>
    </r>
  </si>
  <si>
    <r>
      <t xml:space="preserve">DEBT AND EQUITY SECURITIES
</t>
    </r>
    <r>
      <rPr>
        <sz val="12"/>
        <rFont val="Arial"/>
        <family val="2"/>
      </rPr>
      <t xml:space="preserve">
The Company had issued 360,000 ordinary shares of RM0.50 each for cash in the current quarter arising from the exercise of executives' share option.   
There were no other issuance and repayment of debt and equity securities, share buy-backs, share cancellations, shares held as treasury shares and resale of treasury shares during the current financial period to date. </t>
    </r>
    <r>
      <rPr>
        <b/>
        <sz val="12"/>
        <rFont val="Arial"/>
        <family val="2"/>
      </rPr>
      <t xml:space="preserve">
</t>
    </r>
  </si>
  <si>
    <r>
      <t xml:space="preserve">SEGMENTAL REPORTING
</t>
    </r>
    <r>
      <rPr>
        <sz val="12"/>
        <rFont val="Arial"/>
        <family val="2"/>
      </rPr>
      <t>The analysis of the Group business segments for the current financial period are as follows:-</t>
    </r>
  </si>
  <si>
    <r>
      <t xml:space="preserve">CONTINGENT ASSETS AND LIABILITIES
</t>
    </r>
    <r>
      <rPr>
        <sz val="12"/>
        <rFont val="Arial"/>
        <family val="2"/>
      </rPr>
      <t xml:space="preserve">
There were no contingent assets and liabilities as at 5 May 2014.</t>
    </r>
    <r>
      <rPr>
        <b/>
        <sz val="12"/>
        <rFont val="Arial"/>
        <family val="2"/>
      </rPr>
      <t xml:space="preserve">
</t>
    </r>
  </si>
  <si>
    <r>
      <t xml:space="preserve">MATERIAL LITIGATION
</t>
    </r>
    <r>
      <rPr>
        <sz val="12"/>
        <rFont val="Arial"/>
        <family val="2"/>
      </rPr>
      <t>There were no material litigation involving the Group as at 5 May 2014.</t>
    </r>
  </si>
  <si>
    <t>Cash (used in)/from operating activities</t>
  </si>
  <si>
    <t>Net cash (used in)/from operating activities</t>
  </si>
  <si>
    <t xml:space="preserve">Total other comprehensive income
  for the period </t>
  </si>
  <si>
    <t>Gain on changes in fair value of 
  available-for-sale financial assets</t>
  </si>
  <si>
    <r>
      <t xml:space="preserve">MATERIAL SUBSEQUENT EVENT
</t>
    </r>
    <r>
      <rPr>
        <sz val="12"/>
        <rFont val="Arial"/>
        <family val="2"/>
      </rPr>
      <t>There were no material events subsequent to the end of the financial period ended 31 March 2014 up to the date of issuance of this report which have not been reflected in the financial statements for the said period.</t>
    </r>
  </si>
  <si>
    <r>
      <t xml:space="preserve">CHANGES IN THE COMPOSITION OF THE GROUP
</t>
    </r>
    <r>
      <rPr>
        <sz val="12"/>
        <rFont val="Arial"/>
        <family val="2"/>
      </rPr>
      <t xml:space="preserve">
The total paid-up share capital of the associated company, Spritzer Bhd ("SB"), had further increased by 558,250 ordinary shares in the current quarter arising from the exercise of employees' share option and conversion of warrant. Together with the additional acquisition of 155,400 ordinary shares of SB by the Company in the current quarter, the Company's shareholding in SB had diluted from 32.05% to 32.04% as at 31 March 2014.
Apart from the changes mentioned above, there were no other changes in the composition of the Group during the current financial period to date.</t>
    </r>
  </si>
  <si>
    <r>
      <t>Manufacturing division</t>
    </r>
    <r>
      <rPr>
        <sz val="12"/>
        <rFont val="Arial"/>
        <family val="2"/>
      </rPr>
      <t xml:space="preserve">
Manufacturing division's revenue increased by 5.1% in this quarter from RM55.08 million in the preceding year corresponding quarter to RM57.91 million. The increase in revenue was mainly due to higher selling price of palm based products arising from increase in crude palm oil price coupled with increase in sales of aerosol can. Despite the increase in revenue, the manufacturing division recorded a lower profit before tax of RM5.91 million in this quarter as compared to RM6.16 million a year ago mainly due to lower profit margin from palm based products and lower quantity of fresh fruit bunches ("FFB") being processed.  
</t>
    </r>
  </si>
  <si>
    <r>
      <t>Trading division</t>
    </r>
    <r>
      <rPr>
        <sz val="12"/>
        <rFont val="Arial"/>
        <family val="2"/>
      </rPr>
      <t xml:space="preserve">
Despite achieving 9.1% sales growth in this quarter, the trading division recorded a lower profit before tax of RM2.60 million  as compared to RM3.38 million in the preceding year corresponding quarter. The trading division's bottom line was affected by higher advertisement and promotion spending incurred for brand building and positioning to boost sales in view of the slow down in consumers' spending. The sales of bottled water and other agencies products such as Campbells' continued to grow in this quarter.</t>
    </r>
    <r>
      <rPr>
        <b/>
        <sz val="12"/>
        <rFont val="Arial"/>
        <family val="2"/>
      </rPr>
      <t xml:space="preserve">   </t>
    </r>
    <r>
      <rPr>
        <sz val="12"/>
        <rFont val="Arial"/>
        <family val="2"/>
      </rPr>
      <t xml:space="preserve">
</t>
    </r>
  </si>
</sst>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_);\(0.00\)"/>
    <numFmt numFmtId="173" formatCode="#,##0.0_);\(#,##0.0\)"/>
    <numFmt numFmtId="174" formatCode="#,##0.000_);\(#,##0.000\)"/>
    <numFmt numFmtId="175" formatCode="[$-409]h:mm:ss\ AM/PM"/>
    <numFmt numFmtId="176" formatCode="[$-409]dddd\,\ mmmm\ dd\,\ yyyy"/>
    <numFmt numFmtId="177" formatCode="#,##0.0000_);\(#,##0.0000\)"/>
    <numFmt numFmtId="178" formatCode="mm/dd/yy;@"/>
    <numFmt numFmtId="179" formatCode="_(* #,##0.0_);_(* \(#,##0.0\);_(* &quot;-&quot;_);_(@_)"/>
    <numFmt numFmtId="180" formatCode="_(* #,##0.00_);_(* \(#,##0.00\);_(* &quot;-&quot;_);_(@_)"/>
    <numFmt numFmtId="181" formatCode="_(* #,##0.000_);_(* \(#,##0.000\);_(* &quot;-&quot;_);_(@_)"/>
    <numFmt numFmtId="182" formatCode="_(* #,##0.0000_);_(* \(#,##0.0000\);_(* &quot;-&quot;_);_(@_)"/>
    <numFmt numFmtId="183" formatCode="dd/mm/yy;@"/>
    <numFmt numFmtId="184" formatCode="0.0"/>
    <numFmt numFmtId="185" formatCode="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4409]dddd\,\ d\ mmmm\,\ yyyy"/>
  </numFmts>
  <fonts count="54">
    <font>
      <sz val="12"/>
      <name val="Arial"/>
      <family val="0"/>
    </font>
    <font>
      <b/>
      <sz val="10"/>
      <name val="Arial"/>
      <family val="0"/>
    </font>
    <font>
      <i/>
      <sz val="10"/>
      <name val="Arial"/>
      <family val="0"/>
    </font>
    <font>
      <b/>
      <i/>
      <sz val="10"/>
      <name val="Arial"/>
      <family val="0"/>
    </font>
    <font>
      <b/>
      <sz val="12"/>
      <name val="Arial"/>
      <family val="2"/>
    </font>
    <font>
      <b/>
      <sz val="16"/>
      <name val="Arial"/>
      <family val="2"/>
    </font>
    <font>
      <sz val="12"/>
      <color indexed="8"/>
      <name val="Arial"/>
      <family val="2"/>
    </font>
    <font>
      <b/>
      <sz val="12"/>
      <color indexed="8"/>
      <name val="Arial"/>
      <family val="2"/>
    </font>
    <font>
      <b/>
      <sz val="12"/>
      <color indexed="12"/>
      <name val="Arial"/>
      <family val="2"/>
    </font>
    <font>
      <sz val="12"/>
      <color indexed="10"/>
      <name val="Arial"/>
      <family val="2"/>
    </font>
    <font>
      <i/>
      <sz val="12"/>
      <name val="Arial"/>
      <family val="2"/>
    </font>
    <font>
      <b/>
      <sz val="9"/>
      <name val="Arial"/>
      <family val="2"/>
    </font>
    <font>
      <sz val="8"/>
      <name val="Arial"/>
      <family val="2"/>
    </font>
    <font>
      <b/>
      <sz val="13"/>
      <name val="Arial"/>
      <family val="2"/>
    </font>
    <font>
      <u val="single"/>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color indexed="8"/>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color indexed="10"/>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3">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8" fillId="0" borderId="0" xfId="0" applyNumberFormat="1" applyFont="1" applyAlignment="1">
      <alignment horizontal="center"/>
    </xf>
    <xf numFmtId="37" fontId="4" fillId="0" borderId="0" xfId="0" applyNumberFormat="1" applyFont="1" applyAlignment="1">
      <alignment horizontal="center"/>
    </xf>
    <xf numFmtId="37" fontId="9" fillId="0" borderId="0" xfId="0" applyNumberFormat="1" applyFont="1" applyAlignment="1">
      <alignment horizontal="center"/>
    </xf>
    <xf numFmtId="37" fontId="10"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0" xfId="0" applyNumberFormat="1" applyFont="1" applyAlignment="1">
      <alignment horizontal="left"/>
    </xf>
    <xf numFmtId="37" fontId="6" fillId="0" borderId="0"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0" xfId="0" applyNumberFormat="1" applyFont="1" applyFill="1" applyBorder="1" applyAlignment="1">
      <alignment/>
    </xf>
    <xf numFmtId="37" fontId="0" fillId="0" borderId="0" xfId="0" applyNumberFormat="1" applyFont="1" applyAlignment="1">
      <alignment horizontal="lef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0" fontId="0" fillId="0" borderId="0" xfId="0" applyBorder="1" applyAlignment="1">
      <alignment horizontal="center"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1" xfId="0" applyNumberFormat="1" applyFont="1" applyBorder="1" applyAlignment="1">
      <alignment horizontal="right"/>
    </xf>
    <xf numFmtId="41" fontId="0" fillId="0" borderId="11" xfId="0" applyNumberFormat="1" applyFont="1" applyBorder="1" applyAlignment="1">
      <alignment/>
    </xf>
    <xf numFmtId="41" fontId="0" fillId="0" borderId="10" xfId="0" applyNumberFormat="1" applyFont="1" applyBorder="1" applyAlignment="1">
      <alignment/>
    </xf>
    <xf numFmtId="182"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Border="1" applyAlignment="1">
      <alignment/>
    </xf>
    <xf numFmtId="41" fontId="0" fillId="0" borderId="0" xfId="0" applyNumberFormat="1" applyFont="1" applyFill="1" applyAlignment="1">
      <alignment horizontal="right"/>
    </xf>
    <xf numFmtId="41" fontId="0" fillId="0" borderId="12" xfId="0" applyNumberFormat="1" applyFont="1" applyBorder="1" applyAlignment="1">
      <alignment horizontal="right"/>
    </xf>
    <xf numFmtId="41" fontId="0" fillId="0" borderId="13" xfId="0" applyNumberFormat="1" applyFont="1" applyBorder="1" applyAlignment="1">
      <alignment/>
    </xf>
    <xf numFmtId="41" fontId="0" fillId="0" borderId="0" xfId="0" applyNumberFormat="1" applyFont="1" applyFill="1" applyAlignment="1">
      <alignment/>
    </xf>
    <xf numFmtId="41" fontId="0" fillId="0" borderId="11" xfId="0" applyNumberFormat="1" applyFont="1" applyFill="1" applyBorder="1" applyAlignment="1">
      <alignment/>
    </xf>
    <xf numFmtId="37" fontId="4" fillId="0" borderId="0" xfId="0" applyNumberFormat="1" applyFont="1" applyAlignment="1">
      <alignment/>
    </xf>
    <xf numFmtId="183" fontId="4" fillId="0" borderId="0" xfId="0" applyNumberFormat="1" applyFont="1" applyAlignment="1" quotePrefix="1">
      <alignment horizontal="center"/>
    </xf>
    <xf numFmtId="183"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Alignment="1">
      <alignment/>
    </xf>
    <xf numFmtId="41" fontId="0" fillId="0" borderId="14" xfId="0" applyNumberFormat="1" applyFont="1" applyBorder="1" applyAlignment="1">
      <alignment/>
    </xf>
    <xf numFmtId="41" fontId="0" fillId="0" borderId="13" xfId="0" applyNumberFormat="1" applyFont="1" applyBorder="1" applyAlignment="1">
      <alignment horizontal="righ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12" xfId="0" applyNumberFormat="1" applyFont="1" applyFill="1" applyBorder="1" applyAlignment="1">
      <alignment horizontal="right"/>
    </xf>
    <xf numFmtId="0" fontId="4" fillId="0" borderId="0" xfId="0" applyFont="1" applyBorder="1" applyAlignment="1">
      <alignment horizontal="center" wrapText="1"/>
    </xf>
    <xf numFmtId="41" fontId="0" fillId="0" borderId="10" xfId="0" applyNumberFormat="1" applyFont="1" applyFill="1" applyBorder="1" applyAlignment="1">
      <alignment/>
    </xf>
    <xf numFmtId="37" fontId="0" fillId="0" borderId="0" xfId="0" applyNumberFormat="1" applyFont="1" applyBorder="1" applyAlignment="1">
      <alignment/>
    </xf>
    <xf numFmtId="37" fontId="0" fillId="0" borderId="0" xfId="0" applyNumberFormat="1" applyFont="1" applyAlignment="1">
      <alignment/>
    </xf>
    <xf numFmtId="41" fontId="0" fillId="0" borderId="0" xfId="0" applyNumberFormat="1" applyFont="1" applyFill="1" applyBorder="1" applyAlignment="1">
      <alignment/>
    </xf>
    <xf numFmtId="41" fontId="0" fillId="0" borderId="14" xfId="0" applyNumberFormat="1" applyFont="1" applyFill="1" applyBorder="1" applyAlignment="1">
      <alignment/>
    </xf>
    <xf numFmtId="37" fontId="0" fillId="0" borderId="0" xfId="0" applyNumberFormat="1" applyFont="1" applyFill="1" applyAlignment="1">
      <alignment horizontal="left"/>
    </xf>
    <xf numFmtId="41" fontId="0" fillId="0" borderId="15" xfId="0" applyNumberFormat="1" applyFont="1" applyBorder="1" applyAlignment="1">
      <alignment horizontal="right"/>
    </xf>
    <xf numFmtId="37" fontId="0" fillId="0" borderId="0" xfId="0" applyNumberFormat="1" applyFont="1" applyBorder="1" applyAlignment="1">
      <alignment/>
    </xf>
    <xf numFmtId="0" fontId="0" fillId="0" borderId="0" xfId="0" applyNumberFormat="1" applyFont="1" applyFill="1" applyAlignment="1">
      <alignment/>
    </xf>
    <xf numFmtId="37" fontId="0" fillId="0" borderId="0" xfId="0" applyNumberFormat="1" applyFont="1" applyFill="1" applyBorder="1" applyAlignment="1">
      <alignment horizontal="left"/>
    </xf>
    <xf numFmtId="37"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1" xfId="0" applyNumberFormat="1" applyFont="1" applyFill="1" applyBorder="1" applyAlignment="1">
      <alignment horizontal="right"/>
    </xf>
    <xf numFmtId="182" fontId="0" fillId="0" borderId="12" xfId="0" applyNumberFormat="1" applyFont="1" applyBorder="1" applyAlignment="1">
      <alignment horizontal="right"/>
    </xf>
    <xf numFmtId="41" fontId="0" fillId="0" borderId="16" xfId="0" applyNumberFormat="1" applyFont="1" applyFill="1" applyBorder="1" applyAlignment="1">
      <alignment/>
    </xf>
    <xf numFmtId="0" fontId="0" fillId="0" borderId="0" xfId="0" applyNumberFormat="1" applyFont="1" applyFill="1" applyAlignment="1">
      <alignment horizontal="center"/>
    </xf>
    <xf numFmtId="0" fontId="11" fillId="0" borderId="0" xfId="0" applyNumberFormat="1" applyFont="1" applyFill="1" applyAlignment="1">
      <alignment horizontal="center" wrapText="1"/>
    </xf>
    <xf numFmtId="0" fontId="4" fillId="0" borderId="0" xfId="0" applyNumberFormat="1" applyFont="1" applyFill="1" applyAlignment="1">
      <alignment horizontal="left"/>
    </xf>
    <xf numFmtId="0" fontId="4" fillId="0" borderId="0" xfId="0" applyNumberFormat="1" applyFont="1" applyFill="1" applyAlignment="1">
      <alignment horizontal="center"/>
    </xf>
    <xf numFmtId="37" fontId="4" fillId="0" borderId="0" xfId="0" applyNumberFormat="1" applyFont="1" applyFill="1" applyAlignment="1">
      <alignment/>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0" fillId="0" borderId="0" xfId="0" applyNumberFormat="1" applyFont="1" applyFill="1" applyAlignment="1">
      <alignment/>
    </xf>
    <xf numFmtId="37" fontId="0" fillId="0" borderId="0" xfId="0" applyNumberFormat="1" applyFont="1" applyFill="1" applyAlignment="1">
      <alignment horizontal="right"/>
    </xf>
    <xf numFmtId="41" fontId="0" fillId="0" borderId="0" xfId="0" applyNumberFormat="1" applyFont="1" applyFill="1" applyBorder="1" applyAlignment="1">
      <alignment horizontal="right"/>
    </xf>
    <xf numFmtId="0" fontId="4" fillId="0" borderId="0" xfId="0" applyFont="1" applyFill="1" applyBorder="1" applyAlignment="1">
      <alignment horizontal="center" wrapText="1"/>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37" fontId="4" fillId="0" borderId="0" xfId="0" applyNumberFormat="1" applyFont="1" applyFill="1" applyAlignment="1">
      <alignment wrapText="1"/>
    </xf>
    <xf numFmtId="0" fontId="0" fillId="0" borderId="0" xfId="0" applyFont="1" applyFill="1" applyAlignment="1">
      <alignment wrapText="1"/>
    </xf>
    <xf numFmtId="37" fontId="15"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center" wrapText="1"/>
    </xf>
    <xf numFmtId="0" fontId="0" fillId="0" borderId="0" xfId="0" applyFill="1" applyBorder="1" applyAlignment="1">
      <alignment wrapText="1"/>
    </xf>
    <xf numFmtId="37" fontId="4" fillId="0" borderId="0" xfId="0" applyNumberFormat="1" applyFont="1" applyFill="1" applyAlignment="1">
      <alignment horizontal="center"/>
    </xf>
    <xf numFmtId="37" fontId="0" fillId="0" borderId="0" xfId="0" applyNumberFormat="1" applyFont="1" applyFill="1" applyAlignment="1">
      <alignment horizontal="center"/>
    </xf>
    <xf numFmtId="41" fontId="0" fillId="0" borderId="14" xfId="0" applyNumberFormat="1" applyFont="1" applyFill="1" applyBorder="1" applyAlignment="1">
      <alignment/>
    </xf>
    <xf numFmtId="37" fontId="0" fillId="0" borderId="0" xfId="0" applyNumberFormat="1" applyFont="1" applyFill="1" applyAlignment="1">
      <alignment wrapText="1"/>
    </xf>
    <xf numFmtId="0" fontId="4" fillId="0" borderId="0" xfId="0" applyNumberFormat="1" applyFont="1" applyFill="1" applyAlignment="1" quotePrefix="1">
      <alignment horizontal="center"/>
    </xf>
    <xf numFmtId="41" fontId="0" fillId="0" borderId="0" xfId="0" applyNumberFormat="1" applyFont="1" applyFill="1" applyAlignment="1">
      <alignment horizontal="right"/>
    </xf>
    <xf numFmtId="41" fontId="0" fillId="0" borderId="17" xfId="0" applyNumberFormat="1" applyFont="1" applyFill="1" applyBorder="1" applyAlignment="1">
      <alignment horizontal="right"/>
    </xf>
    <xf numFmtId="41" fontId="0" fillId="0" borderId="0" xfId="0" applyNumberFormat="1" applyFill="1" applyBorder="1" applyAlignment="1">
      <alignment wrapText="1"/>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13"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41" fontId="6" fillId="0" borderId="0" xfId="0" applyNumberFormat="1" applyFont="1" applyFill="1" applyAlignment="1">
      <alignment/>
    </xf>
    <xf numFmtId="41" fontId="0" fillId="0" borderId="0" xfId="0" applyNumberFormat="1" applyFont="1" applyFill="1" applyAlignment="1">
      <alignment/>
    </xf>
    <xf numFmtId="41" fontId="0" fillId="0" borderId="13" xfId="0" applyNumberFormat="1" applyFont="1" applyFill="1" applyBorder="1" applyAlignment="1">
      <alignment/>
    </xf>
    <xf numFmtId="183" fontId="0" fillId="0" borderId="0" xfId="0" applyNumberFormat="1" applyFont="1" applyFill="1" applyBorder="1" applyAlignment="1">
      <alignment wrapText="1"/>
    </xf>
    <xf numFmtId="37" fontId="0" fillId="0" borderId="0" xfId="0" applyNumberFormat="1" applyFont="1" applyFill="1" applyBorder="1" applyAlignment="1">
      <alignment/>
    </xf>
    <xf numFmtId="41" fontId="0" fillId="0" borderId="0" xfId="0" applyNumberFormat="1" applyFont="1" applyFill="1" applyBorder="1" applyAlignment="1">
      <alignment horizontal="right" wrapText="1"/>
    </xf>
    <xf numFmtId="37" fontId="4" fillId="0" borderId="0" xfId="0" applyNumberFormat="1" applyFont="1" applyFill="1" applyAlignment="1">
      <alignment horizontal="left"/>
    </xf>
    <xf numFmtId="0" fontId="0" fillId="0" borderId="0" xfId="0" applyFont="1" applyFill="1" applyBorder="1" applyAlignment="1">
      <alignment wrapText="1"/>
    </xf>
    <xf numFmtId="37" fontId="0" fillId="0" borderId="0" xfId="0" applyNumberFormat="1" applyFont="1" applyFill="1" applyBorder="1" applyAlignment="1">
      <alignment/>
    </xf>
    <xf numFmtId="37" fontId="0" fillId="0" borderId="0" xfId="0" applyNumberFormat="1" applyFont="1" applyFill="1" applyBorder="1" applyAlignment="1">
      <alignment horizontal="justify" vertical="top" wrapText="1"/>
    </xf>
    <xf numFmtId="37" fontId="0" fillId="0" borderId="10" xfId="0" applyNumberFormat="1" applyFont="1" applyFill="1" applyBorder="1" applyAlignment="1">
      <alignment/>
    </xf>
    <xf numFmtId="39" fontId="0" fillId="0" borderId="0" xfId="0" applyNumberFormat="1" applyFont="1" applyFill="1" applyAlignment="1">
      <alignment/>
    </xf>
    <xf numFmtId="41" fontId="0" fillId="0" borderId="18" xfId="0" applyNumberFormat="1" applyFont="1" applyFill="1" applyBorder="1" applyAlignment="1">
      <alignment horizontal="right"/>
    </xf>
    <xf numFmtId="41" fontId="4" fillId="0" borderId="19" xfId="0" applyNumberFormat="1" applyFont="1" applyFill="1" applyBorder="1" applyAlignment="1">
      <alignment/>
    </xf>
    <xf numFmtId="41" fontId="0" fillId="0" borderId="19" xfId="0" applyNumberFormat="1" applyFont="1" applyFill="1" applyBorder="1" applyAlignment="1">
      <alignment horizontal="right"/>
    </xf>
    <xf numFmtId="41" fontId="4" fillId="0" borderId="19" xfId="0" applyNumberFormat="1" applyFont="1" applyFill="1" applyBorder="1" applyAlignment="1">
      <alignment horizontal="right"/>
    </xf>
    <xf numFmtId="41" fontId="0" fillId="0" borderId="19" xfId="0" applyNumberFormat="1" applyFont="1" applyBorder="1" applyAlignment="1">
      <alignment/>
    </xf>
    <xf numFmtId="41" fontId="0" fillId="0" borderId="20" xfId="0" applyNumberFormat="1" applyFont="1" applyFill="1" applyBorder="1" applyAlignment="1">
      <alignment horizontal="right"/>
    </xf>
    <xf numFmtId="41" fontId="0" fillId="0" borderId="21" xfId="0" applyNumberFormat="1" applyFont="1" applyFill="1" applyBorder="1" applyAlignment="1">
      <alignment horizontal="right"/>
    </xf>
    <xf numFmtId="41" fontId="4" fillId="0" borderId="14" xfId="0" applyNumberFormat="1" applyFont="1" applyFill="1" applyBorder="1" applyAlignment="1">
      <alignment/>
    </xf>
    <xf numFmtId="41" fontId="0" fillId="0" borderId="14" xfId="0" applyNumberFormat="1" applyFont="1" applyFill="1" applyBorder="1" applyAlignment="1">
      <alignment horizontal="right"/>
    </xf>
    <xf numFmtId="41" fontId="4" fillId="0" borderId="14" xfId="0" applyNumberFormat="1" applyFont="1" applyFill="1" applyBorder="1" applyAlignment="1">
      <alignment horizontal="right"/>
    </xf>
    <xf numFmtId="0" fontId="0" fillId="0" borderId="0" xfId="0" applyFill="1" applyAlignment="1">
      <alignment wrapText="1"/>
    </xf>
    <xf numFmtId="37" fontId="14" fillId="0" borderId="0" xfId="0" applyNumberFormat="1" applyFont="1" applyFill="1" applyBorder="1" applyAlignment="1">
      <alignment horizontal="justify" vertical="top" wrapText="1"/>
    </xf>
    <xf numFmtId="37" fontId="15"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4" fillId="0" borderId="0" xfId="0" applyNumberFormat="1" applyFont="1" applyFill="1" applyAlignment="1" quotePrefix="1">
      <alignment/>
    </xf>
    <xf numFmtId="37" fontId="0" fillId="0" borderId="0" xfId="0" applyNumberFormat="1" applyFont="1" applyFill="1" applyAlignment="1">
      <alignment/>
    </xf>
    <xf numFmtId="0" fontId="4" fillId="0" borderId="0" xfId="0" applyNumberFormat="1" applyFont="1" applyFill="1" applyBorder="1" applyAlignment="1" quotePrefix="1">
      <alignment horizontal="center" vertical="top"/>
    </xf>
    <xf numFmtId="37" fontId="0" fillId="0" borderId="0" xfId="0" applyNumberFormat="1" applyFont="1" applyFill="1" applyAlignment="1">
      <alignment horizontal="left" wrapText="1"/>
    </xf>
    <xf numFmtId="41" fontId="0" fillId="0" borderId="19" xfId="0" applyNumberFormat="1" applyFont="1" applyFill="1" applyBorder="1" applyAlignment="1">
      <alignment/>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9" fontId="4" fillId="0" borderId="0" xfId="0" applyNumberFormat="1" applyFont="1" applyFill="1" applyAlignment="1">
      <alignment/>
    </xf>
    <xf numFmtId="39" fontId="4" fillId="0" borderId="0" xfId="0" applyNumberFormat="1" applyFont="1" applyFill="1" applyAlignment="1">
      <alignment horizontal="right"/>
    </xf>
    <xf numFmtId="37" fontId="4" fillId="0" borderId="0" xfId="0" applyNumberFormat="1" applyFont="1" applyFill="1" applyAlignment="1">
      <alignment/>
    </xf>
    <xf numFmtId="41" fontId="0" fillId="0" borderId="0" xfId="0" applyNumberFormat="1" applyFont="1" applyFill="1" applyAlignment="1">
      <alignment horizontal="right"/>
    </xf>
    <xf numFmtId="41" fontId="0" fillId="0" borderId="11" xfId="0" applyNumberFormat="1" applyFont="1" applyFill="1" applyBorder="1" applyAlignment="1">
      <alignment horizontal="right"/>
    </xf>
    <xf numFmtId="41" fontId="0" fillId="0" borderId="13" xfId="0" applyNumberFormat="1" applyFont="1" applyFill="1" applyBorder="1" applyAlignment="1">
      <alignment horizontal="right"/>
    </xf>
    <xf numFmtId="37" fontId="0" fillId="0" borderId="0" xfId="0" applyNumberFormat="1" applyFont="1" applyFill="1" applyBorder="1" applyAlignment="1">
      <alignment horizontal="center"/>
    </xf>
    <xf numFmtId="177" fontId="0" fillId="0" borderId="0" xfId="0" applyNumberFormat="1" applyFont="1" applyFill="1" applyAlignment="1">
      <alignment/>
    </xf>
    <xf numFmtId="39" fontId="0" fillId="0" borderId="0" xfId="0" applyNumberFormat="1" applyFont="1" applyFill="1" applyAlignment="1">
      <alignment/>
    </xf>
    <xf numFmtId="183" fontId="4" fillId="0" borderId="0" xfId="0" applyNumberFormat="1" applyFont="1" applyFill="1" applyAlignment="1">
      <alignment horizontal="center" wrapText="1"/>
    </xf>
    <xf numFmtId="41" fontId="0" fillId="0" borderId="22" xfId="0" applyNumberFormat="1" applyFont="1" applyFill="1" applyBorder="1" applyAlignment="1">
      <alignment horizontal="right"/>
    </xf>
    <xf numFmtId="41" fontId="0" fillId="0" borderId="23" xfId="0" applyNumberFormat="1" applyFont="1" applyFill="1" applyBorder="1" applyAlignment="1">
      <alignment horizontal="right"/>
    </xf>
    <xf numFmtId="41" fontId="0" fillId="0" borderId="24" xfId="0" applyNumberFormat="1" applyFont="1" applyFill="1" applyBorder="1" applyAlignment="1">
      <alignment horizontal="right"/>
    </xf>
    <xf numFmtId="37" fontId="0" fillId="0" borderId="0" xfId="0" applyNumberFormat="1" applyFont="1" applyAlignment="1">
      <alignment horizontal="left"/>
    </xf>
    <xf numFmtId="37" fontId="0" fillId="0" borderId="0" xfId="0" applyNumberFormat="1" applyFont="1" applyAlignment="1">
      <alignment/>
    </xf>
    <xf numFmtId="41" fontId="0" fillId="0" borderId="0" xfId="0" applyNumberFormat="1" applyAlignment="1">
      <alignment/>
    </xf>
    <xf numFmtId="41" fontId="0" fillId="0" borderId="0" xfId="0" applyNumberFormat="1" applyAlignment="1">
      <alignment horizontal="right"/>
    </xf>
    <xf numFmtId="37" fontId="0" fillId="0" borderId="0" xfId="0" applyNumberFormat="1" applyFont="1" applyFill="1" applyAlignment="1">
      <alignment/>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0" fontId="0" fillId="0" borderId="0" xfId="0" applyFill="1" applyBorder="1" applyAlignment="1">
      <alignment horizontal="center" wrapText="1"/>
    </xf>
    <xf numFmtId="37" fontId="8" fillId="0" borderId="0" xfId="0" applyNumberFormat="1" applyFont="1" applyFill="1" applyAlignment="1">
      <alignment horizontal="center"/>
    </xf>
    <xf numFmtId="37" fontId="9" fillId="0" borderId="0" xfId="0" applyNumberFormat="1" applyFont="1" applyFill="1" applyAlignment="1">
      <alignment horizontal="center"/>
    </xf>
    <xf numFmtId="183" fontId="4" fillId="0" borderId="0" xfId="0" applyNumberFormat="1" applyFont="1" applyFill="1" applyAlignment="1" quotePrefix="1">
      <alignment horizontal="center"/>
    </xf>
    <xf numFmtId="183" fontId="4" fillId="0" borderId="0" xfId="0" applyNumberFormat="1" applyFont="1" applyFill="1" applyAlignment="1">
      <alignment horizontal="center"/>
    </xf>
    <xf numFmtId="37" fontId="0" fillId="0" borderId="0" xfId="0" applyNumberFormat="1" applyFont="1" applyFill="1" applyAlignment="1">
      <alignment/>
    </xf>
    <xf numFmtId="37" fontId="10" fillId="0" borderId="0" xfId="0" applyNumberFormat="1" applyFont="1" applyFill="1" applyAlignment="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41" fontId="6" fillId="0" borderId="0" xfId="0" applyNumberFormat="1" applyFont="1" applyFill="1" applyAlignment="1">
      <alignment/>
    </xf>
    <xf numFmtId="41" fontId="4" fillId="0" borderId="0" xfId="0" applyNumberFormat="1" applyFont="1" applyFill="1" applyAlignment="1">
      <alignment/>
    </xf>
    <xf numFmtId="41" fontId="4" fillId="0" borderId="0" xfId="0" applyNumberFormat="1" applyFont="1" applyFill="1" applyAlignment="1">
      <alignment horizontal="right"/>
    </xf>
    <xf numFmtId="37" fontId="0"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xf>
    <xf numFmtId="39" fontId="0" fillId="0" borderId="0" xfId="0" applyNumberFormat="1" applyFont="1" applyFill="1" applyAlignment="1">
      <alignment/>
    </xf>
    <xf numFmtId="37" fontId="10" fillId="0" borderId="0" xfId="0" applyNumberFormat="1" applyFont="1" applyFill="1" applyAlignment="1">
      <alignment/>
    </xf>
    <xf numFmtId="37" fontId="0" fillId="0" borderId="0" xfId="0" applyNumberFormat="1" applyFont="1" applyFill="1" applyAlignment="1">
      <alignment horizontal="left"/>
    </xf>
    <xf numFmtId="41" fontId="0" fillId="0" borderId="13" xfId="0" applyNumberFormat="1" applyFont="1" applyFill="1" applyBorder="1" applyAlignment="1">
      <alignment/>
    </xf>
    <xf numFmtId="37" fontId="6" fillId="0" borderId="0" xfId="0" applyNumberFormat="1" applyFont="1" applyFill="1" applyAlignment="1">
      <alignment/>
    </xf>
    <xf numFmtId="37" fontId="0" fillId="0" borderId="25" xfId="0" applyNumberFormat="1" applyFont="1" applyFill="1" applyBorder="1" applyAlignment="1">
      <alignment/>
    </xf>
    <xf numFmtId="41" fontId="0" fillId="0" borderId="25" xfId="0" applyNumberFormat="1" applyFont="1" applyFill="1" applyBorder="1" applyAlignment="1">
      <alignment/>
    </xf>
    <xf numFmtId="41" fontId="0" fillId="0" borderId="0" xfId="0" applyNumberFormat="1" applyFill="1" applyAlignment="1">
      <alignment/>
    </xf>
    <xf numFmtId="177" fontId="0" fillId="0" borderId="0" xfId="0" applyNumberFormat="1" applyFont="1" applyFill="1" applyAlignment="1">
      <alignment/>
    </xf>
    <xf numFmtId="37" fontId="11" fillId="0" borderId="0" xfId="0" applyNumberFormat="1" applyFont="1" applyFill="1" applyAlignment="1">
      <alignment horizontal="center" wrapText="1"/>
    </xf>
    <xf numFmtId="177" fontId="0" fillId="0" borderId="0" xfId="0" applyNumberFormat="1" applyFont="1" applyFill="1" applyAlignment="1">
      <alignment horizontal="left"/>
    </xf>
    <xf numFmtId="39" fontId="0" fillId="0" borderId="0" xfId="0" applyNumberFormat="1" applyFont="1" applyFill="1" applyAlignment="1">
      <alignment horizontal="left"/>
    </xf>
    <xf numFmtId="10" fontId="4" fillId="0" borderId="0" xfId="0" applyNumberFormat="1" applyFont="1" applyFill="1" applyAlignment="1">
      <alignment/>
    </xf>
    <xf numFmtId="39" fontId="4"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ont="1" applyFill="1" applyBorder="1" applyAlignment="1">
      <alignment horizontal="left"/>
    </xf>
    <xf numFmtId="37" fontId="4" fillId="0" borderId="0" xfId="0" applyNumberFormat="1" applyFont="1" applyFill="1" applyBorder="1" applyAlignment="1">
      <alignment horizontal="left"/>
    </xf>
    <xf numFmtId="37" fontId="0" fillId="0" borderId="16" xfId="0" applyNumberFormat="1" applyFont="1" applyFill="1" applyBorder="1" applyAlignment="1">
      <alignment/>
    </xf>
    <xf numFmtId="41" fontId="0" fillId="0" borderId="0" xfId="0" applyNumberFormat="1" applyFill="1" applyBorder="1" applyAlignment="1">
      <alignment horizontal="right"/>
    </xf>
    <xf numFmtId="37" fontId="0" fillId="0" borderId="0" xfId="0" applyNumberFormat="1" applyFont="1" applyFill="1" applyBorder="1" applyAlignment="1">
      <alignment horizontal="right"/>
    </xf>
    <xf numFmtId="0" fontId="13" fillId="0" borderId="0" xfId="0" applyNumberFormat="1" applyFont="1" applyFill="1" applyAlignment="1">
      <alignment/>
    </xf>
    <xf numFmtId="41" fontId="4" fillId="0" borderId="0" xfId="0" applyNumberFormat="1" applyFont="1" applyFill="1" applyAlignment="1">
      <alignment/>
    </xf>
    <xf numFmtId="41" fontId="4" fillId="0" borderId="0" xfId="0" applyNumberFormat="1" applyFont="1" applyFill="1" applyAlignment="1">
      <alignment horizontal="center"/>
    </xf>
    <xf numFmtId="41" fontId="0" fillId="0" borderId="15" xfId="0" applyNumberFormat="1" applyFont="1" applyFill="1" applyBorder="1" applyAlignment="1">
      <alignment horizontal="right"/>
    </xf>
    <xf numFmtId="182" fontId="0" fillId="0" borderId="12" xfId="0" applyNumberFormat="1" applyFont="1" applyFill="1" applyBorder="1" applyAlignment="1">
      <alignment horizontal="right"/>
    </xf>
    <xf numFmtId="183" fontId="4" fillId="0" borderId="0" xfId="0" applyNumberFormat="1" applyFont="1" applyFill="1" applyBorder="1" applyAlignment="1" quotePrefix="1">
      <alignment horizontal="center" wrapText="1"/>
    </xf>
    <xf numFmtId="174" fontId="0" fillId="0" borderId="0" xfId="0" applyNumberFormat="1" applyFont="1" applyFill="1" applyBorder="1" applyAlignment="1">
      <alignment/>
    </xf>
    <xf numFmtId="180" fontId="0" fillId="0" borderId="0" xfId="0" applyNumberFormat="1" applyFont="1" applyFill="1" applyBorder="1" applyAlignment="1">
      <alignment horizontal="right"/>
    </xf>
    <xf numFmtId="10" fontId="0" fillId="0" borderId="0" xfId="0" applyNumberFormat="1" applyFont="1" applyFill="1" applyAlignment="1">
      <alignment/>
    </xf>
    <xf numFmtId="0" fontId="0" fillId="0" borderId="0" xfId="0" applyFill="1" applyBorder="1" applyAlignment="1">
      <alignment/>
    </xf>
    <xf numFmtId="37" fontId="0" fillId="0" borderId="0" xfId="0" applyNumberFormat="1" applyFont="1" applyFill="1" applyBorder="1" applyAlignment="1">
      <alignment wrapText="1"/>
    </xf>
    <xf numFmtId="37" fontId="0" fillId="0" borderId="13" xfId="0" applyNumberFormat="1" applyFont="1" applyFill="1" applyBorder="1" applyAlignment="1">
      <alignment wrapText="1"/>
    </xf>
    <xf numFmtId="37" fontId="4" fillId="0" borderId="0" xfId="0" applyNumberFormat="1" applyFont="1" applyAlignment="1">
      <alignment horizontal="center"/>
    </xf>
    <xf numFmtId="183" fontId="4" fillId="0" borderId="0" xfId="0" applyNumberFormat="1" applyFont="1" applyFill="1" applyBorder="1" applyAlignment="1" quotePrefix="1">
      <alignment wrapText="1"/>
    </xf>
    <xf numFmtId="174" fontId="0" fillId="0" borderId="0" xfId="0" applyNumberFormat="1" applyFont="1" applyFill="1" applyBorder="1" applyAlignment="1">
      <alignment horizontal="right"/>
    </xf>
    <xf numFmtId="0" fontId="0" fillId="0" borderId="0" xfId="0" applyFill="1" applyBorder="1" applyAlignment="1">
      <alignment horizontal="left" wrapText="1"/>
    </xf>
    <xf numFmtId="37" fontId="0" fillId="0" borderId="0" xfId="0" applyNumberFormat="1" applyFont="1" applyFill="1" applyAlignment="1">
      <alignment wrapText="1"/>
    </xf>
    <xf numFmtId="37" fontId="0" fillId="0" borderId="12" xfId="0" applyNumberFormat="1" applyFont="1" applyFill="1" applyBorder="1" applyAlignment="1">
      <alignment/>
    </xf>
    <xf numFmtId="0" fontId="14" fillId="0" borderId="0" xfId="0" applyNumberFormat="1" applyFont="1" applyFill="1" applyAlignment="1">
      <alignment/>
    </xf>
    <xf numFmtId="37" fontId="0" fillId="0" borderId="13" xfId="0" applyNumberFormat="1" applyFont="1" applyFill="1" applyBorder="1" applyAlignment="1">
      <alignment/>
    </xf>
    <xf numFmtId="37" fontId="15" fillId="0" borderId="0" xfId="0" applyNumberFormat="1" applyFont="1" applyFill="1" applyAlignment="1">
      <alignment/>
    </xf>
    <xf numFmtId="1" fontId="4" fillId="0" borderId="0" xfId="0" applyNumberFormat="1" applyFont="1" applyFill="1" applyAlignment="1" quotePrefix="1">
      <alignment horizontal="center"/>
    </xf>
    <xf numFmtId="37" fontId="0" fillId="0" borderId="0" xfId="0" applyNumberFormat="1" applyFont="1" applyFill="1" applyBorder="1" applyAlignment="1">
      <alignment vertical="top" wrapText="1"/>
    </xf>
    <xf numFmtId="37" fontId="0" fillId="0" borderId="0" xfId="0" applyNumberFormat="1" applyFont="1" applyFill="1" applyBorder="1" applyAlignment="1">
      <alignment vertical="top"/>
    </xf>
    <xf numFmtId="37" fontId="0" fillId="0" borderId="0" xfId="0" applyNumberFormat="1" applyFont="1" applyFill="1" applyAlignment="1">
      <alignment/>
    </xf>
    <xf numFmtId="41" fontId="4" fillId="0" borderId="0" xfId="0" applyNumberFormat="1" applyFont="1" applyAlignment="1">
      <alignment/>
    </xf>
    <xf numFmtId="41" fontId="4" fillId="0" borderId="0" xfId="0" applyNumberFormat="1" applyFont="1" applyAlignment="1">
      <alignment horizontal="right"/>
    </xf>
    <xf numFmtId="37" fontId="5" fillId="0" borderId="0" xfId="0" applyNumberFormat="1" applyFont="1" applyFill="1" applyAlignment="1">
      <alignment horizontal="center" wrapText="1"/>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4" fillId="0" borderId="0" xfId="0" applyNumberFormat="1" applyFont="1" applyFill="1" applyAlignment="1">
      <alignment horizontal="center" wrapText="1"/>
    </xf>
    <xf numFmtId="0" fontId="0" fillId="0" borderId="0" xfId="0" applyFill="1" applyBorder="1" applyAlignment="1">
      <alignment horizontal="center" wrapText="1"/>
    </xf>
    <xf numFmtId="0" fontId="0" fillId="0" borderId="0" xfId="0" applyFill="1" applyAlignment="1">
      <alignment wrapText="1"/>
    </xf>
    <xf numFmtId="37" fontId="0" fillId="0" borderId="0" xfId="0" applyNumberFormat="1" applyFont="1" applyFill="1" applyAlignment="1">
      <alignment horizontal="justify" vertical="top" wrapText="1"/>
    </xf>
    <xf numFmtId="37" fontId="0" fillId="0" borderId="0" xfId="0" applyNumberFormat="1" applyFill="1" applyAlignment="1">
      <alignment horizontal="justify" vertical="top" wrapText="1"/>
    </xf>
    <xf numFmtId="37" fontId="1" fillId="0" borderId="0" xfId="0" applyNumberFormat="1" applyFont="1" applyFill="1" applyAlignment="1">
      <alignment horizontal="center" wrapText="1"/>
    </xf>
    <xf numFmtId="0" fontId="1" fillId="0" borderId="0" xfId="0" applyFont="1" applyFill="1" applyBorder="1" applyAlignment="1">
      <alignment horizontal="center" wrapText="1"/>
    </xf>
    <xf numFmtId="0" fontId="0" fillId="0" borderId="0" xfId="0" applyFill="1" applyAlignment="1">
      <alignment horizontal="center" wrapText="1"/>
    </xf>
    <xf numFmtId="37" fontId="0" fillId="0" borderId="0" xfId="0" applyNumberFormat="1" applyFont="1" applyAlignment="1">
      <alignment vertical="top" wrapText="1"/>
    </xf>
    <xf numFmtId="37" fontId="0" fillId="0" borderId="0" xfId="0" applyNumberFormat="1" applyFont="1" applyAlignment="1">
      <alignment wrapText="1"/>
    </xf>
    <xf numFmtId="37" fontId="0" fillId="0" borderId="0" xfId="0" applyNumberFormat="1" applyFont="1" applyAlignment="1">
      <alignment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37" fontId="0" fillId="0" borderId="0" xfId="0" applyNumberFormat="1" applyFont="1" applyAlignment="1">
      <alignment vertical="top" wrapText="1"/>
    </xf>
    <xf numFmtId="0" fontId="0" fillId="0" borderId="0" xfId="0" applyFont="1" applyAlignment="1">
      <alignment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0" fillId="0" borderId="0" xfId="0" applyAlignment="1">
      <alignment horizontal="center" wrapText="1"/>
    </xf>
    <xf numFmtId="37" fontId="0" fillId="0" borderId="0" xfId="0" applyNumberFormat="1" applyFont="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wrapText="1"/>
    </xf>
    <xf numFmtId="0" fontId="0" fillId="0" borderId="0" xfId="0" applyBorder="1" applyAlignment="1">
      <alignment horizontal="center"/>
    </xf>
    <xf numFmtId="0" fontId="0" fillId="0" borderId="0" xfId="0" applyAlignment="1">
      <alignment wrapText="1"/>
    </xf>
    <xf numFmtId="0" fontId="4" fillId="0" borderId="0" xfId="0" applyFont="1" applyBorder="1" applyAlignment="1">
      <alignment horizontal="center" wrapText="1"/>
    </xf>
    <xf numFmtId="41" fontId="0" fillId="0" borderId="0" xfId="0" applyNumberFormat="1" applyFont="1" applyFill="1" applyAlignment="1">
      <alignment wrapText="1"/>
    </xf>
    <xf numFmtId="0" fontId="0" fillId="0" borderId="0" xfId="0" applyFont="1" applyFill="1" applyBorder="1" applyAlignment="1">
      <alignment wrapText="1"/>
    </xf>
    <xf numFmtId="41" fontId="0" fillId="0" borderId="13" xfId="0" applyNumberFormat="1" applyFont="1" applyFill="1" applyBorder="1" applyAlignment="1">
      <alignment wrapText="1"/>
    </xf>
    <xf numFmtId="0" fontId="0" fillId="0" borderId="13" xfId="0" applyFont="1" applyFill="1" applyBorder="1" applyAlignment="1">
      <alignment wrapText="1"/>
    </xf>
    <xf numFmtId="37" fontId="0" fillId="0" borderId="0" xfId="0" applyNumberFormat="1" applyFont="1" applyFill="1" applyBorder="1" applyAlignment="1">
      <alignment wrapText="1"/>
    </xf>
    <xf numFmtId="0" fontId="0" fillId="0" borderId="0" xfId="0" applyFill="1" applyBorder="1" applyAlignment="1">
      <alignment wrapText="1"/>
    </xf>
    <xf numFmtId="41" fontId="0" fillId="0" borderId="14" xfId="0" applyNumberFormat="1" applyFont="1" applyFill="1" applyBorder="1" applyAlignment="1">
      <alignment wrapText="1"/>
    </xf>
    <xf numFmtId="0" fontId="0" fillId="0" borderId="14" xfId="0" applyFont="1" applyFill="1" applyBorder="1" applyAlignment="1">
      <alignment wrapText="1"/>
    </xf>
    <xf numFmtId="39" fontId="0" fillId="0" borderId="12" xfId="0" applyNumberFormat="1" applyFont="1" applyFill="1" applyBorder="1" applyAlignment="1">
      <alignment wrapText="1"/>
    </xf>
    <xf numFmtId="0" fontId="0" fillId="0" borderId="12" xfId="0" applyFill="1" applyBorder="1" applyAlignment="1">
      <alignment wrapText="1"/>
    </xf>
    <xf numFmtId="37" fontId="0" fillId="0" borderId="12" xfId="0" applyNumberFormat="1" applyFont="1" applyFill="1" applyBorder="1" applyAlignment="1">
      <alignment wrapText="1"/>
    </xf>
    <xf numFmtId="0" fontId="0" fillId="0" borderId="0" xfId="0" applyFont="1" applyFill="1" applyAlignment="1">
      <alignment wrapText="1"/>
    </xf>
    <xf numFmtId="183" fontId="4" fillId="0" borderId="0" xfId="0" applyNumberFormat="1" applyFont="1" applyFill="1" applyAlignment="1">
      <alignment horizontal="center" wrapText="1"/>
    </xf>
    <xf numFmtId="37" fontId="4" fillId="0" borderId="0" xfId="0" applyNumberFormat="1" applyFont="1" applyFill="1" applyAlignment="1">
      <alignment horizontal="center" wrapText="1"/>
    </xf>
    <xf numFmtId="0" fontId="0"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37" fontId="0" fillId="0" borderId="0" xfId="0" applyNumberFormat="1" applyFont="1" applyFill="1" applyAlignment="1">
      <alignment wrapText="1"/>
    </xf>
    <xf numFmtId="37" fontId="0" fillId="0" borderId="13" xfId="0" applyNumberFormat="1" applyFont="1" applyFill="1" applyBorder="1" applyAlignment="1">
      <alignment wrapText="1"/>
    </xf>
    <xf numFmtId="37" fontId="0" fillId="0" borderId="0" xfId="0" applyNumberFormat="1" applyFont="1" applyFill="1" applyBorder="1" applyAlignment="1">
      <alignment/>
    </xf>
    <xf numFmtId="0" fontId="0" fillId="0" borderId="0" xfId="0" applyFill="1" applyBorder="1" applyAlignment="1">
      <alignment/>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0" fontId="0" fillId="0" borderId="14" xfId="0" applyFill="1" applyBorder="1" applyAlignment="1">
      <alignment wrapText="1"/>
    </xf>
    <xf numFmtId="37" fontId="15" fillId="0" borderId="0" xfId="0" applyNumberFormat="1" applyFont="1" applyFill="1" applyAlignment="1">
      <alignment wrapText="1"/>
    </xf>
    <xf numFmtId="0" fontId="0" fillId="0" borderId="13" xfId="0" applyFill="1" applyBorder="1" applyAlignment="1">
      <alignment wrapText="1"/>
    </xf>
    <xf numFmtId="37" fontId="0" fillId="0" borderId="12" xfId="0" applyNumberFormat="1" applyFont="1" applyBorder="1" applyAlignment="1">
      <alignment wrapText="1"/>
    </xf>
    <xf numFmtId="37" fontId="14" fillId="0" borderId="0" xfId="0" applyNumberFormat="1" applyFont="1" applyFill="1" applyAlignment="1">
      <alignment wrapText="1"/>
    </xf>
    <xf numFmtId="0" fontId="14" fillId="0" borderId="0" xfId="0" applyFont="1" applyFill="1" applyAlignment="1">
      <alignment wrapText="1"/>
    </xf>
    <xf numFmtId="37" fontId="4"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Border="1" applyAlignment="1">
      <alignment horizontal="center" wrapText="1"/>
    </xf>
    <xf numFmtId="37" fontId="4" fillId="0" borderId="0" xfId="0" applyNumberFormat="1" applyFont="1" applyFill="1" applyAlignment="1">
      <alignment horizontal="center"/>
    </xf>
    <xf numFmtId="41" fontId="0" fillId="0" borderId="13" xfId="0" applyNumberFormat="1" applyFont="1" applyFill="1" applyBorder="1" applyAlignment="1">
      <alignment/>
    </xf>
    <xf numFmtId="41" fontId="0" fillId="0" borderId="12" xfId="0" applyNumberFormat="1" applyFont="1" applyFill="1" applyBorder="1" applyAlignment="1">
      <alignment wrapText="1"/>
    </xf>
    <xf numFmtId="37" fontId="0"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Border="1" applyAlignment="1">
      <alignment horizontal="justify" vertical="top"/>
    </xf>
    <xf numFmtId="41" fontId="0" fillId="0" borderId="0" xfId="0" applyNumberFormat="1" applyFont="1" applyFill="1" applyAlignment="1">
      <alignment/>
    </xf>
    <xf numFmtId="0" fontId="0" fillId="0" borderId="0" xfId="0" applyFont="1" applyFill="1" applyAlignment="1">
      <alignment horizontal="justify" vertical="top" wrapText="1"/>
    </xf>
    <xf numFmtId="0" fontId="0" fillId="0" borderId="0" xfId="0" applyFill="1" applyBorder="1" applyAlignment="1">
      <alignment horizontal="center"/>
    </xf>
    <xf numFmtId="37" fontId="4" fillId="0" borderId="0" xfId="0" applyNumberFormat="1" applyFont="1" applyFill="1" applyBorder="1" applyAlignment="1">
      <alignment horizontal="justify" vertical="top" wrapText="1"/>
    </xf>
    <xf numFmtId="37" fontId="0" fillId="0" borderId="0" xfId="0" applyNumberFormat="1" applyFont="1" applyFill="1" applyBorder="1" applyAlignment="1">
      <alignment vertical="top" wrapText="1"/>
    </xf>
    <xf numFmtId="37" fontId="5" fillId="0" borderId="0" xfId="0" applyNumberFormat="1" applyFont="1" applyFill="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Alignment="1">
      <alignment horizontal="justify" vertical="top" wrapText="1"/>
    </xf>
    <xf numFmtId="41" fontId="0" fillId="0" borderId="0" xfId="0" applyNumberFormat="1" applyFont="1" applyFill="1" applyBorder="1" applyAlignment="1">
      <alignment wrapText="1"/>
    </xf>
    <xf numFmtId="41" fontId="0" fillId="0" borderId="14" xfId="0" applyNumberFormat="1" applyFont="1" applyFill="1" applyBorder="1" applyAlignment="1">
      <alignment/>
    </xf>
    <xf numFmtId="37" fontId="4" fillId="0" borderId="0" xfId="0" applyNumberFormat="1" applyFont="1" applyFill="1" applyBorder="1" applyAlignment="1">
      <alignment horizontal="center" wrapText="1"/>
    </xf>
    <xf numFmtId="0" fontId="4" fillId="0" borderId="0" xfId="0" applyNumberFormat="1" applyFont="1" applyFill="1" applyAlignment="1">
      <alignment horizontal="justify" vertical="top" wrapText="1"/>
    </xf>
    <xf numFmtId="183" fontId="4" fillId="0" borderId="0" xfId="0" applyNumberFormat="1" applyFont="1" applyFill="1" applyBorder="1" applyAlignment="1" quotePrefix="1">
      <alignment horizontal="center" wrapText="1"/>
    </xf>
    <xf numFmtId="37" fontId="14" fillId="0" borderId="0" xfId="0" applyNumberFormat="1" applyFont="1" applyFill="1" applyBorder="1" applyAlignment="1">
      <alignment horizontal="justify" vertical="top" wrapText="1"/>
    </xf>
    <xf numFmtId="37" fontId="4" fillId="0" borderId="0" xfId="0" applyNumberFormat="1" applyFont="1" applyFill="1" applyBorder="1" applyAlignment="1">
      <alignment horizontal="center"/>
    </xf>
    <xf numFmtId="37" fontId="0" fillId="0" borderId="21" xfId="0" applyNumberFormat="1" applyFont="1" applyFill="1" applyBorder="1" applyAlignment="1">
      <alignment wrapText="1"/>
    </xf>
    <xf numFmtId="0" fontId="0" fillId="0" borderId="24" xfId="0" applyFill="1" applyBorder="1" applyAlignment="1">
      <alignment wrapText="1"/>
    </xf>
    <xf numFmtId="37" fontId="4" fillId="0" borderId="0" xfId="0" applyNumberFormat="1" applyFont="1" applyFill="1" applyBorder="1" applyAlignment="1">
      <alignment horizontal="center"/>
    </xf>
    <xf numFmtId="183" fontId="4" fillId="0" borderId="0" xfId="0" applyNumberFormat="1" applyFont="1" applyFill="1" applyBorder="1" applyAlignment="1">
      <alignment horizontal="center" wrapText="1"/>
    </xf>
    <xf numFmtId="41" fontId="0" fillId="0" borderId="0" xfId="0" applyNumberFormat="1" applyFont="1" applyFill="1" applyBorder="1" applyAlignment="1">
      <alignment horizontal="right"/>
    </xf>
    <xf numFmtId="41" fontId="0" fillId="0" borderId="0" xfId="0" applyNumberFormat="1" applyFill="1" applyBorder="1" applyAlignment="1">
      <alignment/>
    </xf>
    <xf numFmtId="41" fontId="0" fillId="0" borderId="13" xfId="0" applyNumberFormat="1" applyFont="1" applyFill="1" applyBorder="1" applyAlignment="1">
      <alignment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37" fontId="4" fillId="0" borderId="0" xfId="0" applyNumberFormat="1" applyFont="1" applyFill="1" applyAlignment="1">
      <alignment wrapText="1"/>
    </xf>
    <xf numFmtId="37" fontId="0" fillId="0" borderId="0" xfId="0" applyNumberFormat="1" applyFont="1" applyFill="1" applyAlignment="1">
      <alignment/>
    </xf>
    <xf numFmtId="41" fontId="0" fillId="0" borderId="0" xfId="0" applyNumberFormat="1" applyFill="1" applyBorder="1" applyAlignment="1">
      <alignment horizontal="right"/>
    </xf>
    <xf numFmtId="37" fontId="0" fillId="0" borderId="18" xfId="0" applyNumberFormat="1" applyFont="1" applyFill="1" applyBorder="1" applyAlignment="1">
      <alignment wrapText="1"/>
    </xf>
    <xf numFmtId="0" fontId="0" fillId="0" borderId="22" xfId="0" applyFill="1" applyBorder="1" applyAlignment="1">
      <alignment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4" fillId="0" borderId="0" xfId="0" applyFont="1" applyFill="1" applyBorder="1" applyAlignment="1">
      <alignment horizontal="center" wrapText="1"/>
    </xf>
    <xf numFmtId="37" fontId="4" fillId="0" borderId="0" xfId="0" applyNumberFormat="1" applyFont="1" applyFill="1" applyAlignment="1">
      <alignment vertical="top" wrapText="1"/>
    </xf>
    <xf numFmtId="0" fontId="0" fillId="0" borderId="0" xfId="0" applyFill="1" applyBorder="1" applyAlignment="1">
      <alignment vertical="top"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38100</xdr:rowOff>
    </xdr:from>
    <xdr:to>
      <xdr:col>1</xdr:col>
      <xdr:colOff>2238375</xdr:colOff>
      <xdr:row>6</xdr:row>
      <xdr:rowOff>38100</xdr:rowOff>
    </xdr:to>
    <xdr:pic>
      <xdr:nvPicPr>
        <xdr:cNvPr id="1" name="Picture 1"/>
        <xdr:cNvPicPr preferRelativeResize="1">
          <a:picLocks noChangeAspect="1"/>
        </xdr:cNvPicPr>
      </xdr:nvPicPr>
      <xdr:blipFill>
        <a:blip r:embed="rId1"/>
        <a:stretch>
          <a:fillRect/>
        </a:stretch>
      </xdr:blipFill>
      <xdr:spPr>
        <a:xfrm>
          <a:off x="1190625" y="38100"/>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542925</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6"/>
  <sheetViews>
    <sheetView showGridLines="0" tabSelected="1" showOutlineSymbols="0" zoomScalePageLayoutView="0" workbookViewId="0" topLeftCell="A1">
      <selection activeCell="A1" sqref="A1"/>
    </sheetView>
  </sheetViews>
  <sheetFormatPr defaultColWidth="8.88671875" defaultRowHeight="15"/>
  <cols>
    <col min="1" max="1" width="2.88671875" style="164" customWidth="1"/>
    <col min="2" max="2" width="34.10546875" style="164" customWidth="1"/>
    <col min="3" max="3" width="10.77734375" style="164" customWidth="1"/>
    <col min="4" max="4" width="1.2265625" style="164" customWidth="1"/>
    <col min="5" max="5" width="15.3359375" style="164" customWidth="1"/>
    <col min="6" max="6" width="2.77734375" style="164" customWidth="1"/>
    <col min="7" max="7" width="10.77734375" style="164" customWidth="1"/>
    <col min="8" max="8" width="1.2265625" style="164" customWidth="1"/>
    <col min="9" max="9" width="16.21484375" style="164" customWidth="1"/>
    <col min="10" max="10" width="1.5625" style="164" customWidth="1"/>
    <col min="11" max="11" width="10.3359375" style="164" customWidth="1"/>
    <col min="12" max="12" width="10.4453125" style="164" bestFit="1" customWidth="1"/>
    <col min="13" max="16384" width="8.88671875" style="164" customWidth="1"/>
  </cols>
  <sheetData>
    <row r="1" ht="15"/>
    <row r="2" spans="1:10" s="156" customFormat="1" ht="15">
      <c r="A2" s="105"/>
      <c r="B2" s="105" t="s">
        <v>30</v>
      </c>
      <c r="C2" s="105"/>
      <c r="D2" s="105"/>
      <c r="E2" s="105"/>
      <c r="F2" s="105"/>
      <c r="G2" s="105"/>
      <c r="H2" s="105"/>
      <c r="I2" s="105"/>
      <c r="J2" s="105"/>
    </row>
    <row r="3" spans="1:10" s="156" customFormat="1" ht="15">
      <c r="A3" s="105"/>
      <c r="B3" s="105"/>
      <c r="C3" s="105"/>
      <c r="D3" s="105"/>
      <c r="E3" s="105"/>
      <c r="F3" s="105"/>
      <c r="G3" s="105"/>
      <c r="H3" s="105"/>
      <c r="I3" s="105"/>
      <c r="J3" s="105"/>
    </row>
    <row r="4" spans="1:10" s="156" customFormat="1" ht="21" customHeight="1">
      <c r="A4" s="221" t="s">
        <v>90</v>
      </c>
      <c r="B4" s="222"/>
      <c r="C4" s="222"/>
      <c r="D4" s="222"/>
      <c r="E4" s="222"/>
      <c r="F4" s="222"/>
      <c r="G4" s="222"/>
      <c r="H4" s="222"/>
      <c r="I4" s="222"/>
      <c r="J4" s="105"/>
    </row>
    <row r="5" spans="1:10" s="156" customFormat="1" ht="15">
      <c r="A5" s="223" t="s">
        <v>91</v>
      </c>
      <c r="B5" s="222"/>
      <c r="C5" s="222"/>
      <c r="D5" s="222"/>
      <c r="E5" s="222"/>
      <c r="F5" s="222"/>
      <c r="G5" s="222"/>
      <c r="H5" s="222"/>
      <c r="I5" s="222"/>
      <c r="J5" s="105"/>
    </row>
    <row r="6" spans="1:10" s="156" customFormat="1" ht="15">
      <c r="A6" s="223"/>
      <c r="B6" s="222"/>
      <c r="C6" s="222"/>
      <c r="D6" s="222"/>
      <c r="E6" s="222"/>
      <c r="F6" s="222"/>
      <c r="G6" s="222"/>
      <c r="H6" s="222"/>
      <c r="I6" s="222"/>
      <c r="J6" s="105"/>
    </row>
    <row r="7" spans="1:10" s="156" customFormat="1" ht="15">
      <c r="A7" s="158"/>
      <c r="B7" s="157"/>
      <c r="C7" s="157"/>
      <c r="D7" s="157"/>
      <c r="E7" s="157"/>
      <c r="F7" s="157"/>
      <c r="G7" s="157"/>
      <c r="H7" s="157"/>
      <c r="I7" s="157"/>
      <c r="J7" s="105"/>
    </row>
    <row r="8" spans="1:10" s="156" customFormat="1" ht="15.75" customHeight="1">
      <c r="A8" s="224" t="s">
        <v>209</v>
      </c>
      <c r="B8" s="225"/>
      <c r="C8" s="225"/>
      <c r="D8" s="225"/>
      <c r="E8" s="225"/>
      <c r="F8" s="225"/>
      <c r="G8" s="225"/>
      <c r="H8" s="225"/>
      <c r="I8" s="225"/>
      <c r="J8" s="226"/>
    </row>
    <row r="9" spans="1:10" s="156" customFormat="1" ht="15.75" customHeight="1">
      <c r="A9" s="224" t="s">
        <v>210</v>
      </c>
      <c r="B9" s="225"/>
      <c r="C9" s="225"/>
      <c r="D9" s="225"/>
      <c r="E9" s="225"/>
      <c r="F9" s="225"/>
      <c r="G9" s="225"/>
      <c r="H9" s="225"/>
      <c r="I9" s="225"/>
      <c r="J9" s="225"/>
    </row>
    <row r="10" spans="1:10" s="156" customFormat="1" ht="15">
      <c r="A10" s="229" t="s">
        <v>113</v>
      </c>
      <c r="B10" s="230"/>
      <c r="C10" s="230"/>
      <c r="D10" s="230"/>
      <c r="E10" s="230"/>
      <c r="F10" s="230"/>
      <c r="G10" s="230"/>
      <c r="H10" s="230"/>
      <c r="I10" s="230"/>
      <c r="J10" s="105"/>
    </row>
    <row r="11" spans="1:10" s="156" customFormat="1" ht="15.75">
      <c r="A11" s="141"/>
      <c r="B11" s="141"/>
      <c r="C11" s="105"/>
      <c r="D11" s="105"/>
      <c r="E11" s="105"/>
      <c r="F11" s="105"/>
      <c r="G11" s="105"/>
      <c r="H11" s="105"/>
      <c r="I11" s="105"/>
      <c r="J11" s="105"/>
    </row>
    <row r="12" spans="1:10" s="156" customFormat="1" ht="15.75">
      <c r="A12" s="105"/>
      <c r="B12" s="105"/>
      <c r="C12" s="224" t="s">
        <v>110</v>
      </c>
      <c r="D12" s="231"/>
      <c r="E12" s="231"/>
      <c r="F12" s="160"/>
      <c r="G12" s="224" t="s">
        <v>111</v>
      </c>
      <c r="H12" s="224"/>
      <c r="I12" s="224"/>
      <c r="J12" s="141"/>
    </row>
    <row r="13" spans="1:10" s="156" customFormat="1" ht="15.75">
      <c r="A13" s="105"/>
      <c r="B13" s="105"/>
      <c r="C13" s="16" t="s">
        <v>33</v>
      </c>
      <c r="D13" s="161"/>
      <c r="E13" s="16" t="s">
        <v>36</v>
      </c>
      <c r="F13" s="160"/>
      <c r="G13" s="16" t="s">
        <v>33</v>
      </c>
      <c r="H13" s="105"/>
      <c r="I13" s="16" t="s">
        <v>36</v>
      </c>
      <c r="J13" s="16"/>
    </row>
    <row r="14" spans="1:10" s="156" customFormat="1" ht="15.75">
      <c r="A14" s="105"/>
      <c r="B14" s="105"/>
      <c r="C14" s="16" t="s">
        <v>34</v>
      </c>
      <c r="D14" s="161"/>
      <c r="E14" s="16" t="s">
        <v>37</v>
      </c>
      <c r="F14" s="160"/>
      <c r="G14" s="16" t="s">
        <v>34</v>
      </c>
      <c r="H14" s="105"/>
      <c r="I14" s="16" t="s">
        <v>37</v>
      </c>
      <c r="J14" s="16"/>
    </row>
    <row r="15" spans="1:10" s="156" customFormat="1" ht="15.75">
      <c r="A15" s="105"/>
      <c r="B15" s="105"/>
      <c r="C15" s="16" t="s">
        <v>35</v>
      </c>
      <c r="D15" s="161"/>
      <c r="E15" s="16" t="s">
        <v>35</v>
      </c>
      <c r="F15" s="160"/>
      <c r="G15" s="16" t="s">
        <v>38</v>
      </c>
      <c r="H15" s="105"/>
      <c r="I15" s="16" t="s">
        <v>39</v>
      </c>
      <c r="J15" s="16"/>
    </row>
    <row r="16" spans="1:10" s="156" customFormat="1" ht="15.75">
      <c r="A16" s="105"/>
      <c r="B16" s="105"/>
      <c r="C16" s="162">
        <v>41729</v>
      </c>
      <c r="D16" s="161"/>
      <c r="E16" s="162">
        <v>41364</v>
      </c>
      <c r="F16" s="160"/>
      <c r="G16" s="163">
        <f>+C16</f>
        <v>41729</v>
      </c>
      <c r="H16" s="16"/>
      <c r="I16" s="163">
        <f>+E16</f>
        <v>41364</v>
      </c>
      <c r="J16" s="16"/>
    </row>
    <row r="17" spans="1:10" s="156" customFormat="1" ht="15.75">
      <c r="A17" s="105"/>
      <c r="B17" s="105"/>
      <c r="C17" s="16" t="s">
        <v>31</v>
      </c>
      <c r="D17" s="161"/>
      <c r="E17" s="16" t="s">
        <v>31</v>
      </c>
      <c r="F17" s="160"/>
      <c r="G17" s="16" t="s">
        <v>31</v>
      </c>
      <c r="H17" s="105"/>
      <c r="I17" s="16" t="s">
        <v>31</v>
      </c>
      <c r="J17" s="16"/>
    </row>
    <row r="18" spans="1:12" s="167" customFormat="1" ht="15.75">
      <c r="A18" s="164"/>
      <c r="B18" s="164"/>
      <c r="C18" s="16"/>
      <c r="D18" s="105"/>
      <c r="E18" s="16"/>
      <c r="F18" s="105"/>
      <c r="G18" s="16"/>
      <c r="H18" s="105"/>
      <c r="I18" s="16"/>
      <c r="J18" s="165"/>
      <c r="K18" s="166"/>
      <c r="L18" s="166"/>
    </row>
    <row r="19" spans="1:12" s="156" customFormat="1" ht="15.75">
      <c r="A19" s="164" t="s">
        <v>22</v>
      </c>
      <c r="B19" s="164"/>
      <c r="C19" s="168">
        <v>173007</v>
      </c>
      <c r="D19" s="169"/>
      <c r="E19" s="42">
        <v>160442</v>
      </c>
      <c r="F19" s="170"/>
      <c r="G19" s="168">
        <v>173007</v>
      </c>
      <c r="H19" s="45"/>
      <c r="I19" s="42">
        <v>160442</v>
      </c>
      <c r="J19" s="105"/>
      <c r="K19" s="98"/>
      <c r="L19" s="171"/>
    </row>
    <row r="20" spans="1:12" s="156" customFormat="1" ht="15.75">
      <c r="A20" s="105"/>
      <c r="B20" s="105"/>
      <c r="C20" s="42"/>
      <c r="D20" s="169"/>
      <c r="E20" s="42"/>
      <c r="F20" s="170"/>
      <c r="G20" s="42"/>
      <c r="H20" s="45"/>
      <c r="I20" s="42"/>
      <c r="J20" s="105"/>
      <c r="K20" s="42"/>
      <c r="L20" s="171"/>
    </row>
    <row r="21" spans="1:12" s="156" customFormat="1" ht="15.75">
      <c r="A21" s="105" t="s">
        <v>109</v>
      </c>
      <c r="B21" s="105"/>
      <c r="C21" s="54">
        <v>1525</v>
      </c>
      <c r="D21" s="169"/>
      <c r="E21" s="54">
        <v>1871</v>
      </c>
      <c r="F21" s="170"/>
      <c r="G21" s="54">
        <v>1525</v>
      </c>
      <c r="H21" s="45"/>
      <c r="I21" s="54">
        <v>1871</v>
      </c>
      <c r="J21" s="105"/>
      <c r="K21" s="54"/>
      <c r="L21" s="171"/>
    </row>
    <row r="22" spans="1:12" s="156" customFormat="1" ht="15.75">
      <c r="A22" s="105"/>
      <c r="B22" s="105"/>
      <c r="C22" s="42"/>
      <c r="D22" s="169"/>
      <c r="E22" s="42"/>
      <c r="F22" s="170"/>
      <c r="G22" s="42"/>
      <c r="H22" s="45"/>
      <c r="I22" s="42"/>
      <c r="J22" s="105"/>
      <c r="K22" s="42"/>
      <c r="L22" s="171"/>
    </row>
    <row r="23" spans="1:13" s="156" customFormat="1" ht="15.75">
      <c r="A23" s="105" t="s">
        <v>23</v>
      </c>
      <c r="B23" s="105"/>
      <c r="C23" s="42">
        <v>-164107</v>
      </c>
      <c r="D23" s="170"/>
      <c r="E23" s="42">
        <v>-151411</v>
      </c>
      <c r="F23" s="170"/>
      <c r="G23" s="42">
        <v>-164107</v>
      </c>
      <c r="H23" s="45"/>
      <c r="I23" s="42">
        <v>-151411</v>
      </c>
      <c r="J23" s="105"/>
      <c r="K23" s="54"/>
      <c r="L23" s="171"/>
      <c r="M23" s="171"/>
    </row>
    <row r="24" spans="1:13" s="156" customFormat="1" ht="15.75">
      <c r="A24" s="105"/>
      <c r="B24" s="105"/>
      <c r="C24" s="42"/>
      <c r="D24" s="169"/>
      <c r="E24" s="42"/>
      <c r="F24" s="170"/>
      <c r="G24" s="42"/>
      <c r="H24" s="45"/>
      <c r="I24" s="42"/>
      <c r="J24" s="105"/>
      <c r="K24" s="54"/>
      <c r="L24" s="171"/>
      <c r="M24" s="171"/>
    </row>
    <row r="25" spans="1:13" s="156" customFormat="1" ht="15.75">
      <c r="A25" s="105" t="s">
        <v>24</v>
      </c>
      <c r="B25" s="105"/>
      <c r="C25" s="42">
        <v>-1229</v>
      </c>
      <c r="D25" s="169"/>
      <c r="E25" s="42">
        <v>-1320</v>
      </c>
      <c r="F25" s="170"/>
      <c r="G25" s="42">
        <v>-1229</v>
      </c>
      <c r="H25" s="45"/>
      <c r="I25" s="42">
        <v>-1320</v>
      </c>
      <c r="J25" s="105"/>
      <c r="K25" s="54"/>
      <c r="L25" s="171"/>
      <c r="M25" s="171"/>
    </row>
    <row r="26" spans="1:13" s="156" customFormat="1" ht="15.75">
      <c r="A26" s="105"/>
      <c r="B26" s="105"/>
      <c r="C26" s="42"/>
      <c r="D26" s="169"/>
      <c r="E26" s="42"/>
      <c r="F26" s="170"/>
      <c r="G26" s="42"/>
      <c r="H26" s="45"/>
      <c r="I26" s="42"/>
      <c r="J26" s="105"/>
      <c r="K26" s="54"/>
      <c r="L26" s="171"/>
      <c r="M26" s="171"/>
    </row>
    <row r="27" spans="1:13" s="156" customFormat="1" ht="15.75">
      <c r="A27" s="105" t="s">
        <v>25</v>
      </c>
      <c r="B27" s="105"/>
      <c r="C27" s="42">
        <v>2302</v>
      </c>
      <c r="D27" s="169"/>
      <c r="E27" s="42">
        <v>1326</v>
      </c>
      <c r="F27" s="170"/>
      <c r="G27" s="42">
        <v>2302</v>
      </c>
      <c r="H27" s="45"/>
      <c r="I27" s="42">
        <v>1326</v>
      </c>
      <c r="J27" s="105"/>
      <c r="K27" s="54"/>
      <c r="L27" s="200"/>
      <c r="M27" s="171"/>
    </row>
    <row r="28" spans="1:13" s="156" customFormat="1" ht="15.75">
      <c r="A28" s="105"/>
      <c r="B28" s="105"/>
      <c r="C28" s="42"/>
      <c r="D28" s="169"/>
      <c r="E28" s="42"/>
      <c r="F28" s="170"/>
      <c r="G28" s="42"/>
      <c r="H28" s="45"/>
      <c r="I28" s="42"/>
      <c r="J28" s="105"/>
      <c r="K28" s="54"/>
      <c r="L28" s="171"/>
      <c r="M28" s="171"/>
    </row>
    <row r="29" spans="1:13" s="156" customFormat="1" ht="15.75">
      <c r="A29" s="105" t="s">
        <v>26</v>
      </c>
      <c r="B29" s="105"/>
      <c r="C29" s="70">
        <f>SUM(C19:C28)</f>
        <v>11498</v>
      </c>
      <c r="D29" s="169"/>
      <c r="E29" s="70">
        <f>SUM(E19:E28)</f>
        <v>10908</v>
      </c>
      <c r="F29" s="170"/>
      <c r="G29" s="70">
        <f>SUM(G19:G28)</f>
        <v>11498</v>
      </c>
      <c r="H29" s="45"/>
      <c r="I29" s="70">
        <f>SUM(I19:I28)</f>
        <v>10908</v>
      </c>
      <c r="J29" s="105"/>
      <c r="K29" s="201"/>
      <c r="L29" s="171"/>
      <c r="M29" s="171"/>
    </row>
    <row r="30" spans="1:13" s="156" customFormat="1" ht="15.75">
      <c r="A30" s="105"/>
      <c r="B30" s="105"/>
      <c r="C30" s="42"/>
      <c r="D30" s="42"/>
      <c r="E30" s="42"/>
      <c r="F30" s="170"/>
      <c r="G30" s="42"/>
      <c r="H30" s="45"/>
      <c r="I30" s="42"/>
      <c r="J30" s="105"/>
      <c r="K30" s="54"/>
      <c r="L30" s="171"/>
      <c r="M30" s="171"/>
    </row>
    <row r="31" spans="1:13" s="156" customFormat="1" ht="15.75">
      <c r="A31" s="105" t="s">
        <v>186</v>
      </c>
      <c r="B31" s="105"/>
      <c r="C31" s="42">
        <v>-2353</v>
      </c>
      <c r="D31" s="169"/>
      <c r="E31" s="42">
        <v>-2555</v>
      </c>
      <c r="F31" s="170"/>
      <c r="G31" s="42">
        <v>-2353</v>
      </c>
      <c r="H31" s="45"/>
      <c r="I31" s="42">
        <v>-2555</v>
      </c>
      <c r="J31" s="105"/>
      <c r="K31" s="54"/>
      <c r="L31" s="171"/>
      <c r="M31" s="171"/>
    </row>
    <row r="32" spans="1:13" s="156" customFormat="1" ht="15.75">
      <c r="A32" s="105"/>
      <c r="B32" s="105"/>
      <c r="C32" s="42"/>
      <c r="D32" s="169"/>
      <c r="E32" s="42"/>
      <c r="F32" s="170"/>
      <c r="G32" s="42"/>
      <c r="H32" s="45"/>
      <c r="I32" s="42"/>
      <c r="J32" s="105"/>
      <c r="K32" s="54"/>
      <c r="L32" s="171"/>
      <c r="M32" s="171"/>
    </row>
    <row r="33" spans="1:13" s="156" customFormat="1" ht="16.5" thickBot="1">
      <c r="A33" s="80" t="s">
        <v>244</v>
      </c>
      <c r="B33" s="105"/>
      <c r="C33" s="99">
        <f>SUM(C29:C32)</f>
        <v>9145</v>
      </c>
      <c r="D33" s="169"/>
      <c r="E33" s="99">
        <f>SUM(E29:E32)</f>
        <v>8353</v>
      </c>
      <c r="F33" s="170"/>
      <c r="G33" s="99">
        <f>SUM(G29:G32)</f>
        <v>9145</v>
      </c>
      <c r="H33" s="45"/>
      <c r="I33" s="99">
        <f>SUM(I29:I32)</f>
        <v>8353</v>
      </c>
      <c r="J33" s="105"/>
      <c r="K33" s="54"/>
      <c r="L33" s="171"/>
      <c r="M33" s="171"/>
    </row>
    <row r="34" spans="1:12" s="156" customFormat="1" ht="16.5" thickTop="1">
      <c r="A34" s="105"/>
      <c r="B34" s="105"/>
      <c r="C34" s="54"/>
      <c r="D34" s="101"/>
      <c r="E34" s="54"/>
      <c r="F34" s="102"/>
      <c r="G34" s="54"/>
      <c r="H34" s="61"/>
      <c r="I34" s="54"/>
      <c r="J34" s="105"/>
      <c r="K34" s="171"/>
      <c r="L34" s="171"/>
    </row>
    <row r="35" spans="1:12" s="156" customFormat="1" ht="15.75">
      <c r="A35" s="105" t="s">
        <v>16</v>
      </c>
      <c r="B35" s="105"/>
      <c r="C35" s="42"/>
      <c r="D35" s="169"/>
      <c r="E35" s="42"/>
      <c r="F35" s="170"/>
      <c r="G35" s="42"/>
      <c r="H35" s="45"/>
      <c r="I35" s="42"/>
      <c r="J35" s="105"/>
      <c r="K35" s="171"/>
      <c r="L35" s="171"/>
    </row>
    <row r="36" spans="1:12" s="156" customFormat="1" ht="16.5" thickBot="1">
      <c r="A36" s="105" t="s">
        <v>104</v>
      </c>
      <c r="B36" s="105"/>
      <c r="C36" s="56">
        <f>C33</f>
        <v>9145</v>
      </c>
      <c r="D36" s="169"/>
      <c r="E36" s="56">
        <f>E33</f>
        <v>8353</v>
      </c>
      <c r="F36" s="170"/>
      <c r="G36" s="56">
        <f>G33</f>
        <v>9145</v>
      </c>
      <c r="H36" s="45"/>
      <c r="I36" s="56">
        <f>I33</f>
        <v>8353</v>
      </c>
      <c r="J36" s="105"/>
      <c r="K36" s="171"/>
      <c r="L36" s="171"/>
    </row>
    <row r="37" spans="1:10" s="156" customFormat="1" ht="16.5" thickTop="1">
      <c r="A37" s="105"/>
      <c r="B37" s="105"/>
      <c r="C37" s="54"/>
      <c r="D37" s="101"/>
      <c r="E37" s="54"/>
      <c r="F37" s="102"/>
      <c r="G37" s="54"/>
      <c r="H37" s="61"/>
      <c r="I37" s="54"/>
      <c r="J37" s="105"/>
    </row>
    <row r="38" spans="1:10" s="156" customFormat="1" ht="15.75">
      <c r="A38" s="105"/>
      <c r="B38" s="105"/>
      <c r="C38" s="104"/>
      <c r="D38" s="172"/>
      <c r="E38" s="104"/>
      <c r="F38" s="173"/>
      <c r="G38" s="104"/>
      <c r="H38" s="68"/>
      <c r="I38" s="104"/>
      <c r="J38" s="105"/>
    </row>
    <row r="39" spans="1:10" s="156" customFormat="1" ht="15.75">
      <c r="A39" s="105" t="s">
        <v>27</v>
      </c>
      <c r="B39" s="105"/>
      <c r="C39" s="105"/>
      <c r="D39" s="141"/>
      <c r="E39" s="105"/>
      <c r="F39" s="20"/>
      <c r="G39" s="105"/>
      <c r="H39" s="105"/>
      <c r="I39" s="105"/>
      <c r="J39" s="105"/>
    </row>
    <row r="40" spans="1:10" s="156" customFormat="1" ht="16.5" thickBot="1">
      <c r="A40" s="105" t="s">
        <v>28</v>
      </c>
      <c r="B40" s="105"/>
      <c r="C40" s="55">
        <v>5.13</v>
      </c>
      <c r="D40" s="139"/>
      <c r="E40" s="55">
        <v>4.757212989646099</v>
      </c>
      <c r="F40" s="140"/>
      <c r="G40" s="55">
        <v>5.13</v>
      </c>
      <c r="H40" s="174"/>
      <c r="I40" s="55">
        <v>4.757212989646099</v>
      </c>
      <c r="J40" s="105"/>
    </row>
    <row r="41" spans="1:10" s="156" customFormat="1" ht="16.5" thickTop="1">
      <c r="A41" s="105"/>
      <c r="B41" s="105"/>
      <c r="C41" s="21"/>
      <c r="D41" s="141"/>
      <c r="E41" s="21"/>
      <c r="F41" s="141"/>
      <c r="G41" s="21"/>
      <c r="H41" s="105"/>
      <c r="I41" s="21"/>
      <c r="J41" s="105"/>
    </row>
    <row r="42" spans="1:10" s="156" customFormat="1" ht="16.5" thickBot="1">
      <c r="A42" s="105" t="s">
        <v>29</v>
      </c>
      <c r="B42" s="105"/>
      <c r="C42" s="55">
        <v>5.09</v>
      </c>
      <c r="D42" s="139"/>
      <c r="E42" s="55">
        <v>4.747587273078628</v>
      </c>
      <c r="F42" s="139"/>
      <c r="G42" s="55">
        <v>5.09</v>
      </c>
      <c r="H42" s="174"/>
      <c r="I42" s="55">
        <v>4.747587273078628</v>
      </c>
      <c r="J42" s="105"/>
    </row>
    <row r="43" spans="1:10" s="171" customFormat="1" ht="16.5" thickTop="1">
      <c r="A43" s="105"/>
      <c r="B43" s="105"/>
      <c r="C43" s="21"/>
      <c r="D43" s="105"/>
      <c r="E43" s="21"/>
      <c r="F43" s="141"/>
      <c r="G43" s="21"/>
      <c r="H43" s="105"/>
      <c r="I43" s="21"/>
      <c r="J43" s="105"/>
    </row>
    <row r="44" spans="1:10" s="171" customFormat="1" ht="15.75">
      <c r="A44" s="68"/>
      <c r="B44" s="68"/>
      <c r="C44" s="68"/>
      <c r="D44" s="68"/>
      <c r="E44" s="68"/>
      <c r="F44" s="172"/>
      <c r="G44" s="68"/>
      <c r="H44" s="68"/>
      <c r="I44" s="68"/>
      <c r="J44" s="68"/>
    </row>
    <row r="45" ht="15">
      <c r="A45" s="175"/>
    </row>
    <row r="46" spans="1:9" ht="35.25" customHeight="1">
      <c r="A46" s="227" t="s">
        <v>211</v>
      </c>
      <c r="B46" s="228"/>
      <c r="C46" s="228"/>
      <c r="D46" s="228"/>
      <c r="E46" s="228"/>
      <c r="F46" s="228"/>
      <c r="G46" s="228"/>
      <c r="H46" s="228"/>
      <c r="I46" s="228"/>
    </row>
  </sheetData>
  <sheetProtection/>
  <mergeCells count="9">
    <mergeCell ref="A4:I4"/>
    <mergeCell ref="A5:I5"/>
    <mergeCell ref="A6:I6"/>
    <mergeCell ref="A9:J9"/>
    <mergeCell ref="A8:J8"/>
    <mergeCell ref="A46:I46"/>
    <mergeCell ref="A10:I10"/>
    <mergeCell ref="C12:E12"/>
    <mergeCell ref="G12:I12"/>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PageLayoutView="0" workbookViewId="0" topLeftCell="A1">
      <selection activeCell="A1" sqref="A1"/>
    </sheetView>
  </sheetViews>
  <sheetFormatPr defaultColWidth="9.6640625" defaultRowHeight="15"/>
  <cols>
    <col min="1" max="1" width="2.88671875" style="8" customWidth="1"/>
    <col min="2" max="2" width="35.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2265625" style="8" customWidth="1"/>
    <col min="11" max="16384" width="9.6640625" style="8" customWidth="1"/>
  </cols>
  <sheetData>
    <row r="1" ht="15"/>
    <row r="2" spans="1:25" s="2" customFormat="1" ht="15">
      <c r="A2" s="1"/>
      <c r="B2" s="1" t="s">
        <v>30</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235" t="s">
        <v>90</v>
      </c>
      <c r="B4" s="236"/>
      <c r="C4" s="236"/>
      <c r="D4" s="236"/>
      <c r="E4" s="236"/>
      <c r="F4" s="236"/>
      <c r="G4" s="236"/>
      <c r="H4" s="236"/>
      <c r="I4" s="236"/>
      <c r="J4" s="1"/>
      <c r="K4" s="1"/>
      <c r="L4" s="1"/>
      <c r="M4" s="1"/>
      <c r="N4" s="1"/>
      <c r="O4" s="1"/>
      <c r="P4" s="1"/>
      <c r="Q4" s="1"/>
      <c r="R4" s="1"/>
      <c r="S4" s="1"/>
      <c r="T4" s="1"/>
      <c r="U4" s="1"/>
      <c r="V4" s="1"/>
      <c r="W4" s="1"/>
      <c r="X4" s="1"/>
      <c r="Y4" s="1"/>
    </row>
    <row r="5" spans="1:25" s="2" customFormat="1" ht="15">
      <c r="A5" s="237" t="s">
        <v>91</v>
      </c>
      <c r="B5" s="236"/>
      <c r="C5" s="236"/>
      <c r="D5" s="236"/>
      <c r="E5" s="236"/>
      <c r="F5" s="236"/>
      <c r="G5" s="236"/>
      <c r="H5" s="236"/>
      <c r="I5" s="236"/>
      <c r="J5" s="1"/>
      <c r="K5" s="1"/>
      <c r="L5" s="1"/>
      <c r="M5" s="1"/>
      <c r="N5" s="1"/>
      <c r="O5" s="1"/>
      <c r="P5" s="1"/>
      <c r="Q5" s="1"/>
      <c r="R5" s="1"/>
      <c r="S5" s="1"/>
      <c r="T5" s="1"/>
      <c r="U5" s="1"/>
      <c r="V5" s="1"/>
      <c r="W5" s="1"/>
      <c r="X5" s="1"/>
      <c r="Y5" s="1"/>
    </row>
    <row r="6" spans="1:25" s="2" customFormat="1" ht="15">
      <c r="A6" s="237"/>
      <c r="B6" s="236"/>
      <c r="C6" s="236"/>
      <c r="D6" s="236"/>
      <c r="E6" s="236"/>
      <c r="F6" s="236"/>
      <c r="G6" s="236"/>
      <c r="H6" s="236"/>
      <c r="I6" s="236"/>
      <c r="J6" s="1"/>
      <c r="K6" s="1"/>
      <c r="L6" s="1"/>
      <c r="M6" s="1"/>
      <c r="N6" s="1"/>
      <c r="O6" s="1"/>
      <c r="P6" s="1"/>
      <c r="Q6" s="1"/>
      <c r="R6" s="1"/>
      <c r="S6" s="1"/>
      <c r="T6" s="1"/>
      <c r="U6" s="1"/>
      <c r="V6" s="1"/>
      <c r="W6" s="1"/>
      <c r="X6" s="1"/>
      <c r="Y6" s="1"/>
    </row>
    <row r="7" spans="1:25" s="2" customFormat="1" ht="15.75" customHeight="1">
      <c r="A7" s="238" t="s">
        <v>212</v>
      </c>
      <c r="B7" s="239"/>
      <c r="C7" s="239"/>
      <c r="D7" s="239"/>
      <c r="E7" s="239"/>
      <c r="F7" s="239"/>
      <c r="G7" s="239"/>
      <c r="H7" s="239"/>
      <c r="I7" s="239"/>
      <c r="J7" s="1"/>
      <c r="K7" s="1"/>
      <c r="L7" s="1"/>
      <c r="M7" s="1"/>
      <c r="N7" s="1"/>
      <c r="O7" s="1"/>
      <c r="P7" s="1"/>
      <c r="Q7" s="1"/>
      <c r="R7" s="1"/>
      <c r="S7" s="1"/>
      <c r="T7" s="1"/>
      <c r="U7" s="1"/>
      <c r="V7" s="1"/>
      <c r="W7" s="1"/>
      <c r="X7" s="1"/>
      <c r="Y7" s="1"/>
    </row>
    <row r="8" spans="1:25" s="2" customFormat="1" ht="15.75" customHeight="1">
      <c r="A8" s="25"/>
      <c r="B8" s="238" t="str">
        <f>+PL1!A9</f>
        <v>FOR THE QUARTER ENDED 31 MARCH 2014</v>
      </c>
      <c r="C8" s="239"/>
      <c r="D8" s="239"/>
      <c r="E8" s="239"/>
      <c r="F8" s="239"/>
      <c r="G8" s="239"/>
      <c r="H8" s="239"/>
      <c r="I8" s="239"/>
      <c r="J8" s="239"/>
      <c r="K8" s="1"/>
      <c r="L8" s="1"/>
      <c r="M8" s="1"/>
      <c r="N8" s="1"/>
      <c r="O8" s="1"/>
      <c r="P8" s="1"/>
      <c r="Q8" s="1"/>
      <c r="R8" s="1"/>
      <c r="S8" s="1"/>
      <c r="T8" s="1"/>
      <c r="U8" s="1"/>
      <c r="V8" s="1"/>
      <c r="W8" s="1"/>
      <c r="X8" s="1"/>
      <c r="Y8" s="1"/>
    </row>
    <row r="9" spans="1:25" s="2" customFormat="1" ht="15">
      <c r="A9" s="242" t="s">
        <v>113</v>
      </c>
      <c r="B9" s="243"/>
      <c r="C9" s="243"/>
      <c r="D9" s="243"/>
      <c r="E9" s="243"/>
      <c r="F9" s="243"/>
      <c r="G9" s="243"/>
      <c r="H9" s="243"/>
      <c r="I9" s="243"/>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238" t="s">
        <v>110</v>
      </c>
      <c r="D11" s="244"/>
      <c r="E11" s="244"/>
      <c r="F11" s="4"/>
      <c r="G11" s="238" t="s">
        <v>111</v>
      </c>
      <c r="H11" s="238"/>
      <c r="I11" s="238"/>
      <c r="J11" s="3"/>
      <c r="K11" s="1"/>
      <c r="L11" s="1"/>
      <c r="M11" s="1"/>
      <c r="N11" s="1"/>
      <c r="O11" s="1"/>
      <c r="P11" s="1"/>
      <c r="Q11" s="1"/>
      <c r="R11" s="1"/>
      <c r="S11" s="1"/>
      <c r="T11" s="1"/>
      <c r="U11" s="1"/>
      <c r="V11" s="1"/>
      <c r="W11" s="1"/>
      <c r="X11" s="1"/>
      <c r="Y11" s="1"/>
    </row>
    <row r="12" spans="1:25" s="2" customFormat="1" ht="15.75">
      <c r="A12" s="1"/>
      <c r="B12" s="1"/>
      <c r="C12" s="5" t="s">
        <v>33</v>
      </c>
      <c r="D12" s="6"/>
      <c r="E12" s="5" t="s">
        <v>36</v>
      </c>
      <c r="F12" s="4"/>
      <c r="G12" s="5" t="s">
        <v>33</v>
      </c>
      <c r="H12" s="1"/>
      <c r="I12" s="5" t="s">
        <v>36</v>
      </c>
      <c r="J12" s="5"/>
      <c r="K12" s="1"/>
      <c r="L12" s="1"/>
      <c r="M12" s="1"/>
      <c r="N12" s="1"/>
      <c r="O12" s="1"/>
      <c r="P12" s="1"/>
      <c r="Q12" s="1"/>
      <c r="R12" s="1"/>
      <c r="S12" s="1"/>
      <c r="T12" s="1"/>
      <c r="U12" s="1"/>
      <c r="V12" s="1"/>
      <c r="W12" s="1"/>
      <c r="X12" s="1"/>
      <c r="Y12" s="1"/>
    </row>
    <row r="13" spans="1:25" s="2" customFormat="1" ht="15.75">
      <c r="A13" s="1"/>
      <c r="B13" s="1"/>
      <c r="C13" s="5" t="s">
        <v>34</v>
      </c>
      <c r="D13" s="6"/>
      <c r="E13" s="5" t="s">
        <v>37</v>
      </c>
      <c r="F13" s="4"/>
      <c r="G13" s="5" t="s">
        <v>34</v>
      </c>
      <c r="H13" s="1"/>
      <c r="I13" s="5" t="s">
        <v>37</v>
      </c>
      <c r="J13" s="5"/>
      <c r="K13" s="1"/>
      <c r="L13" s="1"/>
      <c r="M13" s="1"/>
      <c r="N13" s="1"/>
      <c r="O13" s="1"/>
      <c r="P13" s="1"/>
      <c r="Q13" s="1"/>
      <c r="R13" s="1"/>
      <c r="S13" s="1"/>
      <c r="T13" s="1"/>
      <c r="U13" s="1"/>
      <c r="V13" s="1"/>
      <c r="W13" s="1"/>
      <c r="X13" s="1"/>
      <c r="Y13" s="1"/>
    </row>
    <row r="14" spans="1:25" s="2" customFormat="1" ht="15.75">
      <c r="A14" s="1"/>
      <c r="B14" s="1"/>
      <c r="C14" s="5" t="s">
        <v>35</v>
      </c>
      <c r="D14" s="6"/>
      <c r="E14" s="5" t="s">
        <v>35</v>
      </c>
      <c r="F14" s="4"/>
      <c r="G14" s="5" t="s">
        <v>38</v>
      </c>
      <c r="H14" s="1"/>
      <c r="I14" s="5" t="s">
        <v>39</v>
      </c>
      <c r="J14" s="5"/>
      <c r="K14" s="1"/>
      <c r="L14" s="1"/>
      <c r="M14" s="1"/>
      <c r="N14" s="1"/>
      <c r="O14" s="1"/>
      <c r="P14" s="1"/>
      <c r="Q14" s="1"/>
      <c r="R14" s="1"/>
      <c r="S14" s="1"/>
      <c r="T14" s="1"/>
      <c r="U14" s="1"/>
      <c r="V14" s="1"/>
      <c r="W14" s="1"/>
      <c r="X14" s="1"/>
      <c r="Y14" s="1"/>
    </row>
    <row r="15" spans="1:25" s="2" customFormat="1" ht="15.75">
      <c r="A15" s="1"/>
      <c r="B15" s="1"/>
      <c r="C15" s="48">
        <f>+PL1!C16</f>
        <v>41729</v>
      </c>
      <c r="D15" s="6"/>
      <c r="E15" s="48">
        <f>+PL1!E16</f>
        <v>41364</v>
      </c>
      <c r="F15" s="4"/>
      <c r="G15" s="49">
        <f>+C15</f>
        <v>41729</v>
      </c>
      <c r="H15" s="5"/>
      <c r="I15" s="49">
        <f>+E15</f>
        <v>41364</v>
      </c>
      <c r="J15" s="5"/>
      <c r="K15" s="1"/>
      <c r="L15" s="1"/>
      <c r="M15" s="1"/>
      <c r="N15" s="1"/>
      <c r="O15" s="1"/>
      <c r="P15" s="1"/>
      <c r="Q15" s="1"/>
      <c r="R15" s="1"/>
      <c r="S15" s="1"/>
      <c r="T15" s="1"/>
      <c r="U15" s="1"/>
      <c r="V15" s="1"/>
      <c r="W15" s="1"/>
      <c r="X15" s="1"/>
      <c r="Y15" s="1"/>
    </row>
    <row r="16" spans="1:25" s="2" customFormat="1" ht="15.75">
      <c r="A16" s="1"/>
      <c r="B16" s="1"/>
      <c r="C16" s="5" t="s">
        <v>31</v>
      </c>
      <c r="D16" s="6"/>
      <c r="E16" s="5" t="s">
        <v>31</v>
      </c>
      <c r="F16" s="4"/>
      <c r="G16" s="5" t="s">
        <v>31</v>
      </c>
      <c r="H16" s="1"/>
      <c r="I16" s="5" t="s">
        <v>31</v>
      </c>
      <c r="J16" s="5"/>
      <c r="K16" s="1"/>
      <c r="L16" s="1"/>
      <c r="M16" s="1"/>
      <c r="N16" s="1"/>
      <c r="O16" s="1"/>
      <c r="P16" s="1"/>
      <c r="Q16" s="1"/>
      <c r="R16" s="1"/>
      <c r="S16" s="1"/>
      <c r="T16" s="1"/>
      <c r="U16" s="1"/>
      <c r="V16" s="1"/>
      <c r="W16" s="1"/>
      <c r="X16" s="1"/>
      <c r="Y16" s="1"/>
    </row>
    <row r="17" spans="1:25" s="9" customFormat="1" ht="15.75">
      <c r="A17" s="8"/>
      <c r="B17" s="8"/>
      <c r="C17" s="5"/>
      <c r="D17" s="1"/>
      <c r="E17" s="5"/>
      <c r="F17" s="1"/>
      <c r="G17" s="5"/>
      <c r="H17" s="1"/>
      <c r="I17" s="5"/>
      <c r="J17" s="7"/>
      <c r="K17" s="8"/>
      <c r="L17" s="8"/>
      <c r="M17" s="8"/>
      <c r="N17" s="8"/>
      <c r="O17" s="8"/>
      <c r="P17" s="8"/>
      <c r="Q17" s="8"/>
      <c r="R17" s="8"/>
      <c r="S17" s="8"/>
      <c r="T17" s="8"/>
      <c r="U17" s="8"/>
      <c r="V17" s="8"/>
      <c r="W17" s="8"/>
      <c r="X17" s="8"/>
      <c r="Y17" s="8"/>
    </row>
    <row r="18" spans="1:25" s="2" customFormat="1" ht="15.75">
      <c r="A18" s="51" t="str">
        <f>+PL1!A33</f>
        <v>Profit for the period</v>
      </c>
      <c r="B18" s="1"/>
      <c r="C18" s="155">
        <v>9145</v>
      </c>
      <c r="D18" s="219"/>
      <c r="E18" s="155">
        <v>8353</v>
      </c>
      <c r="F18" s="220"/>
      <c r="G18" s="155">
        <v>9145</v>
      </c>
      <c r="H18" s="154"/>
      <c r="I18" s="155">
        <v>8353</v>
      </c>
      <c r="J18" s="1"/>
      <c r="K18" s="12"/>
      <c r="L18" s="1"/>
      <c r="M18" s="1"/>
      <c r="N18" s="1"/>
      <c r="O18" s="1"/>
      <c r="P18" s="1"/>
      <c r="Q18" s="1"/>
      <c r="R18" s="1"/>
      <c r="S18" s="1"/>
      <c r="T18" s="1"/>
      <c r="U18" s="1"/>
      <c r="V18" s="1"/>
      <c r="W18" s="1"/>
      <c r="X18" s="1"/>
      <c r="Y18" s="1"/>
    </row>
    <row r="19" spans="1:25" s="2" customFormat="1" ht="15.75">
      <c r="A19" s="1"/>
      <c r="B19" s="1"/>
      <c r="C19" s="54"/>
      <c r="D19" s="101"/>
      <c r="E19" s="54"/>
      <c r="F19" s="102"/>
      <c r="G19" s="54"/>
      <c r="H19" s="30"/>
      <c r="I19" s="33"/>
      <c r="J19" s="1"/>
      <c r="K19" s="12"/>
      <c r="L19" s="24"/>
      <c r="M19" s="24"/>
      <c r="N19" s="1"/>
      <c r="O19" s="1"/>
      <c r="P19" s="1"/>
      <c r="Q19" s="1"/>
      <c r="R19" s="1"/>
      <c r="S19" s="1"/>
      <c r="T19" s="1"/>
      <c r="U19" s="1"/>
      <c r="V19" s="1"/>
      <c r="W19" s="1"/>
      <c r="X19" s="1"/>
      <c r="Y19" s="1"/>
    </row>
    <row r="20" spans="1:25" s="2" customFormat="1" ht="15.75">
      <c r="A20" s="51" t="s">
        <v>194</v>
      </c>
      <c r="B20" s="1"/>
      <c r="C20" s="54"/>
      <c r="D20" s="101"/>
      <c r="E20" s="54"/>
      <c r="F20" s="102"/>
      <c r="G20" s="54"/>
      <c r="H20" s="30"/>
      <c r="I20" s="33"/>
      <c r="J20" s="1"/>
      <c r="K20" s="12"/>
      <c r="L20" s="24"/>
      <c r="M20" s="24"/>
      <c r="N20" s="1"/>
      <c r="O20" s="1"/>
      <c r="P20" s="1"/>
      <c r="Q20" s="1"/>
      <c r="R20" s="1"/>
      <c r="S20" s="1"/>
      <c r="T20" s="1"/>
      <c r="U20" s="1"/>
      <c r="V20" s="1"/>
      <c r="W20" s="1"/>
      <c r="X20" s="1"/>
      <c r="Y20" s="1"/>
    </row>
    <row r="21" spans="1:25" s="2" customFormat="1" ht="33.75" customHeight="1">
      <c r="A21" s="232" t="s">
        <v>193</v>
      </c>
      <c r="B21" s="232"/>
      <c r="C21" s="118">
        <v>-74</v>
      </c>
      <c r="D21" s="119"/>
      <c r="E21" s="120">
        <v>654</v>
      </c>
      <c r="F21" s="121"/>
      <c r="G21" s="120">
        <v>-74</v>
      </c>
      <c r="H21" s="122"/>
      <c r="I21" s="149">
        <v>654</v>
      </c>
      <c r="J21" s="1"/>
      <c r="K21" s="12"/>
      <c r="L21" s="54"/>
      <c r="M21" s="24"/>
      <c r="N21" s="1"/>
      <c r="O21" s="1"/>
      <c r="P21" s="1"/>
      <c r="Q21" s="1"/>
      <c r="R21" s="1"/>
      <c r="S21" s="1"/>
      <c r="T21" s="1"/>
      <c r="U21" s="1"/>
      <c r="V21" s="1"/>
      <c r="W21" s="1"/>
      <c r="X21" s="1"/>
      <c r="Y21" s="1"/>
    </row>
    <row r="22" spans="1:25" s="2" customFormat="1" ht="15.75">
      <c r="A22" s="1"/>
      <c r="B22" s="1"/>
      <c r="C22" s="123"/>
      <c r="D22" s="101"/>
      <c r="E22" s="54"/>
      <c r="F22" s="102"/>
      <c r="G22" s="54"/>
      <c r="H22" s="30"/>
      <c r="I22" s="150"/>
      <c r="J22" s="1"/>
      <c r="K22" s="12"/>
      <c r="L22" s="54"/>
      <c r="M22" s="24"/>
      <c r="N22" s="1"/>
      <c r="O22" s="1"/>
      <c r="P22" s="1"/>
      <c r="Q22" s="1"/>
      <c r="R22" s="1"/>
      <c r="S22" s="1"/>
      <c r="T22" s="1"/>
      <c r="U22" s="1"/>
      <c r="V22" s="1"/>
      <c r="W22" s="1"/>
      <c r="X22" s="1"/>
      <c r="Y22" s="1"/>
    </row>
    <row r="23" spans="1:25" s="2" customFormat="1" ht="30.75" customHeight="1">
      <c r="A23" s="233" t="s">
        <v>263</v>
      </c>
      <c r="B23" s="234"/>
      <c r="C23" s="123">
        <v>0</v>
      </c>
      <c r="D23" s="101"/>
      <c r="E23" s="54">
        <v>1</v>
      </c>
      <c r="F23" s="102"/>
      <c r="G23" s="54">
        <v>0</v>
      </c>
      <c r="H23" s="30"/>
      <c r="I23" s="150">
        <v>1</v>
      </c>
      <c r="J23" s="1"/>
      <c r="K23" s="12"/>
      <c r="L23" s="54"/>
      <c r="M23" s="24"/>
      <c r="N23" s="1"/>
      <c r="O23" s="1"/>
      <c r="P23" s="1"/>
      <c r="Q23" s="1"/>
      <c r="R23" s="1"/>
      <c r="S23" s="1"/>
      <c r="T23" s="1"/>
      <c r="U23" s="1"/>
      <c r="V23" s="1"/>
      <c r="W23" s="1"/>
      <c r="X23" s="1"/>
      <c r="Y23" s="1"/>
    </row>
    <row r="24" spans="1:25" s="2" customFormat="1" ht="15.75">
      <c r="A24" s="1"/>
      <c r="B24" s="1"/>
      <c r="C24" s="123"/>
      <c r="D24" s="101"/>
      <c r="E24" s="54"/>
      <c r="F24" s="102"/>
      <c r="G24" s="54"/>
      <c r="H24" s="30"/>
      <c r="I24" s="150"/>
      <c r="J24" s="1"/>
      <c r="K24" s="12"/>
      <c r="L24" s="54"/>
      <c r="M24" s="24"/>
      <c r="N24" s="1"/>
      <c r="O24" s="1"/>
      <c r="P24" s="1"/>
      <c r="Q24" s="1"/>
      <c r="R24" s="1"/>
      <c r="S24" s="1"/>
      <c r="T24" s="1"/>
      <c r="U24" s="1"/>
      <c r="V24" s="1"/>
      <c r="W24" s="1"/>
      <c r="X24" s="1"/>
      <c r="Y24" s="1"/>
    </row>
    <row r="25" spans="1:25" s="2" customFormat="1" ht="31.5" customHeight="1">
      <c r="A25" s="232" t="s">
        <v>181</v>
      </c>
      <c r="B25" s="232"/>
      <c r="C25" s="123">
        <v>568</v>
      </c>
      <c r="D25" s="101"/>
      <c r="E25" s="54">
        <v>210</v>
      </c>
      <c r="F25" s="102"/>
      <c r="G25" s="54">
        <v>568</v>
      </c>
      <c r="H25" s="30"/>
      <c r="I25" s="150">
        <v>210</v>
      </c>
      <c r="J25" s="1"/>
      <c r="K25" s="12"/>
      <c r="L25" s="54"/>
      <c r="M25" s="24"/>
      <c r="N25" s="1"/>
      <c r="O25" s="1"/>
      <c r="P25" s="1"/>
      <c r="Q25" s="1"/>
      <c r="R25" s="1"/>
      <c r="S25" s="1"/>
      <c r="T25" s="1"/>
      <c r="U25" s="1"/>
      <c r="V25" s="1"/>
      <c r="W25" s="1"/>
      <c r="X25" s="1"/>
      <c r="Y25" s="1"/>
    </row>
    <row r="26" spans="1:25" s="2" customFormat="1" ht="15.75">
      <c r="A26" s="1"/>
      <c r="B26" s="1"/>
      <c r="C26" s="124"/>
      <c r="D26" s="125"/>
      <c r="E26" s="126"/>
      <c r="F26" s="127"/>
      <c r="G26" s="126"/>
      <c r="H26" s="52"/>
      <c r="I26" s="151"/>
      <c r="J26" s="1"/>
      <c r="K26" s="12"/>
      <c r="L26" s="24"/>
      <c r="M26" s="24"/>
      <c r="N26" s="1"/>
      <c r="O26" s="1"/>
      <c r="P26" s="1"/>
      <c r="Q26" s="1"/>
      <c r="R26" s="1"/>
      <c r="S26" s="1"/>
      <c r="T26" s="1"/>
      <c r="U26" s="1"/>
      <c r="V26" s="1"/>
      <c r="W26" s="1"/>
      <c r="X26" s="1"/>
      <c r="Y26" s="1"/>
    </row>
    <row r="27" spans="1:25" s="2" customFormat="1" ht="39.75" customHeight="1">
      <c r="A27" s="233" t="s">
        <v>262</v>
      </c>
      <c r="B27" s="234"/>
      <c r="C27" s="54">
        <f>SUM(C21:C26)</f>
        <v>494</v>
      </c>
      <c r="D27" s="101"/>
      <c r="E27" s="54">
        <f>SUM(E21:E26)</f>
        <v>865</v>
      </c>
      <c r="F27" s="102"/>
      <c r="G27" s="54">
        <f>SUM(G21:G26)</f>
        <v>494</v>
      </c>
      <c r="H27" s="30"/>
      <c r="I27" s="54">
        <f>SUM(I21:I26)</f>
        <v>865</v>
      </c>
      <c r="J27" s="1"/>
      <c r="K27" s="12"/>
      <c r="L27" s="24"/>
      <c r="M27" s="24"/>
      <c r="N27" s="1"/>
      <c r="O27" s="1"/>
      <c r="P27" s="1"/>
      <c r="Q27" s="1"/>
      <c r="R27" s="1"/>
      <c r="S27" s="1"/>
      <c r="T27" s="1"/>
      <c r="U27" s="1"/>
      <c r="V27" s="1"/>
      <c r="W27" s="1"/>
      <c r="X27" s="1"/>
      <c r="Y27" s="1"/>
    </row>
    <row r="28" spans="1:25" s="2" customFormat="1" ht="33" customHeight="1" thickBot="1">
      <c r="A28" s="240" t="s">
        <v>195</v>
      </c>
      <c r="B28" s="241"/>
      <c r="C28" s="103">
        <f>+C18+C21+C25+C23</f>
        <v>9639</v>
      </c>
      <c r="D28" s="101"/>
      <c r="E28" s="103">
        <f>+E18+E21+E25+E23</f>
        <v>9218</v>
      </c>
      <c r="F28" s="102"/>
      <c r="G28" s="103">
        <f>+G18+G21+G25+G23</f>
        <v>9639</v>
      </c>
      <c r="H28" s="30"/>
      <c r="I28" s="53">
        <f>+I18+I21+I25+I23</f>
        <v>9218</v>
      </c>
      <c r="J28" s="1"/>
      <c r="K28" s="12"/>
      <c r="L28" s="24"/>
      <c r="M28" s="24"/>
      <c r="N28" s="1"/>
      <c r="O28" s="1"/>
      <c r="P28" s="1"/>
      <c r="Q28" s="1"/>
      <c r="R28" s="1"/>
      <c r="S28" s="1"/>
      <c r="T28" s="1"/>
      <c r="U28" s="1"/>
      <c r="V28" s="1"/>
      <c r="W28" s="1"/>
      <c r="X28" s="1"/>
      <c r="Y28" s="1"/>
    </row>
    <row r="29" spans="1:25" s="2" customFormat="1" ht="16.5" thickTop="1">
      <c r="A29" s="1"/>
      <c r="B29" s="1"/>
      <c r="C29" s="54"/>
      <c r="D29" s="101"/>
      <c r="E29" s="54"/>
      <c r="F29" s="102"/>
      <c r="G29" s="54"/>
      <c r="H29" s="30"/>
      <c r="I29" s="33"/>
      <c r="J29" s="1"/>
      <c r="K29" s="12"/>
      <c r="L29" s="1"/>
      <c r="M29" s="1"/>
      <c r="N29" s="1"/>
      <c r="O29" s="1"/>
      <c r="P29" s="1"/>
      <c r="Q29" s="1"/>
      <c r="R29" s="1"/>
      <c r="S29" s="1"/>
      <c r="T29" s="1"/>
      <c r="U29" s="1"/>
      <c r="V29" s="1"/>
      <c r="W29" s="1"/>
      <c r="X29" s="1"/>
      <c r="Y29" s="1"/>
    </row>
    <row r="30" spans="1:25" s="40" customFormat="1" ht="15.75">
      <c r="A30" s="1"/>
      <c r="B30" s="1"/>
      <c r="C30" s="24"/>
      <c r="D30" s="1"/>
      <c r="E30" s="24"/>
      <c r="F30" s="3"/>
      <c r="G30" s="24"/>
      <c r="H30" s="1"/>
      <c r="I30" s="24"/>
      <c r="J30" s="1"/>
      <c r="K30" s="3"/>
      <c r="L30" s="1"/>
      <c r="M30" s="1"/>
      <c r="N30" s="1"/>
      <c r="O30" s="1"/>
      <c r="P30" s="1"/>
      <c r="Q30" s="1"/>
      <c r="R30" s="1"/>
      <c r="S30" s="1"/>
      <c r="T30" s="1"/>
      <c r="U30" s="1"/>
      <c r="V30" s="1"/>
      <c r="W30" s="1"/>
      <c r="X30" s="1"/>
      <c r="Y30" s="1"/>
    </row>
    <row r="31" spans="1:25" s="40" customFormat="1" ht="15.75">
      <c r="A31" s="24"/>
      <c r="B31" s="24"/>
      <c r="C31" s="24"/>
      <c r="D31" s="24"/>
      <c r="E31" s="24"/>
      <c r="F31" s="41"/>
      <c r="G31" s="24"/>
      <c r="H31" s="24"/>
      <c r="I31" s="24"/>
      <c r="J31" s="24"/>
      <c r="K31" s="41"/>
      <c r="L31" s="24"/>
      <c r="M31" s="24"/>
      <c r="N31" s="24"/>
      <c r="O31" s="24"/>
      <c r="P31" s="24"/>
      <c r="Q31" s="24"/>
      <c r="R31" s="24"/>
      <c r="S31" s="24"/>
      <c r="T31" s="24"/>
      <c r="U31" s="24"/>
      <c r="V31" s="24"/>
      <c r="W31" s="24"/>
      <c r="X31" s="24"/>
      <c r="Y31" s="24"/>
    </row>
    <row r="32" spans="1:25" s="40" customFormat="1" ht="15.75">
      <c r="A32" s="24"/>
      <c r="B32" s="24"/>
      <c r="C32" s="24"/>
      <c r="D32" s="24"/>
      <c r="E32" s="24"/>
      <c r="F32" s="41"/>
      <c r="G32" s="24"/>
      <c r="H32" s="24"/>
      <c r="I32" s="24"/>
      <c r="J32" s="24"/>
      <c r="K32" s="41"/>
      <c r="L32" s="24"/>
      <c r="M32" s="24"/>
      <c r="N32" s="24"/>
      <c r="O32" s="24"/>
      <c r="P32" s="24"/>
      <c r="Q32" s="24"/>
      <c r="R32" s="24"/>
      <c r="S32" s="24"/>
      <c r="T32" s="24"/>
      <c r="U32" s="24"/>
      <c r="V32" s="24"/>
      <c r="W32" s="24"/>
      <c r="X32" s="24"/>
      <c r="Y32" s="24"/>
    </row>
    <row r="33" spans="1:252" ht="35.25" customHeight="1">
      <c r="A33" s="227" t="s">
        <v>245</v>
      </c>
      <c r="B33" s="228"/>
      <c r="C33" s="228"/>
      <c r="D33" s="228"/>
      <c r="E33" s="228"/>
      <c r="F33" s="228"/>
      <c r="G33" s="228"/>
      <c r="H33" s="228"/>
      <c r="I33" s="228"/>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26:252" ht="15">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26:252" ht="15">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26:252" ht="15">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26:252" ht="15">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26:252" ht="15">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26:252" ht="15">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26:252" ht="15">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26:252" ht="15">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26:252" ht="15">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26:252" ht="15">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26:252" ht="15">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26:252" ht="1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26:252" ht="15">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3:25" s="9" customFormat="1" ht="15">
      <c r="C47" s="8"/>
      <c r="D47" s="8"/>
      <c r="E47" s="8"/>
      <c r="F47" s="8"/>
      <c r="G47" s="8"/>
      <c r="H47" s="8"/>
      <c r="I47" s="8"/>
      <c r="J47" s="8"/>
      <c r="K47" s="8"/>
      <c r="L47" s="8"/>
      <c r="M47" s="8"/>
      <c r="N47" s="8"/>
      <c r="O47" s="8"/>
      <c r="P47" s="8"/>
      <c r="Q47" s="8"/>
      <c r="R47" s="8"/>
      <c r="S47" s="8"/>
      <c r="T47" s="8"/>
      <c r="U47" s="8"/>
      <c r="V47" s="8"/>
      <c r="W47" s="8"/>
      <c r="X47" s="8"/>
      <c r="Y47" s="8"/>
    </row>
    <row r="48" spans="3:25" s="9" customFormat="1" ht="15">
      <c r="C48" s="8"/>
      <c r="D48" s="8"/>
      <c r="E48" s="8"/>
      <c r="F48" s="8"/>
      <c r="G48" s="8"/>
      <c r="H48" s="8"/>
      <c r="I48" s="8"/>
      <c r="J48" s="8"/>
      <c r="K48" s="8"/>
      <c r="L48" s="8"/>
      <c r="M48" s="8"/>
      <c r="N48" s="8"/>
      <c r="O48" s="8"/>
      <c r="P48" s="8"/>
      <c r="Q48" s="8"/>
      <c r="R48" s="8"/>
      <c r="S48" s="8"/>
      <c r="T48" s="8"/>
      <c r="U48" s="8"/>
      <c r="V48" s="8"/>
      <c r="W48" s="8"/>
      <c r="X48" s="8"/>
      <c r="Y48" s="8"/>
    </row>
    <row r="49" spans="3:25" s="9" customFormat="1" ht="15">
      <c r="C49" s="8"/>
      <c r="D49" s="8"/>
      <c r="E49" s="8"/>
      <c r="F49" s="8"/>
      <c r="G49" s="8"/>
      <c r="H49" s="8"/>
      <c r="I49" s="8"/>
      <c r="J49" s="8"/>
      <c r="K49" s="8"/>
      <c r="L49" s="8"/>
      <c r="M49" s="8"/>
      <c r="N49" s="8"/>
      <c r="O49" s="8"/>
      <c r="P49" s="8"/>
      <c r="Q49" s="8"/>
      <c r="R49" s="8"/>
      <c r="S49" s="8"/>
      <c r="T49" s="8"/>
      <c r="U49" s="8"/>
      <c r="V49" s="8"/>
      <c r="W49" s="8"/>
      <c r="X49" s="8"/>
      <c r="Y49" s="8"/>
    </row>
    <row r="50" spans="3:25" s="9" customFormat="1" ht="15">
      <c r="C50" s="8"/>
      <c r="D50" s="8"/>
      <c r="E50" s="8"/>
      <c r="F50" s="8"/>
      <c r="G50" s="8"/>
      <c r="H50" s="8"/>
      <c r="I50" s="8"/>
      <c r="J50" s="8"/>
      <c r="K50" s="8"/>
      <c r="L50" s="8"/>
      <c r="M50" s="8"/>
      <c r="N50" s="8"/>
      <c r="O50" s="8"/>
      <c r="P50" s="8"/>
      <c r="Q50" s="8"/>
      <c r="R50" s="8"/>
      <c r="S50" s="8"/>
      <c r="T50" s="8"/>
      <c r="U50" s="8"/>
      <c r="V50" s="8"/>
      <c r="W50" s="8"/>
      <c r="X50" s="8"/>
      <c r="Y50" s="8"/>
    </row>
    <row r="51" spans="3:25" s="9" customFormat="1" ht="15">
      <c r="C51" s="8"/>
      <c r="D51" s="8"/>
      <c r="E51" s="8"/>
      <c r="F51" s="8"/>
      <c r="G51" s="8"/>
      <c r="H51" s="8"/>
      <c r="I51" s="8"/>
      <c r="J51" s="8"/>
      <c r="K51" s="8"/>
      <c r="L51" s="8"/>
      <c r="M51" s="8"/>
      <c r="N51" s="8"/>
      <c r="O51" s="8"/>
      <c r="P51" s="8"/>
      <c r="Q51" s="8"/>
      <c r="R51" s="8"/>
      <c r="S51" s="8"/>
      <c r="T51" s="8"/>
      <c r="U51" s="8"/>
      <c r="V51" s="8"/>
      <c r="W51" s="8"/>
      <c r="X51" s="8"/>
      <c r="Y51" s="8"/>
    </row>
    <row r="52" spans="3:25" s="9" customFormat="1" ht="15">
      <c r="C52" s="8"/>
      <c r="D52" s="8"/>
      <c r="E52" s="8"/>
      <c r="F52" s="8"/>
      <c r="G52" s="8"/>
      <c r="H52" s="8"/>
      <c r="I52" s="8"/>
      <c r="J52" s="8"/>
      <c r="K52" s="8"/>
      <c r="L52" s="8"/>
      <c r="M52" s="8"/>
      <c r="N52" s="8"/>
      <c r="O52" s="8"/>
      <c r="P52" s="8"/>
      <c r="Q52" s="8"/>
      <c r="R52" s="8"/>
      <c r="S52" s="8"/>
      <c r="T52" s="8"/>
      <c r="U52" s="8"/>
      <c r="V52" s="8"/>
      <c r="W52" s="8"/>
      <c r="X52" s="8"/>
      <c r="Y52" s="8"/>
    </row>
    <row r="53" spans="3:25" s="9" customFormat="1" ht="15">
      <c r="C53" s="8"/>
      <c r="D53" s="8"/>
      <c r="E53" s="8"/>
      <c r="F53" s="8"/>
      <c r="G53" s="8"/>
      <c r="H53" s="8"/>
      <c r="I53" s="8"/>
      <c r="J53" s="8"/>
      <c r="K53" s="8"/>
      <c r="L53" s="8"/>
      <c r="M53" s="8"/>
      <c r="N53" s="8"/>
      <c r="O53" s="8"/>
      <c r="P53" s="8"/>
      <c r="Q53" s="8"/>
      <c r="R53" s="8"/>
      <c r="S53" s="8"/>
      <c r="T53" s="8"/>
      <c r="U53" s="8"/>
      <c r="V53" s="8"/>
      <c r="W53" s="8"/>
      <c r="X53" s="8"/>
      <c r="Y53" s="8"/>
    </row>
    <row r="54" spans="3:25" s="9" customFormat="1" ht="15">
      <c r="C54" s="8"/>
      <c r="D54" s="8"/>
      <c r="E54" s="8"/>
      <c r="F54" s="8"/>
      <c r="G54" s="8"/>
      <c r="H54" s="8"/>
      <c r="I54" s="8"/>
      <c r="J54" s="8"/>
      <c r="K54" s="8"/>
      <c r="L54" s="8"/>
      <c r="M54" s="8"/>
      <c r="N54" s="8"/>
      <c r="O54" s="8"/>
      <c r="P54" s="8"/>
      <c r="Q54" s="8"/>
      <c r="R54" s="8"/>
      <c r="S54" s="8"/>
      <c r="T54" s="8"/>
      <c r="U54" s="8"/>
      <c r="V54" s="8"/>
      <c r="W54" s="8"/>
      <c r="X54" s="8"/>
      <c r="Y54" s="8"/>
    </row>
    <row r="55" spans="3:25" s="9" customFormat="1" ht="15">
      <c r="C55" s="8"/>
      <c r="D55" s="8"/>
      <c r="E55" s="8"/>
      <c r="F55" s="8"/>
      <c r="G55" s="8"/>
      <c r="H55" s="8"/>
      <c r="I55" s="8"/>
      <c r="J55" s="8"/>
      <c r="K55" s="8"/>
      <c r="L55" s="8"/>
      <c r="M55" s="8"/>
      <c r="N55" s="8"/>
      <c r="O55" s="8"/>
      <c r="P55" s="8"/>
      <c r="Q55" s="8"/>
      <c r="R55" s="8"/>
      <c r="S55" s="8"/>
      <c r="T55" s="8"/>
      <c r="U55" s="8"/>
      <c r="V55" s="8"/>
      <c r="W55" s="8"/>
      <c r="X55" s="8"/>
      <c r="Y55" s="8"/>
    </row>
    <row r="56" spans="3:25" s="9" customFormat="1" ht="15">
      <c r="C56" s="8"/>
      <c r="D56" s="8"/>
      <c r="E56" s="8"/>
      <c r="F56" s="8"/>
      <c r="G56" s="8"/>
      <c r="H56" s="8"/>
      <c r="I56" s="8"/>
      <c r="J56" s="8"/>
      <c r="K56" s="8"/>
      <c r="L56" s="8"/>
      <c r="M56" s="8"/>
      <c r="N56" s="8"/>
      <c r="O56" s="8"/>
      <c r="P56" s="8"/>
      <c r="Q56" s="8"/>
      <c r="R56" s="8"/>
      <c r="S56" s="8"/>
      <c r="T56" s="8"/>
      <c r="U56" s="8"/>
      <c r="V56" s="8"/>
      <c r="W56" s="8"/>
      <c r="X56" s="8"/>
      <c r="Y56" s="8"/>
    </row>
    <row r="57" spans="3:25" s="9" customFormat="1" ht="15">
      <c r="C57" s="8"/>
      <c r="D57" s="8"/>
      <c r="E57" s="8"/>
      <c r="F57" s="8"/>
      <c r="G57" s="8"/>
      <c r="H57" s="8"/>
      <c r="I57" s="8"/>
      <c r="J57" s="8"/>
      <c r="K57" s="8"/>
      <c r="L57" s="8"/>
      <c r="M57" s="8"/>
      <c r="N57" s="8"/>
      <c r="O57" s="8"/>
      <c r="P57" s="8"/>
      <c r="Q57" s="8"/>
      <c r="R57" s="8"/>
      <c r="S57" s="8"/>
      <c r="T57" s="8"/>
      <c r="U57" s="8"/>
      <c r="V57" s="8"/>
      <c r="W57" s="8"/>
      <c r="X57" s="8"/>
      <c r="Y57" s="8"/>
    </row>
    <row r="58" spans="3:25" s="9" customFormat="1" ht="15">
      <c r="C58" s="8"/>
      <c r="D58" s="8"/>
      <c r="E58" s="8"/>
      <c r="F58" s="8"/>
      <c r="G58" s="8"/>
      <c r="H58" s="8"/>
      <c r="I58" s="8"/>
      <c r="J58" s="8"/>
      <c r="K58" s="8"/>
      <c r="L58" s="8"/>
      <c r="M58" s="8"/>
      <c r="N58" s="8"/>
      <c r="O58" s="8"/>
      <c r="P58" s="8"/>
      <c r="Q58" s="8"/>
      <c r="R58" s="8"/>
      <c r="S58" s="8"/>
      <c r="T58" s="8"/>
      <c r="U58" s="8"/>
      <c r="V58" s="8"/>
      <c r="W58" s="8"/>
      <c r="X58" s="8"/>
      <c r="Y58" s="8"/>
    </row>
    <row r="59" spans="3:25" s="9" customFormat="1" ht="15">
      <c r="C59" s="8"/>
      <c r="D59" s="8"/>
      <c r="E59" s="8"/>
      <c r="F59" s="8"/>
      <c r="G59" s="8"/>
      <c r="H59" s="8"/>
      <c r="I59" s="8"/>
      <c r="J59" s="8"/>
      <c r="K59" s="8"/>
      <c r="L59" s="8"/>
      <c r="M59" s="8"/>
      <c r="N59" s="8"/>
      <c r="O59" s="8"/>
      <c r="P59" s="8"/>
      <c r="Q59" s="8"/>
      <c r="R59" s="8"/>
      <c r="S59" s="8"/>
      <c r="T59" s="8"/>
      <c r="U59" s="8"/>
      <c r="V59" s="8"/>
      <c r="W59" s="8"/>
      <c r="X59" s="8"/>
      <c r="Y59" s="8"/>
    </row>
    <row r="60" spans="3:25" s="9" customFormat="1" ht="15">
      <c r="C60" s="8"/>
      <c r="D60" s="8"/>
      <c r="E60" s="8"/>
      <c r="F60" s="8"/>
      <c r="G60" s="8"/>
      <c r="H60" s="8"/>
      <c r="I60" s="8"/>
      <c r="J60" s="8"/>
      <c r="K60" s="8"/>
      <c r="L60" s="8"/>
      <c r="M60" s="8"/>
      <c r="N60" s="8"/>
      <c r="O60" s="8"/>
      <c r="P60" s="8"/>
      <c r="Q60" s="8"/>
      <c r="R60" s="8"/>
      <c r="S60" s="8"/>
      <c r="T60" s="8"/>
      <c r="U60" s="8"/>
      <c r="V60" s="8"/>
      <c r="W60" s="8"/>
      <c r="X60" s="8"/>
      <c r="Y60" s="8"/>
    </row>
    <row r="61" spans="3:25" s="9" customFormat="1" ht="15">
      <c r="C61" s="8"/>
      <c r="D61" s="8"/>
      <c r="E61" s="8"/>
      <c r="F61" s="8"/>
      <c r="G61" s="8"/>
      <c r="H61" s="8"/>
      <c r="I61" s="8"/>
      <c r="J61" s="8"/>
      <c r="K61" s="8"/>
      <c r="L61" s="8"/>
      <c r="M61" s="8"/>
      <c r="N61" s="8"/>
      <c r="O61" s="8"/>
      <c r="P61" s="8"/>
      <c r="Q61" s="8"/>
      <c r="R61" s="8"/>
      <c r="S61" s="8"/>
      <c r="T61" s="8"/>
      <c r="U61" s="8"/>
      <c r="V61" s="8"/>
      <c r="W61" s="8"/>
      <c r="X61" s="8"/>
      <c r="Y61" s="8"/>
    </row>
    <row r="62" spans="3:25" s="9" customFormat="1" ht="15">
      <c r="C62" s="8"/>
      <c r="D62" s="8"/>
      <c r="E62" s="8"/>
      <c r="F62" s="8"/>
      <c r="G62" s="8"/>
      <c r="H62" s="8"/>
      <c r="I62" s="8"/>
      <c r="J62" s="8"/>
      <c r="K62" s="8"/>
      <c r="L62" s="8"/>
      <c r="M62" s="8"/>
      <c r="N62" s="8"/>
      <c r="O62" s="8"/>
      <c r="P62" s="8"/>
      <c r="Q62" s="8"/>
      <c r="R62" s="8"/>
      <c r="S62" s="8"/>
      <c r="T62" s="8"/>
      <c r="U62" s="8"/>
      <c r="V62" s="8"/>
      <c r="W62" s="8"/>
      <c r="X62" s="8"/>
      <c r="Y62" s="8"/>
    </row>
    <row r="63" spans="3:25" s="9" customFormat="1" ht="15">
      <c r="C63" s="8"/>
      <c r="D63" s="8"/>
      <c r="E63" s="8"/>
      <c r="F63" s="8"/>
      <c r="G63" s="8"/>
      <c r="H63" s="8"/>
      <c r="I63" s="8"/>
      <c r="J63" s="8"/>
      <c r="K63" s="8"/>
      <c r="L63" s="8"/>
      <c r="M63" s="8"/>
      <c r="N63" s="8"/>
      <c r="O63" s="8"/>
      <c r="P63" s="8"/>
      <c r="Q63" s="8"/>
      <c r="R63" s="8"/>
      <c r="S63" s="8"/>
      <c r="T63" s="8"/>
      <c r="U63" s="8"/>
      <c r="V63" s="8"/>
      <c r="W63" s="8"/>
      <c r="X63" s="8"/>
      <c r="Y63" s="8"/>
    </row>
    <row r="64" spans="3:25" s="9" customFormat="1" ht="15">
      <c r="C64" s="8"/>
      <c r="D64" s="8"/>
      <c r="E64" s="8"/>
      <c r="F64" s="8"/>
      <c r="G64" s="8"/>
      <c r="H64" s="8"/>
      <c r="I64" s="8"/>
      <c r="J64" s="8"/>
      <c r="K64" s="8"/>
      <c r="L64" s="8"/>
      <c r="M64" s="8"/>
      <c r="N64" s="8"/>
      <c r="O64" s="8"/>
      <c r="P64" s="8"/>
      <c r="Q64" s="8"/>
      <c r="R64" s="8"/>
      <c r="S64" s="8"/>
      <c r="T64" s="8"/>
      <c r="U64" s="8"/>
      <c r="V64" s="8"/>
      <c r="W64" s="8"/>
      <c r="X64" s="8"/>
      <c r="Y64" s="8"/>
    </row>
    <row r="65" spans="3:25" s="9" customFormat="1" ht="15">
      <c r="C65" s="8"/>
      <c r="D65" s="8"/>
      <c r="E65" s="8"/>
      <c r="F65" s="8"/>
      <c r="G65" s="8"/>
      <c r="H65" s="8"/>
      <c r="I65" s="8"/>
      <c r="J65" s="8"/>
      <c r="K65" s="8"/>
      <c r="L65" s="8"/>
      <c r="M65" s="8"/>
      <c r="N65" s="8"/>
      <c r="O65" s="8"/>
      <c r="P65" s="8"/>
      <c r="Q65" s="8"/>
      <c r="R65" s="8"/>
      <c r="S65" s="8"/>
      <c r="T65" s="8"/>
      <c r="U65" s="8"/>
      <c r="V65" s="8"/>
      <c r="W65" s="8"/>
      <c r="X65" s="8"/>
      <c r="Y65" s="8"/>
    </row>
    <row r="66" spans="3:25" s="9" customFormat="1" ht="15">
      <c r="C66" s="8"/>
      <c r="D66" s="8"/>
      <c r="E66" s="8"/>
      <c r="F66" s="8"/>
      <c r="G66" s="8"/>
      <c r="H66" s="8"/>
      <c r="I66" s="8"/>
      <c r="J66" s="8"/>
      <c r="K66" s="8"/>
      <c r="L66" s="8"/>
      <c r="M66" s="8"/>
      <c r="N66" s="8"/>
      <c r="O66" s="8"/>
      <c r="P66" s="8"/>
      <c r="Q66" s="8"/>
      <c r="R66" s="8"/>
      <c r="S66" s="8"/>
      <c r="T66" s="8"/>
      <c r="U66" s="8"/>
      <c r="V66" s="8"/>
      <c r="W66" s="8"/>
      <c r="X66" s="8"/>
      <c r="Y66" s="8"/>
    </row>
    <row r="67" spans="3:25" s="9" customFormat="1" ht="15">
      <c r="C67" s="8"/>
      <c r="D67" s="8"/>
      <c r="E67" s="8"/>
      <c r="F67" s="8"/>
      <c r="G67" s="8"/>
      <c r="H67" s="8"/>
      <c r="I67" s="8"/>
      <c r="J67" s="8"/>
      <c r="K67" s="8"/>
      <c r="L67" s="8"/>
      <c r="M67" s="8"/>
      <c r="N67" s="8"/>
      <c r="O67" s="8"/>
      <c r="P67" s="8"/>
      <c r="Q67" s="8"/>
      <c r="R67" s="8"/>
      <c r="S67" s="8"/>
      <c r="T67" s="8"/>
      <c r="U67" s="8"/>
      <c r="V67" s="8"/>
      <c r="W67" s="8"/>
      <c r="X67" s="8"/>
      <c r="Y67" s="8"/>
    </row>
    <row r="68" spans="3:25" s="9" customFormat="1" ht="15">
      <c r="C68" s="8"/>
      <c r="D68" s="8"/>
      <c r="E68" s="8"/>
      <c r="F68" s="8"/>
      <c r="G68" s="8"/>
      <c r="H68" s="8"/>
      <c r="I68" s="8"/>
      <c r="J68" s="8"/>
      <c r="K68" s="8"/>
      <c r="L68" s="8"/>
      <c r="M68" s="8"/>
      <c r="N68" s="8"/>
      <c r="O68" s="8"/>
      <c r="P68" s="8"/>
      <c r="Q68" s="8"/>
      <c r="R68" s="8"/>
      <c r="S68" s="8"/>
      <c r="T68" s="8"/>
      <c r="U68" s="8"/>
      <c r="V68" s="8"/>
      <c r="W68" s="8"/>
      <c r="X68" s="8"/>
      <c r="Y68" s="8"/>
    </row>
    <row r="69" spans="3:25" s="9" customFormat="1" ht="15">
      <c r="C69" s="8"/>
      <c r="D69" s="8"/>
      <c r="E69" s="8"/>
      <c r="F69" s="8"/>
      <c r="G69" s="8"/>
      <c r="H69" s="8"/>
      <c r="I69" s="8"/>
      <c r="J69" s="8"/>
      <c r="K69" s="8"/>
      <c r="L69" s="8"/>
      <c r="M69" s="8"/>
      <c r="N69" s="8"/>
      <c r="O69" s="8"/>
      <c r="P69" s="8"/>
      <c r="Q69" s="8"/>
      <c r="R69" s="8"/>
      <c r="S69" s="8"/>
      <c r="T69" s="8"/>
      <c r="U69" s="8"/>
      <c r="V69" s="8"/>
      <c r="W69" s="8"/>
      <c r="X69" s="8"/>
      <c r="Y69" s="8"/>
    </row>
    <row r="70" spans="3:25" s="9" customFormat="1" ht="15">
      <c r="C70" s="8"/>
      <c r="D70" s="8"/>
      <c r="E70" s="8"/>
      <c r="F70" s="8"/>
      <c r="G70" s="8"/>
      <c r="H70" s="8"/>
      <c r="I70" s="8"/>
      <c r="J70" s="8"/>
      <c r="K70" s="8"/>
      <c r="L70" s="8"/>
      <c r="M70" s="8"/>
      <c r="N70" s="8"/>
      <c r="O70" s="8"/>
      <c r="P70" s="8"/>
      <c r="Q70" s="8"/>
      <c r="R70" s="8"/>
      <c r="S70" s="8"/>
      <c r="T70" s="8"/>
      <c r="U70" s="8"/>
      <c r="V70" s="8"/>
      <c r="W70" s="8"/>
      <c r="X70" s="8"/>
      <c r="Y70" s="8"/>
    </row>
    <row r="71" spans="3:25" s="9" customFormat="1" ht="15">
      <c r="C71" s="8"/>
      <c r="D71" s="8"/>
      <c r="E71" s="8"/>
      <c r="F71" s="8"/>
      <c r="G71" s="8"/>
      <c r="H71" s="8"/>
      <c r="I71" s="8"/>
      <c r="J71" s="8"/>
      <c r="K71" s="8"/>
      <c r="L71" s="8"/>
      <c r="M71" s="8"/>
      <c r="N71" s="8"/>
      <c r="O71" s="8"/>
      <c r="P71" s="8"/>
      <c r="Q71" s="8"/>
      <c r="R71" s="8"/>
      <c r="S71" s="8"/>
      <c r="T71" s="8"/>
      <c r="U71" s="8"/>
      <c r="V71" s="8"/>
      <c r="W71" s="8"/>
      <c r="X71" s="8"/>
      <c r="Y71" s="8"/>
    </row>
    <row r="72" spans="3:25" s="9" customFormat="1" ht="15">
      <c r="C72" s="8"/>
      <c r="D72" s="8"/>
      <c r="E72" s="8"/>
      <c r="F72" s="8"/>
      <c r="G72" s="8"/>
      <c r="H72" s="8"/>
      <c r="I72" s="8"/>
      <c r="J72" s="8"/>
      <c r="K72" s="8"/>
      <c r="L72" s="8"/>
      <c r="M72" s="8"/>
      <c r="N72" s="8"/>
      <c r="O72" s="8"/>
      <c r="P72" s="8"/>
      <c r="Q72" s="8"/>
      <c r="R72" s="8"/>
      <c r="S72" s="8"/>
      <c r="T72" s="8"/>
      <c r="U72" s="8"/>
      <c r="V72" s="8"/>
      <c r="W72" s="8"/>
      <c r="X72" s="8"/>
      <c r="Y72" s="8"/>
    </row>
    <row r="73" spans="3:25" s="9" customFormat="1" ht="15">
      <c r="C73" s="8"/>
      <c r="D73" s="8"/>
      <c r="E73" s="8"/>
      <c r="F73" s="8"/>
      <c r="G73" s="8"/>
      <c r="H73" s="8"/>
      <c r="I73" s="8"/>
      <c r="J73" s="8"/>
      <c r="K73" s="8"/>
      <c r="L73" s="8"/>
      <c r="M73" s="8"/>
      <c r="N73" s="8"/>
      <c r="O73" s="8"/>
      <c r="P73" s="8"/>
      <c r="Q73" s="8"/>
      <c r="R73" s="8"/>
      <c r="S73" s="8"/>
      <c r="T73" s="8"/>
      <c r="U73" s="8"/>
      <c r="V73" s="8"/>
      <c r="W73" s="8"/>
      <c r="X73" s="8"/>
      <c r="Y73" s="8"/>
    </row>
    <row r="74" spans="3:25" s="9" customFormat="1" ht="15">
      <c r="C74" s="8"/>
      <c r="D74" s="8"/>
      <c r="E74" s="8"/>
      <c r="F74" s="8"/>
      <c r="G74" s="8"/>
      <c r="H74" s="8"/>
      <c r="I74" s="8"/>
      <c r="J74" s="8"/>
      <c r="K74" s="8"/>
      <c r="L74" s="8"/>
      <c r="M74" s="8"/>
      <c r="N74" s="8"/>
      <c r="O74" s="8"/>
      <c r="P74" s="8"/>
      <c r="Q74" s="8"/>
      <c r="R74" s="8"/>
      <c r="S74" s="8"/>
      <c r="T74" s="8"/>
      <c r="U74" s="8"/>
      <c r="V74" s="8"/>
      <c r="W74" s="8"/>
      <c r="X74" s="8"/>
      <c r="Y74" s="8"/>
    </row>
    <row r="75" spans="3:25" s="9" customFormat="1" ht="15">
      <c r="C75" s="8"/>
      <c r="D75" s="8"/>
      <c r="E75" s="8"/>
      <c r="F75" s="8"/>
      <c r="G75" s="8"/>
      <c r="H75" s="8"/>
      <c r="I75" s="8"/>
      <c r="J75" s="8"/>
      <c r="K75" s="8"/>
      <c r="L75" s="8"/>
      <c r="M75" s="8"/>
      <c r="N75" s="8"/>
      <c r="O75" s="8"/>
      <c r="P75" s="8"/>
      <c r="Q75" s="8"/>
      <c r="R75" s="8"/>
      <c r="S75" s="8"/>
      <c r="T75" s="8"/>
      <c r="U75" s="8"/>
      <c r="V75" s="8"/>
      <c r="W75" s="8"/>
      <c r="X75" s="8"/>
      <c r="Y75" s="8"/>
    </row>
    <row r="76" spans="3:25" s="9" customFormat="1" ht="15">
      <c r="C76" s="8"/>
      <c r="D76" s="8"/>
      <c r="E76" s="8"/>
      <c r="F76" s="8"/>
      <c r="G76" s="8"/>
      <c r="H76" s="8"/>
      <c r="I76" s="8"/>
      <c r="J76" s="8"/>
      <c r="K76" s="8"/>
      <c r="L76" s="8"/>
      <c r="M76" s="8"/>
      <c r="N76" s="8"/>
      <c r="O76" s="8"/>
      <c r="P76" s="8"/>
      <c r="Q76" s="8"/>
      <c r="R76" s="8"/>
      <c r="S76" s="8"/>
      <c r="T76" s="8"/>
      <c r="U76" s="8"/>
      <c r="V76" s="8"/>
      <c r="W76" s="8"/>
      <c r="X76" s="8"/>
      <c r="Y76" s="8"/>
    </row>
    <row r="77" spans="3:25" s="9" customFormat="1" ht="15">
      <c r="C77" s="8"/>
      <c r="D77" s="8"/>
      <c r="E77" s="8"/>
      <c r="F77" s="8"/>
      <c r="G77" s="8"/>
      <c r="H77" s="8"/>
      <c r="I77" s="8"/>
      <c r="J77" s="8"/>
      <c r="K77" s="8"/>
      <c r="L77" s="8"/>
      <c r="M77" s="8"/>
      <c r="N77" s="8"/>
      <c r="O77" s="8"/>
      <c r="P77" s="8"/>
      <c r="Q77" s="8"/>
      <c r="R77" s="8"/>
      <c r="S77" s="8"/>
      <c r="T77" s="8"/>
      <c r="U77" s="8"/>
      <c r="V77" s="8"/>
      <c r="W77" s="8"/>
      <c r="X77" s="8"/>
      <c r="Y77" s="8"/>
    </row>
    <row r="78" spans="3:25" s="9" customFormat="1" ht="15">
      <c r="C78" s="8"/>
      <c r="D78" s="8"/>
      <c r="E78" s="8"/>
      <c r="F78" s="8"/>
      <c r="G78" s="8"/>
      <c r="H78" s="8"/>
      <c r="I78" s="8"/>
      <c r="J78" s="8"/>
      <c r="K78" s="8"/>
      <c r="L78" s="8"/>
      <c r="M78" s="8"/>
      <c r="N78" s="8"/>
      <c r="O78" s="8"/>
      <c r="P78" s="8"/>
      <c r="Q78" s="8"/>
      <c r="R78" s="8"/>
      <c r="S78" s="8"/>
      <c r="T78" s="8"/>
      <c r="U78" s="8"/>
      <c r="V78" s="8"/>
      <c r="W78" s="8"/>
      <c r="X78" s="8"/>
      <c r="Y78" s="8"/>
    </row>
    <row r="79" spans="3:25" s="9" customFormat="1" ht="15">
      <c r="C79" s="8"/>
      <c r="D79" s="8"/>
      <c r="E79" s="8"/>
      <c r="F79" s="8"/>
      <c r="G79" s="8"/>
      <c r="H79" s="8"/>
      <c r="I79" s="8"/>
      <c r="J79" s="8"/>
      <c r="K79" s="8"/>
      <c r="L79" s="8"/>
      <c r="M79" s="8"/>
      <c r="N79" s="8"/>
      <c r="O79" s="8"/>
      <c r="P79" s="8"/>
      <c r="Q79" s="8"/>
      <c r="R79" s="8"/>
      <c r="S79" s="8"/>
      <c r="T79" s="8"/>
      <c r="U79" s="8"/>
      <c r="V79" s="8"/>
      <c r="W79" s="8"/>
      <c r="X79" s="8"/>
      <c r="Y79" s="8"/>
    </row>
    <row r="80" spans="3:25" s="9" customFormat="1" ht="15">
      <c r="C80" s="8"/>
      <c r="D80" s="8"/>
      <c r="E80" s="8"/>
      <c r="F80" s="8"/>
      <c r="G80" s="8"/>
      <c r="H80" s="8"/>
      <c r="I80" s="8"/>
      <c r="J80" s="8"/>
      <c r="K80" s="8"/>
      <c r="L80" s="8"/>
      <c r="M80" s="8"/>
      <c r="N80" s="8"/>
      <c r="O80" s="8"/>
      <c r="P80" s="8"/>
      <c r="Q80" s="8"/>
      <c r="R80" s="8"/>
      <c r="S80" s="8"/>
      <c r="T80" s="8"/>
      <c r="U80" s="8"/>
      <c r="V80" s="8"/>
      <c r="W80" s="8"/>
      <c r="X80" s="8"/>
      <c r="Y80" s="8"/>
    </row>
    <row r="81" spans="3:25" s="9" customFormat="1" ht="15">
      <c r="C81" s="8"/>
      <c r="D81" s="8"/>
      <c r="E81" s="8"/>
      <c r="F81" s="8"/>
      <c r="G81" s="8"/>
      <c r="H81" s="8"/>
      <c r="I81" s="8"/>
      <c r="J81" s="8"/>
      <c r="K81" s="8"/>
      <c r="L81" s="8"/>
      <c r="M81" s="8"/>
      <c r="N81" s="8"/>
      <c r="O81" s="8"/>
      <c r="P81" s="8"/>
      <c r="Q81" s="8"/>
      <c r="R81" s="8"/>
      <c r="S81" s="8"/>
      <c r="T81" s="8"/>
      <c r="U81" s="8"/>
      <c r="V81" s="8"/>
      <c r="W81" s="8"/>
      <c r="X81" s="8"/>
      <c r="Y81" s="8"/>
    </row>
    <row r="82" spans="3:25" s="9" customFormat="1" ht="15">
      <c r="C82" s="8"/>
      <c r="D82" s="8"/>
      <c r="E82" s="8"/>
      <c r="F82" s="8"/>
      <c r="G82" s="8"/>
      <c r="H82" s="8"/>
      <c r="I82" s="8"/>
      <c r="J82" s="8"/>
      <c r="K82" s="8"/>
      <c r="L82" s="8"/>
      <c r="M82" s="8"/>
      <c r="N82" s="8"/>
      <c r="O82" s="8"/>
      <c r="P82" s="8"/>
      <c r="Q82" s="8"/>
      <c r="R82" s="8"/>
      <c r="S82" s="8"/>
      <c r="T82" s="8"/>
      <c r="U82" s="8"/>
      <c r="V82" s="8"/>
      <c r="W82" s="8"/>
      <c r="X82" s="8"/>
      <c r="Y82" s="8"/>
    </row>
    <row r="83" spans="3:25" s="9" customFormat="1" ht="15">
      <c r="C83" s="8"/>
      <c r="D83" s="8"/>
      <c r="E83" s="8"/>
      <c r="F83" s="8"/>
      <c r="G83" s="8"/>
      <c r="H83" s="8"/>
      <c r="I83" s="8"/>
      <c r="J83" s="8"/>
      <c r="K83" s="8"/>
      <c r="L83" s="8"/>
      <c r="M83" s="8"/>
      <c r="N83" s="8"/>
      <c r="O83" s="8"/>
      <c r="P83" s="8"/>
      <c r="Q83" s="8"/>
      <c r="R83" s="8"/>
      <c r="S83" s="8"/>
      <c r="T83" s="8"/>
      <c r="U83" s="8"/>
      <c r="V83" s="8"/>
      <c r="W83" s="8"/>
      <c r="X83" s="8"/>
      <c r="Y83" s="8"/>
    </row>
  </sheetData>
  <sheetProtection/>
  <mergeCells count="14">
    <mergeCell ref="A28:B28"/>
    <mergeCell ref="A33:I33"/>
    <mergeCell ref="B8:J8"/>
    <mergeCell ref="A9:I9"/>
    <mergeCell ref="C11:E11"/>
    <mergeCell ref="G11:I11"/>
    <mergeCell ref="A25:B25"/>
    <mergeCell ref="A23:B23"/>
    <mergeCell ref="A21:B21"/>
    <mergeCell ref="A27:B27"/>
    <mergeCell ref="A4:I4"/>
    <mergeCell ref="A5:I5"/>
    <mergeCell ref="A6:I6"/>
    <mergeCell ref="A7:I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6"/>
  <sheetViews>
    <sheetView showGridLines="0" showOutlineSymbols="0" zoomScalePageLayoutView="0" workbookViewId="0" topLeftCell="A1">
      <selection activeCell="A1" sqref="A1"/>
    </sheetView>
  </sheetViews>
  <sheetFormatPr defaultColWidth="9.6640625" defaultRowHeight="15"/>
  <cols>
    <col min="1" max="1" width="51.6640625" style="1" customWidth="1"/>
    <col min="2" max="2" width="11.4453125" style="29" customWidth="1"/>
    <col min="3" max="3" width="2.4453125" style="29" customWidth="1"/>
    <col min="4" max="4" width="11.4453125" style="45" customWidth="1"/>
    <col min="5" max="5" width="1.1171875" style="1" customWidth="1"/>
    <col min="6" max="16384" width="9.6640625" style="1" customWidth="1"/>
  </cols>
  <sheetData>
    <row r="1" spans="1:6" s="9" customFormat="1" ht="15.75" customHeight="1">
      <c r="A1" s="8"/>
      <c r="B1" s="27"/>
      <c r="C1" s="28"/>
      <c r="D1" s="107"/>
      <c r="E1" s="8"/>
      <c r="F1" s="8"/>
    </row>
    <row r="2" spans="1:6" s="9" customFormat="1" ht="15.75" customHeight="1">
      <c r="A2" s="8"/>
      <c r="B2" s="27"/>
      <c r="C2" s="28"/>
      <c r="D2" s="107"/>
      <c r="E2" s="8"/>
      <c r="F2" s="8"/>
    </row>
    <row r="3" spans="1:6" s="9" customFormat="1" ht="16.5" customHeight="1">
      <c r="A3" s="8"/>
      <c r="B3" s="27"/>
      <c r="C3" s="28"/>
      <c r="D3" s="107"/>
      <c r="E3" s="8"/>
      <c r="F3" s="8"/>
    </row>
    <row r="4" spans="1:6" s="2" customFormat="1" ht="21" customHeight="1">
      <c r="A4" s="235" t="s">
        <v>90</v>
      </c>
      <c r="B4" s="239"/>
      <c r="C4" s="239"/>
      <c r="D4" s="239"/>
      <c r="E4" s="1"/>
      <c r="F4" s="1"/>
    </row>
    <row r="5" spans="1:6" s="2" customFormat="1" ht="13.5" customHeight="1">
      <c r="A5" s="237" t="s">
        <v>91</v>
      </c>
      <c r="B5" s="248"/>
      <c r="C5" s="248"/>
      <c r="D5" s="248"/>
      <c r="E5" s="1"/>
      <c r="F5" s="1"/>
    </row>
    <row r="6" spans="1:6" s="2" customFormat="1" ht="13.5" customHeight="1">
      <c r="A6" s="237"/>
      <c r="B6" s="244"/>
      <c r="C6" s="244"/>
      <c r="D6" s="244"/>
      <c r="E6" s="1"/>
      <c r="F6" s="1"/>
    </row>
    <row r="7" spans="1:6" s="2" customFormat="1" ht="15.75" customHeight="1">
      <c r="A7" s="1"/>
      <c r="B7" s="29"/>
      <c r="C7" s="30"/>
      <c r="D7" s="45"/>
      <c r="E7" s="1"/>
      <c r="F7" s="1"/>
    </row>
    <row r="8" spans="1:6" s="2" customFormat="1" ht="15.75">
      <c r="A8" s="238" t="s">
        <v>107</v>
      </c>
      <c r="B8" s="239"/>
      <c r="C8" s="239"/>
      <c r="D8" s="239"/>
      <c r="E8" s="1"/>
      <c r="F8" s="1"/>
    </row>
    <row r="9" spans="1:6" s="2" customFormat="1" ht="15.75">
      <c r="A9" s="238" t="s">
        <v>213</v>
      </c>
      <c r="B9" s="247"/>
      <c r="C9" s="247"/>
      <c r="D9" s="247"/>
      <c r="E9" s="1"/>
      <c r="F9" s="1"/>
    </row>
    <row r="10" spans="1:6" s="2" customFormat="1" ht="15.75" customHeight="1">
      <c r="A10" s="1"/>
      <c r="B10" s="29"/>
      <c r="C10" s="30"/>
      <c r="D10" s="195"/>
      <c r="E10" s="1"/>
      <c r="F10" s="1"/>
    </row>
    <row r="11" spans="1:6" s="2" customFormat="1" ht="15.75">
      <c r="A11" s="1"/>
      <c r="B11" s="31" t="s">
        <v>61</v>
      </c>
      <c r="C11" s="32"/>
      <c r="D11" s="196" t="s">
        <v>61</v>
      </c>
      <c r="E11" s="5"/>
      <c r="F11" s="1"/>
    </row>
    <row r="12" spans="1:6" s="2" customFormat="1" ht="15.75">
      <c r="A12" s="1"/>
      <c r="B12" s="49">
        <f>PL1!C16</f>
        <v>41729</v>
      </c>
      <c r="C12" s="32"/>
      <c r="D12" s="163">
        <v>41639</v>
      </c>
      <c r="E12" s="5"/>
      <c r="F12" s="1"/>
    </row>
    <row r="13" spans="1:6" s="2" customFormat="1" ht="15.75">
      <c r="A13" s="1"/>
      <c r="B13" s="31" t="s">
        <v>31</v>
      </c>
      <c r="C13" s="32"/>
      <c r="D13" s="196" t="s">
        <v>31</v>
      </c>
      <c r="E13" s="5"/>
      <c r="F13" s="1"/>
    </row>
    <row r="14" spans="1:6" s="2" customFormat="1" ht="15.75">
      <c r="A14" s="3" t="s">
        <v>40</v>
      </c>
      <c r="B14" s="29"/>
      <c r="C14" s="30"/>
      <c r="D14" s="45"/>
      <c r="E14" s="1"/>
      <c r="F14" s="1"/>
    </row>
    <row r="15" spans="1:6" s="2" customFormat="1" ht="15.75">
      <c r="A15" s="3" t="s">
        <v>41</v>
      </c>
      <c r="B15" s="29"/>
      <c r="C15" s="30"/>
      <c r="D15" s="45"/>
      <c r="E15" s="1"/>
      <c r="F15" s="1"/>
    </row>
    <row r="16" spans="1:6" s="2" customFormat="1" ht="15">
      <c r="A16" s="1" t="s">
        <v>42</v>
      </c>
      <c r="B16" s="23">
        <v>257925</v>
      </c>
      <c r="C16" s="33"/>
      <c r="D16" s="42">
        <v>245680</v>
      </c>
      <c r="E16" s="11"/>
      <c r="F16" s="1"/>
    </row>
    <row r="17" spans="1:6" s="2" customFormat="1" ht="15">
      <c r="A17" s="1" t="s">
        <v>43</v>
      </c>
      <c r="B17" s="23">
        <v>6840</v>
      </c>
      <c r="C17" s="33"/>
      <c r="D17" s="42">
        <v>6840</v>
      </c>
      <c r="E17" s="11"/>
      <c r="F17" s="1"/>
    </row>
    <row r="18" spans="1:6" s="2" customFormat="1" ht="15">
      <c r="A18" s="1" t="s">
        <v>44</v>
      </c>
      <c r="B18" s="23">
        <v>58103</v>
      </c>
      <c r="C18" s="33"/>
      <c r="D18" s="42">
        <v>54967</v>
      </c>
      <c r="E18" s="11"/>
      <c r="F18" s="1"/>
    </row>
    <row r="19" spans="1:6" s="2" customFormat="1" ht="15">
      <c r="A19" s="14" t="s">
        <v>112</v>
      </c>
      <c r="B19" s="34">
        <v>13</v>
      </c>
      <c r="C19" s="35"/>
      <c r="D19" s="98">
        <v>13</v>
      </c>
      <c r="E19" s="10"/>
      <c r="F19" s="1"/>
    </row>
    <row r="20" spans="1:6" s="2" customFormat="1" ht="15">
      <c r="A20" s="1" t="s">
        <v>45</v>
      </c>
      <c r="B20" s="23">
        <v>1612</v>
      </c>
      <c r="C20" s="33"/>
      <c r="D20" s="42">
        <v>1612</v>
      </c>
      <c r="E20" s="11"/>
      <c r="F20" s="1"/>
    </row>
    <row r="21" spans="1:6" s="2" customFormat="1" ht="15">
      <c r="A21" s="1"/>
      <c r="B21" s="36">
        <f>SUM(B16:B20)</f>
        <v>324493</v>
      </c>
      <c r="C21" s="33"/>
      <c r="D21" s="70">
        <f>SUM(D16:D20)</f>
        <v>309112</v>
      </c>
      <c r="E21" s="11"/>
      <c r="F21" s="1"/>
    </row>
    <row r="22" spans="1:6" s="2" customFormat="1" ht="15">
      <c r="A22" s="1"/>
      <c r="B22" s="36"/>
      <c r="C22" s="33"/>
      <c r="D22" s="70"/>
      <c r="E22" s="1"/>
      <c r="F22" s="1"/>
    </row>
    <row r="23" spans="1:6" s="2" customFormat="1" ht="15.75">
      <c r="A23" s="3" t="s">
        <v>46</v>
      </c>
      <c r="B23" s="23"/>
      <c r="C23" s="33"/>
      <c r="D23" s="42"/>
      <c r="E23" s="1"/>
      <c r="F23" s="1"/>
    </row>
    <row r="24" spans="1:6" s="2" customFormat="1" ht="15">
      <c r="A24" s="1" t="s">
        <v>47</v>
      </c>
      <c r="B24" s="23">
        <v>69730</v>
      </c>
      <c r="C24" s="33"/>
      <c r="D24" s="42">
        <v>72355</v>
      </c>
      <c r="E24" s="1"/>
      <c r="F24" s="1"/>
    </row>
    <row r="25" spans="1:6" s="2" customFormat="1" ht="15">
      <c r="A25" s="1" t="s">
        <v>95</v>
      </c>
      <c r="B25" s="42">
        <v>150842</v>
      </c>
      <c r="C25" s="33"/>
      <c r="D25" s="42">
        <v>136607</v>
      </c>
      <c r="E25" s="1"/>
      <c r="F25" s="1"/>
    </row>
    <row r="26" spans="1:6" s="2" customFormat="1" ht="15">
      <c r="A26" s="1" t="s">
        <v>100</v>
      </c>
      <c r="B26" s="42">
        <v>10753</v>
      </c>
      <c r="C26" s="33"/>
      <c r="D26" s="42">
        <v>5786</v>
      </c>
      <c r="E26" s="1"/>
      <c r="F26" s="1"/>
    </row>
    <row r="27" spans="1:6" s="2" customFormat="1" ht="15">
      <c r="A27" s="1" t="s">
        <v>98</v>
      </c>
      <c r="B27" s="23">
        <v>1508</v>
      </c>
      <c r="C27" s="33"/>
      <c r="D27" s="42">
        <v>1315</v>
      </c>
      <c r="E27" s="1"/>
      <c r="F27" s="1"/>
    </row>
    <row r="28" spans="1:6" s="2" customFormat="1" ht="15">
      <c r="A28" s="1" t="s">
        <v>145</v>
      </c>
      <c r="B28" s="23">
        <v>25200</v>
      </c>
      <c r="C28" s="33"/>
      <c r="D28" s="42">
        <v>36012</v>
      </c>
      <c r="E28" s="1"/>
      <c r="F28" s="1"/>
    </row>
    <row r="29" spans="1:6" s="2" customFormat="1" ht="15">
      <c r="A29" s="1"/>
      <c r="B29" s="64">
        <f>SUM(B24:B28)</f>
        <v>258033</v>
      </c>
      <c r="C29" s="33"/>
      <c r="D29" s="197">
        <f>SUM(D24:D28)</f>
        <v>252075</v>
      </c>
      <c r="E29" s="1"/>
      <c r="F29" s="1"/>
    </row>
    <row r="30" spans="1:6" s="2" customFormat="1" ht="15">
      <c r="A30" s="1"/>
      <c r="B30" s="33"/>
      <c r="C30" s="33"/>
      <c r="D30" s="54"/>
      <c r="E30" s="1"/>
      <c r="F30" s="1"/>
    </row>
    <row r="31" spans="1:6" s="2" customFormat="1" ht="16.5" thickBot="1">
      <c r="A31" s="3" t="s">
        <v>48</v>
      </c>
      <c r="B31" s="29">
        <f>+B21+B29</f>
        <v>582526</v>
      </c>
      <c r="C31" s="30"/>
      <c r="D31" s="45">
        <f>+D21+D29</f>
        <v>561187</v>
      </c>
      <c r="E31" s="1"/>
      <c r="F31" s="1"/>
    </row>
    <row r="32" spans="1:6" s="2" customFormat="1" ht="15.75" thickTop="1">
      <c r="A32" s="1"/>
      <c r="B32" s="38"/>
      <c r="C32" s="30"/>
      <c r="D32" s="58"/>
      <c r="E32" s="1"/>
      <c r="F32" s="1"/>
    </row>
    <row r="33" spans="1:6" s="2" customFormat="1" ht="8.25" customHeight="1">
      <c r="A33" s="1"/>
      <c r="B33" s="29"/>
      <c r="C33" s="30"/>
      <c r="D33" s="45"/>
      <c r="E33" s="1"/>
      <c r="F33" s="1"/>
    </row>
    <row r="34" spans="1:6" s="2" customFormat="1" ht="15.75">
      <c r="A34" s="3" t="s">
        <v>49</v>
      </c>
      <c r="B34" s="29"/>
      <c r="C34" s="30"/>
      <c r="D34" s="45"/>
      <c r="E34" s="1"/>
      <c r="F34" s="1"/>
    </row>
    <row r="35" spans="1:6" s="2" customFormat="1" ht="15.75">
      <c r="A35" s="3" t="s">
        <v>50</v>
      </c>
      <c r="B35" s="29"/>
      <c r="C35" s="30"/>
      <c r="D35" s="45"/>
      <c r="E35" s="1"/>
      <c r="F35" s="1"/>
    </row>
    <row r="36" spans="1:6" s="2" customFormat="1" ht="15">
      <c r="A36" s="1" t="s">
        <v>51</v>
      </c>
      <c r="B36" s="23">
        <v>89362</v>
      </c>
      <c r="C36" s="33"/>
      <c r="D36" s="42">
        <v>89182</v>
      </c>
      <c r="E36" s="1"/>
      <c r="F36" s="1"/>
    </row>
    <row r="37" spans="1:6" s="2" customFormat="1" ht="15">
      <c r="A37" s="1" t="s">
        <v>12</v>
      </c>
      <c r="B37" s="23">
        <v>951</v>
      </c>
      <c r="C37" s="33"/>
      <c r="D37" s="42">
        <v>790</v>
      </c>
      <c r="E37" s="1"/>
      <c r="F37" s="1"/>
    </row>
    <row r="38" spans="1:6" s="2" customFormat="1" ht="15">
      <c r="A38" s="1" t="s">
        <v>1</v>
      </c>
      <c r="B38" s="23">
        <v>53578</v>
      </c>
      <c r="C38" s="33"/>
      <c r="D38" s="42">
        <v>53578</v>
      </c>
      <c r="E38" s="1"/>
      <c r="F38" s="1"/>
    </row>
    <row r="39" spans="1:6" s="2" customFormat="1" ht="15">
      <c r="A39" s="1" t="s">
        <v>2</v>
      </c>
      <c r="B39" s="23">
        <v>-7</v>
      </c>
      <c r="C39" s="33"/>
      <c r="D39" s="42">
        <v>-7</v>
      </c>
      <c r="E39" s="1"/>
      <c r="F39" s="1"/>
    </row>
    <row r="40" spans="1:6" s="2" customFormat="1" ht="15">
      <c r="A40" s="1" t="s">
        <v>102</v>
      </c>
      <c r="B40" s="23">
        <v>2272</v>
      </c>
      <c r="C40" s="33"/>
      <c r="D40" s="42">
        <v>1704</v>
      </c>
      <c r="E40" s="1"/>
      <c r="F40" s="1"/>
    </row>
    <row r="41" spans="1:6" s="2" customFormat="1" ht="15">
      <c r="A41" s="1" t="s">
        <v>177</v>
      </c>
      <c r="B41" s="23">
        <v>1429</v>
      </c>
      <c r="C41" s="33"/>
      <c r="D41" s="42">
        <v>1515</v>
      </c>
      <c r="E41" s="1">
        <f>B41-D41</f>
        <v>-86</v>
      </c>
      <c r="F41" s="1"/>
    </row>
    <row r="42" spans="1:6" s="2" customFormat="1" ht="15">
      <c r="A42" s="1" t="s">
        <v>52</v>
      </c>
      <c r="B42" s="23">
        <v>-837</v>
      </c>
      <c r="C42" s="33"/>
      <c r="D42" s="42">
        <v>-763</v>
      </c>
      <c r="E42" s="1"/>
      <c r="F42" s="1"/>
    </row>
    <row r="43" spans="1:6" s="2" customFormat="1" ht="15">
      <c r="A43" s="1" t="s">
        <v>99</v>
      </c>
      <c r="B43" s="23">
        <v>187161</v>
      </c>
      <c r="C43" s="33"/>
      <c r="D43" s="42">
        <v>177930</v>
      </c>
      <c r="E43" s="1"/>
      <c r="F43" s="1"/>
    </row>
    <row r="44" spans="1:6" s="2" customFormat="1" ht="15.75">
      <c r="A44" s="3" t="s">
        <v>53</v>
      </c>
      <c r="B44" s="36">
        <f>SUM(B36:B43)</f>
        <v>333909</v>
      </c>
      <c r="C44" s="33"/>
      <c r="D44" s="70">
        <f>SUM(D36:D43)</f>
        <v>323929</v>
      </c>
      <c r="E44" s="1"/>
      <c r="F44" s="1"/>
    </row>
    <row r="45" spans="1:6" s="2" customFormat="1" ht="15">
      <c r="A45" s="1"/>
      <c r="B45" s="37"/>
      <c r="C45" s="30"/>
      <c r="D45" s="46"/>
      <c r="E45" s="1"/>
      <c r="F45" s="1"/>
    </row>
    <row r="46" spans="1:6" s="2" customFormat="1" ht="15.75">
      <c r="A46" s="3" t="s">
        <v>54</v>
      </c>
      <c r="B46" s="29"/>
      <c r="C46" s="30"/>
      <c r="D46" s="45"/>
      <c r="E46" s="1"/>
      <c r="F46" s="1"/>
    </row>
    <row r="47" spans="1:6" s="2" customFormat="1" ht="15">
      <c r="A47" s="1" t="s">
        <v>55</v>
      </c>
      <c r="B47" s="23">
        <v>10196</v>
      </c>
      <c r="C47" s="33"/>
      <c r="D47" s="42">
        <v>7127</v>
      </c>
      <c r="E47" s="1"/>
      <c r="F47" s="1"/>
    </row>
    <row r="48" spans="1:6" s="2" customFormat="1" ht="15">
      <c r="A48" s="1" t="s">
        <v>56</v>
      </c>
      <c r="B48" s="23">
        <v>21588</v>
      </c>
      <c r="C48" s="33"/>
      <c r="D48" s="42">
        <v>21406</v>
      </c>
      <c r="E48" s="1"/>
      <c r="F48" s="1"/>
    </row>
    <row r="49" spans="1:6" s="2" customFormat="1" ht="15">
      <c r="A49" s="1"/>
      <c r="B49" s="36">
        <f>SUM(B47:B48)</f>
        <v>31784</v>
      </c>
      <c r="C49" s="33"/>
      <c r="D49" s="70">
        <f>SUM(D47:D48)</f>
        <v>28533</v>
      </c>
      <c r="E49" s="1"/>
      <c r="F49" s="1"/>
    </row>
    <row r="50" spans="1:6" s="2" customFormat="1" ht="15">
      <c r="A50" s="1"/>
      <c r="B50" s="36"/>
      <c r="C50" s="33"/>
      <c r="D50" s="70"/>
      <c r="E50" s="1"/>
      <c r="F50" s="1"/>
    </row>
    <row r="51" spans="1:6" s="2" customFormat="1" ht="15.75">
      <c r="A51" s="3" t="s">
        <v>57</v>
      </c>
      <c r="B51" s="23"/>
      <c r="C51" s="33"/>
      <c r="D51" s="42"/>
      <c r="E51" s="1"/>
      <c r="F51" s="1"/>
    </row>
    <row r="52" spans="1:6" s="2" customFormat="1" ht="15">
      <c r="A52" s="1" t="s">
        <v>96</v>
      </c>
      <c r="B52" s="42">
        <v>96414</v>
      </c>
      <c r="C52" s="33"/>
      <c r="D52" s="42">
        <v>93579</v>
      </c>
      <c r="E52" s="1"/>
      <c r="F52" s="1"/>
    </row>
    <row r="53" spans="1:6" s="2" customFormat="1" ht="15">
      <c r="A53" s="1" t="s">
        <v>101</v>
      </c>
      <c r="B53" s="42">
        <v>16066</v>
      </c>
      <c r="C53" s="33"/>
      <c r="D53" s="42">
        <v>18715</v>
      </c>
      <c r="E53" s="1"/>
      <c r="F53" s="1"/>
    </row>
    <row r="54" spans="1:6" s="2" customFormat="1" ht="15">
      <c r="A54" s="1" t="s">
        <v>58</v>
      </c>
      <c r="B54" s="23">
        <v>103584</v>
      </c>
      <c r="C54" s="33"/>
      <c r="D54" s="42">
        <v>95863</v>
      </c>
      <c r="E54" s="1"/>
      <c r="F54" s="1"/>
    </row>
    <row r="55" spans="1:6" s="2" customFormat="1" ht="15">
      <c r="A55" s="1" t="s">
        <v>97</v>
      </c>
      <c r="B55" s="23">
        <v>769</v>
      </c>
      <c r="C55" s="33"/>
      <c r="D55" s="42">
        <v>568</v>
      </c>
      <c r="E55" s="1"/>
      <c r="F55" s="1"/>
    </row>
    <row r="56" spans="1:6" s="2" customFormat="1" ht="15">
      <c r="A56" s="1"/>
      <c r="B56" s="36">
        <f>SUM(B52:B55)</f>
        <v>216833</v>
      </c>
      <c r="C56" s="33"/>
      <c r="D56" s="70">
        <f>SUM(D52:D55)</f>
        <v>208725</v>
      </c>
      <c r="E56" s="1"/>
      <c r="F56" s="1"/>
    </row>
    <row r="57" spans="1:6" s="2" customFormat="1" ht="15">
      <c r="A57" s="1"/>
      <c r="B57" s="36"/>
      <c r="C57" s="33"/>
      <c r="D57" s="70"/>
      <c r="E57" s="1"/>
      <c r="F57" s="1"/>
    </row>
    <row r="58" spans="1:6" s="2" customFormat="1" ht="15.75">
      <c r="A58" s="3" t="s">
        <v>59</v>
      </c>
      <c r="B58" s="42">
        <f>B56+B49</f>
        <v>248617</v>
      </c>
      <c r="C58" s="33"/>
      <c r="D58" s="42">
        <f>D56+D49</f>
        <v>237258</v>
      </c>
      <c r="E58" s="1"/>
      <c r="F58" s="1"/>
    </row>
    <row r="59" spans="1:6" s="2" customFormat="1" ht="15">
      <c r="A59" s="1"/>
      <c r="B59" s="36"/>
      <c r="C59" s="33"/>
      <c r="D59" s="70"/>
      <c r="E59" s="1"/>
      <c r="F59" s="1"/>
    </row>
    <row r="60" spans="1:6" s="2" customFormat="1" ht="16.5" thickBot="1">
      <c r="A60" s="3" t="s">
        <v>60</v>
      </c>
      <c r="B60" s="43">
        <f>B58+B44</f>
        <v>582526</v>
      </c>
      <c r="C60" s="33"/>
      <c r="D60" s="56">
        <f>D58+D44</f>
        <v>561187</v>
      </c>
      <c r="E60" s="1"/>
      <c r="F60" s="1"/>
    </row>
    <row r="61" spans="1:6" s="2" customFormat="1" ht="15.75" thickTop="1">
      <c r="A61" s="1"/>
      <c r="B61" s="33"/>
      <c r="C61" s="33"/>
      <c r="D61" s="54"/>
      <c r="E61" s="1"/>
      <c r="F61" s="1"/>
    </row>
    <row r="62" spans="1:6" s="2" customFormat="1" ht="16.5" thickBot="1">
      <c r="A62" s="47" t="s">
        <v>105</v>
      </c>
      <c r="B62" s="71">
        <f>B44/(B36*2)</f>
        <v>1.868294129495759</v>
      </c>
      <c r="C62" s="39"/>
      <c r="D62" s="198">
        <f>D44/(D36*2)</f>
        <v>1.8161119956941985</v>
      </c>
      <c r="E62" s="1"/>
      <c r="F62" s="1"/>
    </row>
    <row r="63" spans="1:6" s="2" customFormat="1" ht="15.75" thickTop="1">
      <c r="A63" s="1"/>
      <c r="B63" s="30"/>
      <c r="C63" s="30"/>
      <c r="D63" s="61"/>
      <c r="E63" s="24"/>
      <c r="F63" s="1"/>
    </row>
    <row r="64" spans="1:6" s="2" customFormat="1" ht="15">
      <c r="A64" s="1"/>
      <c r="B64" s="30"/>
      <c r="C64" s="30"/>
      <c r="D64" s="61"/>
      <c r="E64" s="1"/>
      <c r="F64" s="1"/>
    </row>
    <row r="65" spans="1:6" s="2" customFormat="1" ht="15">
      <c r="A65" s="1"/>
      <c r="B65" s="30"/>
      <c r="C65" s="29"/>
      <c r="D65" s="61"/>
      <c r="E65" s="1"/>
      <c r="F65" s="1"/>
    </row>
    <row r="66" spans="1:6" s="2" customFormat="1" ht="33.75" customHeight="1">
      <c r="A66" s="245" t="s">
        <v>219</v>
      </c>
      <c r="B66" s="246"/>
      <c r="C66" s="246"/>
      <c r="D66" s="246"/>
      <c r="E66" s="247"/>
      <c r="F66" s="1"/>
    </row>
    <row r="67" spans="1:6" s="2" customFormat="1" ht="15">
      <c r="A67" s="1"/>
      <c r="B67" s="29"/>
      <c r="C67" s="29"/>
      <c r="D67" s="45"/>
      <c r="E67" s="1"/>
      <c r="F67" s="1"/>
    </row>
    <row r="68" spans="1:6" s="2" customFormat="1" ht="15">
      <c r="A68" s="1"/>
      <c r="B68" s="29"/>
      <c r="C68" s="29"/>
      <c r="D68" s="45"/>
      <c r="E68" s="1"/>
      <c r="F68" s="1"/>
    </row>
    <row r="69" spans="1:6" s="2" customFormat="1" ht="15">
      <c r="A69" s="1"/>
      <c r="B69" s="29"/>
      <c r="C69" s="29"/>
      <c r="D69" s="45"/>
      <c r="E69" s="1"/>
      <c r="F69" s="1"/>
    </row>
    <row r="70" spans="1:6" s="2" customFormat="1" ht="15">
      <c r="A70" s="1"/>
      <c r="B70" s="29"/>
      <c r="C70" s="29"/>
      <c r="D70" s="45"/>
      <c r="E70" s="1"/>
      <c r="F70" s="1"/>
    </row>
    <row r="71" spans="1:6" s="2" customFormat="1" ht="15">
      <c r="A71" s="1"/>
      <c r="B71" s="29"/>
      <c r="C71" s="29"/>
      <c r="D71" s="45"/>
      <c r="E71" s="1"/>
      <c r="F71" s="1"/>
    </row>
    <row r="72" spans="1:6" s="2" customFormat="1" ht="15">
      <c r="A72" s="1"/>
      <c r="B72" s="29"/>
      <c r="C72" s="29"/>
      <c r="D72" s="45"/>
      <c r="E72" s="1"/>
      <c r="F72" s="1"/>
    </row>
    <row r="73" spans="1:6" s="2" customFormat="1" ht="15">
      <c r="A73" s="1"/>
      <c r="B73" s="29"/>
      <c r="C73" s="29"/>
      <c r="D73" s="45"/>
      <c r="E73" s="1"/>
      <c r="F73" s="1"/>
    </row>
    <row r="74" spans="1:6" s="2" customFormat="1" ht="15">
      <c r="A74" s="1"/>
      <c r="B74" s="29"/>
      <c r="C74" s="29"/>
      <c r="D74" s="45"/>
      <c r="E74" s="1"/>
      <c r="F74" s="1"/>
    </row>
    <row r="75" spans="1:6" s="2" customFormat="1" ht="15">
      <c r="A75" s="1"/>
      <c r="B75" s="29"/>
      <c r="C75" s="29"/>
      <c r="D75" s="45"/>
      <c r="E75" s="1"/>
      <c r="F75" s="1"/>
    </row>
    <row r="76" spans="1:6" s="2" customFormat="1" ht="15">
      <c r="A76" s="1"/>
      <c r="B76" s="29"/>
      <c r="C76" s="29"/>
      <c r="D76" s="45"/>
      <c r="E76" s="1"/>
      <c r="F76" s="1"/>
    </row>
    <row r="77" spans="1:6" s="2" customFormat="1" ht="15">
      <c r="A77" s="1"/>
      <c r="B77" s="29"/>
      <c r="C77" s="29"/>
      <c r="D77" s="45"/>
      <c r="E77" s="1"/>
      <c r="F77" s="1"/>
    </row>
    <row r="78" spans="1:6" s="2" customFormat="1" ht="15">
      <c r="A78" s="1"/>
      <c r="B78" s="29"/>
      <c r="C78" s="29"/>
      <c r="D78" s="45"/>
      <c r="E78" s="1"/>
      <c r="F78" s="1"/>
    </row>
    <row r="79" spans="1:6" s="2" customFormat="1" ht="15">
      <c r="A79" s="1"/>
      <c r="B79" s="29"/>
      <c r="C79" s="29"/>
      <c r="D79" s="45"/>
      <c r="E79" s="1"/>
      <c r="F79" s="1"/>
    </row>
    <row r="80" spans="1:6" s="2" customFormat="1" ht="15">
      <c r="A80" s="1"/>
      <c r="B80" s="29"/>
      <c r="C80" s="29"/>
      <c r="D80" s="45"/>
      <c r="E80" s="1"/>
      <c r="F80" s="1"/>
    </row>
    <row r="81" spans="1:6" s="2" customFormat="1" ht="15">
      <c r="A81" s="1"/>
      <c r="B81" s="29"/>
      <c r="C81" s="29"/>
      <c r="D81" s="45"/>
      <c r="E81" s="1"/>
      <c r="F81" s="1"/>
    </row>
    <row r="82" spans="1:6" s="2" customFormat="1" ht="15">
      <c r="A82" s="1"/>
      <c r="B82" s="29"/>
      <c r="C82" s="29"/>
      <c r="D82" s="45"/>
      <c r="E82" s="1"/>
      <c r="F82" s="1"/>
    </row>
    <row r="83" spans="1:6" s="2" customFormat="1" ht="15">
      <c r="A83" s="1"/>
      <c r="B83" s="29"/>
      <c r="C83" s="29"/>
      <c r="D83" s="45"/>
      <c r="E83" s="1"/>
      <c r="F83" s="1"/>
    </row>
    <row r="84" spans="1:6" s="2" customFormat="1" ht="15">
      <c r="A84" s="1"/>
      <c r="B84" s="29"/>
      <c r="C84" s="29"/>
      <c r="D84" s="45"/>
      <c r="E84" s="1"/>
      <c r="F84" s="1"/>
    </row>
    <row r="85" spans="1:6" s="2" customFormat="1" ht="15">
      <c r="A85" s="1"/>
      <c r="B85" s="29"/>
      <c r="C85" s="29"/>
      <c r="D85" s="45"/>
      <c r="E85" s="1"/>
      <c r="F85" s="1"/>
    </row>
    <row r="86" spans="1:6" s="2" customFormat="1" ht="15">
      <c r="A86" s="1"/>
      <c r="B86" s="29"/>
      <c r="C86" s="29"/>
      <c r="D86" s="45"/>
      <c r="E86" s="1"/>
      <c r="F86" s="1"/>
    </row>
    <row r="87" spans="1:6" s="2" customFormat="1" ht="15">
      <c r="A87" s="1"/>
      <c r="B87" s="29"/>
      <c r="C87" s="29"/>
      <c r="D87" s="45"/>
      <c r="E87" s="1"/>
      <c r="F87" s="1"/>
    </row>
    <row r="88" spans="1:6" s="2" customFormat="1" ht="15">
      <c r="A88" s="1"/>
      <c r="B88" s="29"/>
      <c r="C88" s="29"/>
      <c r="D88" s="45"/>
      <c r="E88" s="1"/>
      <c r="F88" s="1"/>
    </row>
    <row r="89" spans="1:6" s="2" customFormat="1" ht="15">
      <c r="A89" s="1"/>
      <c r="B89" s="29"/>
      <c r="C89" s="29"/>
      <c r="D89" s="45"/>
      <c r="E89" s="1"/>
      <c r="F89" s="1"/>
    </row>
    <row r="90" spans="1:6" s="2" customFormat="1" ht="15">
      <c r="A90" s="1"/>
      <c r="B90" s="29"/>
      <c r="C90" s="29"/>
      <c r="D90" s="45"/>
      <c r="E90" s="1"/>
      <c r="F90" s="1"/>
    </row>
    <row r="91" spans="1:6" s="2" customFormat="1" ht="15">
      <c r="A91" s="1"/>
      <c r="B91" s="29"/>
      <c r="C91" s="29"/>
      <c r="D91" s="45"/>
      <c r="E91" s="1"/>
      <c r="F91" s="1"/>
    </row>
    <row r="92" spans="1:6" s="2" customFormat="1" ht="15">
      <c r="A92" s="1"/>
      <c r="B92" s="29"/>
      <c r="C92" s="29"/>
      <c r="D92" s="45"/>
      <c r="E92" s="1"/>
      <c r="F92" s="1"/>
    </row>
    <row r="93" spans="1:6" s="2" customFormat="1" ht="15">
      <c r="A93" s="1"/>
      <c r="B93" s="29"/>
      <c r="C93" s="29"/>
      <c r="D93" s="45"/>
      <c r="E93" s="1"/>
      <c r="F93" s="1"/>
    </row>
    <row r="94" spans="1:6" s="2" customFormat="1" ht="15">
      <c r="A94" s="1"/>
      <c r="B94" s="29"/>
      <c r="C94" s="29"/>
      <c r="D94" s="45"/>
      <c r="E94" s="1"/>
      <c r="F94" s="1"/>
    </row>
    <row r="95" spans="1:6" s="2" customFormat="1" ht="15">
      <c r="A95" s="1"/>
      <c r="B95" s="29"/>
      <c r="C95" s="29"/>
      <c r="D95" s="45"/>
      <c r="E95" s="1"/>
      <c r="F95" s="1"/>
    </row>
    <row r="96" spans="1:6" s="2" customFormat="1" ht="15">
      <c r="A96" s="1"/>
      <c r="B96" s="29"/>
      <c r="C96" s="29"/>
      <c r="D96" s="45"/>
      <c r="E96" s="1"/>
      <c r="F96" s="1"/>
    </row>
    <row r="97" spans="1:6" s="2" customFormat="1" ht="15">
      <c r="A97" s="1"/>
      <c r="B97" s="29"/>
      <c r="C97" s="29"/>
      <c r="D97" s="45"/>
      <c r="E97" s="1"/>
      <c r="F97" s="1"/>
    </row>
    <row r="98" spans="1:6" s="2" customFormat="1" ht="15">
      <c r="A98" s="1"/>
      <c r="B98" s="29"/>
      <c r="C98" s="29"/>
      <c r="D98" s="45"/>
      <c r="E98" s="1"/>
      <c r="F98" s="1"/>
    </row>
    <row r="99" spans="1:6" s="2" customFormat="1" ht="15">
      <c r="A99" s="1"/>
      <c r="B99" s="29"/>
      <c r="C99" s="29"/>
      <c r="D99" s="45"/>
      <c r="E99" s="1"/>
      <c r="F99" s="1"/>
    </row>
    <row r="100" spans="1:6" s="2" customFormat="1" ht="15">
      <c r="A100" s="1"/>
      <c r="B100" s="29"/>
      <c r="C100" s="29"/>
      <c r="D100" s="45"/>
      <c r="E100" s="1"/>
      <c r="F100" s="1"/>
    </row>
    <row r="101" spans="1:6" s="2" customFormat="1" ht="15">
      <c r="A101" s="1"/>
      <c r="B101" s="29"/>
      <c r="C101" s="29"/>
      <c r="D101" s="45"/>
      <c r="E101" s="1"/>
      <c r="F101" s="1"/>
    </row>
    <row r="102" spans="1:6" s="2" customFormat="1" ht="15">
      <c r="A102" s="1"/>
      <c r="B102" s="29"/>
      <c r="C102" s="29"/>
      <c r="D102" s="45"/>
      <c r="E102" s="1"/>
      <c r="F102" s="1"/>
    </row>
    <row r="103" spans="1:6" s="2" customFormat="1" ht="15">
      <c r="A103" s="1"/>
      <c r="B103" s="29"/>
      <c r="C103" s="29"/>
      <c r="D103" s="45"/>
      <c r="E103" s="1"/>
      <c r="F103" s="1"/>
    </row>
    <row r="104" spans="1:6" s="2" customFormat="1" ht="15">
      <c r="A104" s="1"/>
      <c r="B104" s="29"/>
      <c r="C104" s="29"/>
      <c r="D104" s="45"/>
      <c r="E104" s="1"/>
      <c r="F104" s="1"/>
    </row>
    <row r="105" spans="1:6" s="2" customFormat="1" ht="15">
      <c r="A105" s="1"/>
      <c r="B105" s="29"/>
      <c r="C105" s="29"/>
      <c r="D105" s="45"/>
      <c r="E105" s="1"/>
      <c r="F105" s="1"/>
    </row>
    <row r="106" spans="1:6" s="2" customFormat="1" ht="15">
      <c r="A106" s="1"/>
      <c r="B106" s="29"/>
      <c r="C106" s="29"/>
      <c r="D106" s="45"/>
      <c r="E106" s="1"/>
      <c r="F106" s="1"/>
    </row>
    <row r="107" spans="1:6" s="2" customFormat="1" ht="15">
      <c r="A107" s="1"/>
      <c r="B107" s="29"/>
      <c r="C107" s="29"/>
      <c r="D107" s="45"/>
      <c r="E107" s="1"/>
      <c r="F107" s="1"/>
    </row>
    <row r="108" spans="1:6" s="2" customFormat="1" ht="15">
      <c r="A108" s="1"/>
      <c r="B108" s="29"/>
      <c r="C108" s="29"/>
      <c r="D108" s="45"/>
      <c r="E108" s="1"/>
      <c r="F108" s="1"/>
    </row>
    <row r="109" spans="1:6" s="2" customFormat="1" ht="15">
      <c r="A109" s="1"/>
      <c r="B109" s="29"/>
      <c r="C109" s="29"/>
      <c r="D109" s="45"/>
      <c r="E109" s="1"/>
      <c r="F109" s="1"/>
    </row>
    <row r="110" spans="1:6" s="2" customFormat="1" ht="15">
      <c r="A110" s="1"/>
      <c r="B110" s="29"/>
      <c r="C110" s="29"/>
      <c r="D110" s="45"/>
      <c r="E110" s="1"/>
      <c r="F110" s="1"/>
    </row>
    <row r="111" spans="1:6" s="2" customFormat="1" ht="15">
      <c r="A111" s="1"/>
      <c r="B111" s="29"/>
      <c r="C111" s="29"/>
      <c r="D111" s="45"/>
      <c r="E111" s="1"/>
      <c r="F111" s="1"/>
    </row>
    <row r="112" spans="1:6" s="2" customFormat="1" ht="15">
      <c r="A112" s="1"/>
      <c r="B112" s="29"/>
      <c r="C112" s="29"/>
      <c r="D112" s="45"/>
      <c r="E112" s="1"/>
      <c r="F112" s="1"/>
    </row>
    <row r="113" spans="1:6" s="2" customFormat="1" ht="15">
      <c r="A113" s="1"/>
      <c r="B113" s="29"/>
      <c r="C113" s="29"/>
      <c r="D113" s="45"/>
      <c r="E113" s="1"/>
      <c r="F113" s="1"/>
    </row>
    <row r="114" spans="1:6" s="2" customFormat="1" ht="15">
      <c r="A114" s="1"/>
      <c r="B114" s="29"/>
      <c r="C114" s="29"/>
      <c r="D114" s="45"/>
      <c r="E114" s="1"/>
      <c r="F114" s="1"/>
    </row>
    <row r="115" spans="1:6" s="2" customFormat="1" ht="15">
      <c r="A115" s="1"/>
      <c r="B115" s="29"/>
      <c r="C115" s="29"/>
      <c r="D115" s="45"/>
      <c r="E115" s="1"/>
      <c r="F115" s="1"/>
    </row>
    <row r="116" spans="1:6" s="2" customFormat="1" ht="15">
      <c r="A116" s="1"/>
      <c r="B116" s="29"/>
      <c r="C116" s="29"/>
      <c r="D116" s="45"/>
      <c r="E116" s="1"/>
      <c r="F116" s="1"/>
    </row>
  </sheetData>
  <sheetProtection/>
  <mergeCells count="6">
    <mergeCell ref="A66:E66"/>
    <mergeCell ref="A4:D4"/>
    <mergeCell ref="A5:D5"/>
    <mergeCell ref="A6:D6"/>
    <mergeCell ref="A8:D8"/>
    <mergeCell ref="A9:D9"/>
  </mergeCells>
  <printOptions/>
  <pageMargins left="0.75" right="0.75" top="0.4" bottom="0" header="0" footer="0"/>
  <pageSetup fitToHeight="12"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L45"/>
  <sheetViews>
    <sheetView showGridLines="0" showOutlineSymbols="0" zoomScalePageLayoutView="0" workbookViewId="0" topLeftCell="A1">
      <selection activeCell="A1" sqref="A1"/>
    </sheetView>
  </sheetViews>
  <sheetFormatPr defaultColWidth="9.6640625" defaultRowHeight="15"/>
  <cols>
    <col min="1" max="1" width="40.88671875" style="8" customWidth="1"/>
    <col min="2" max="6" width="11.3359375" style="8" customWidth="1"/>
    <col min="7" max="7" width="12.99609375" style="8" customWidth="1"/>
    <col min="8" max="8" width="11.3359375" style="8" customWidth="1"/>
    <col min="9" max="9" width="12.3359375" style="8" customWidth="1"/>
    <col min="10" max="10" width="11.3359375" style="8" customWidth="1"/>
    <col min="11" max="16384" width="9.6640625" style="8" customWidth="1"/>
  </cols>
  <sheetData>
    <row r="1" ht="15"/>
    <row r="2" spans="1:11" s="2" customFormat="1" ht="15">
      <c r="A2" s="1"/>
      <c r="B2" s="1"/>
      <c r="C2" s="1"/>
      <c r="D2" s="1"/>
      <c r="E2" s="1"/>
      <c r="F2" s="1"/>
      <c r="G2" s="1"/>
      <c r="H2" s="1"/>
      <c r="I2" s="1"/>
      <c r="J2" s="1"/>
      <c r="K2" s="1"/>
    </row>
    <row r="3" spans="1:11" s="2" customFormat="1" ht="15">
      <c r="A3" s="1"/>
      <c r="B3" s="1"/>
      <c r="C3" s="1"/>
      <c r="D3" s="1"/>
      <c r="E3" s="1"/>
      <c r="F3" s="1"/>
      <c r="G3" s="1"/>
      <c r="H3" s="1"/>
      <c r="I3" s="1"/>
      <c r="J3" s="1"/>
      <c r="K3" s="1"/>
    </row>
    <row r="4" spans="1:11" s="2" customFormat="1" ht="21" customHeight="1">
      <c r="A4" s="235" t="s">
        <v>90</v>
      </c>
      <c r="B4" s="239"/>
      <c r="C4" s="239"/>
      <c r="D4" s="247"/>
      <c r="E4" s="247"/>
      <c r="F4" s="247"/>
      <c r="G4" s="247"/>
      <c r="H4" s="247"/>
      <c r="I4" s="247"/>
      <c r="J4" s="247"/>
      <c r="K4" s="1"/>
    </row>
    <row r="5" spans="1:11" s="2" customFormat="1" ht="15">
      <c r="A5" s="237" t="s">
        <v>91</v>
      </c>
      <c r="B5" s="239"/>
      <c r="C5" s="239"/>
      <c r="D5" s="239"/>
      <c r="E5" s="239"/>
      <c r="F5" s="249"/>
      <c r="G5" s="249"/>
      <c r="H5" s="249"/>
      <c r="I5" s="249"/>
      <c r="J5" s="249"/>
      <c r="K5" s="1"/>
    </row>
    <row r="6" spans="1:11" s="2" customFormat="1" ht="15">
      <c r="A6" s="237"/>
      <c r="B6" s="239"/>
      <c r="C6" s="239"/>
      <c r="D6" s="239"/>
      <c r="E6" s="26"/>
      <c r="F6" s="26"/>
      <c r="G6" s="26"/>
      <c r="H6" s="1"/>
      <c r="I6" s="1"/>
      <c r="J6" s="1"/>
      <c r="K6" s="1"/>
    </row>
    <row r="7" spans="1:11" s="2" customFormat="1" ht="15">
      <c r="A7" s="1"/>
      <c r="B7" s="1"/>
      <c r="C7" s="1"/>
      <c r="D7" s="1"/>
      <c r="E7" s="1"/>
      <c r="F7" s="1"/>
      <c r="G7" s="1"/>
      <c r="H7" s="1"/>
      <c r="I7" s="1"/>
      <c r="J7" s="1"/>
      <c r="K7" s="1"/>
    </row>
    <row r="8" spans="1:11" s="2" customFormat="1" ht="15.75">
      <c r="A8" s="238" t="s">
        <v>106</v>
      </c>
      <c r="B8" s="239"/>
      <c r="C8" s="239"/>
      <c r="D8" s="239"/>
      <c r="E8" s="239"/>
      <c r="F8" s="239"/>
      <c r="G8" s="239"/>
      <c r="H8" s="239"/>
      <c r="I8" s="239"/>
      <c r="J8" s="239"/>
      <c r="K8" s="1"/>
    </row>
    <row r="9" spans="1:11" s="2" customFormat="1" ht="15.75">
      <c r="A9" s="238" t="str">
        <f>+PL1!A9</f>
        <v>FOR THE QUARTER ENDED 31 MARCH 2014</v>
      </c>
      <c r="B9" s="244"/>
      <c r="C9" s="244"/>
      <c r="D9" s="244"/>
      <c r="E9" s="244"/>
      <c r="F9" s="244"/>
      <c r="G9" s="244"/>
      <c r="H9" s="244"/>
      <c r="I9" s="244"/>
      <c r="J9" s="244"/>
      <c r="K9" s="1"/>
    </row>
    <row r="10" spans="1:11" s="2" customFormat="1" ht="15.75">
      <c r="A10" s="1"/>
      <c r="B10" s="3"/>
      <c r="C10" s="3"/>
      <c r="D10" s="3"/>
      <c r="E10" s="3"/>
      <c r="F10" s="3"/>
      <c r="G10" s="3"/>
      <c r="H10" s="3"/>
      <c r="I10" s="5"/>
      <c r="J10" s="3"/>
      <c r="K10" s="1"/>
    </row>
    <row r="11" spans="1:11" s="2" customFormat="1" ht="15.75" customHeight="1">
      <c r="A11" s="1"/>
      <c r="B11" s="3"/>
      <c r="C11" s="250" t="s">
        <v>146</v>
      </c>
      <c r="D11" s="247"/>
      <c r="E11" s="247"/>
      <c r="F11" s="247"/>
      <c r="G11" s="247"/>
      <c r="H11" s="247"/>
      <c r="I11" s="5" t="s">
        <v>67</v>
      </c>
      <c r="J11" s="5"/>
      <c r="K11" s="1"/>
    </row>
    <row r="12" spans="1:11" s="2" customFormat="1" ht="15.75" customHeight="1">
      <c r="A12" s="1"/>
      <c r="B12" s="3"/>
      <c r="C12" s="3"/>
      <c r="D12" s="57"/>
      <c r="E12" s="57"/>
      <c r="F12" s="57"/>
      <c r="G12" s="57" t="s">
        <v>180</v>
      </c>
      <c r="H12" s="57"/>
      <c r="I12" s="5"/>
      <c r="J12" s="5"/>
      <c r="K12" s="1"/>
    </row>
    <row r="13" spans="1:11" s="2" customFormat="1" ht="15.75" customHeight="1">
      <c r="A13" s="1"/>
      <c r="B13" s="3"/>
      <c r="C13" s="3"/>
      <c r="D13" s="57" t="s">
        <v>3</v>
      </c>
      <c r="E13" s="57" t="s">
        <v>4</v>
      </c>
      <c r="F13" s="26"/>
      <c r="G13" s="5" t="s">
        <v>178</v>
      </c>
      <c r="H13" s="26"/>
      <c r="I13" s="5"/>
      <c r="J13" s="5"/>
      <c r="K13" s="1"/>
    </row>
    <row r="14" spans="1:11" s="2" customFormat="1" ht="15.75">
      <c r="A14" s="1"/>
      <c r="B14" s="5" t="s">
        <v>62</v>
      </c>
      <c r="C14" s="5" t="s">
        <v>62</v>
      </c>
      <c r="D14" s="5" t="s">
        <v>64</v>
      </c>
      <c r="E14" s="5" t="s">
        <v>64</v>
      </c>
      <c r="F14" s="5" t="s">
        <v>63</v>
      </c>
      <c r="G14" s="5" t="s">
        <v>179</v>
      </c>
      <c r="H14" s="5" t="s">
        <v>66</v>
      </c>
      <c r="I14" s="5" t="s">
        <v>68</v>
      </c>
      <c r="J14" s="5"/>
      <c r="K14" s="1"/>
    </row>
    <row r="15" spans="1:11" s="2" customFormat="1" ht="15.75">
      <c r="A15" s="1"/>
      <c r="B15" s="5" t="s">
        <v>63</v>
      </c>
      <c r="C15" s="5" t="s">
        <v>11</v>
      </c>
      <c r="D15" s="5" t="s">
        <v>65</v>
      </c>
      <c r="E15" s="5" t="s">
        <v>65</v>
      </c>
      <c r="F15" s="5" t="s">
        <v>65</v>
      </c>
      <c r="G15" s="5" t="s">
        <v>65</v>
      </c>
      <c r="H15" s="5" t="s">
        <v>65</v>
      </c>
      <c r="I15" s="5" t="s">
        <v>108</v>
      </c>
      <c r="J15" s="5" t="s">
        <v>69</v>
      </c>
      <c r="K15" s="1"/>
    </row>
    <row r="16" spans="1:11" s="2" customFormat="1" ht="15.75">
      <c r="A16" s="1"/>
      <c r="B16" s="5" t="s">
        <v>31</v>
      </c>
      <c r="C16" s="5" t="s">
        <v>31</v>
      </c>
      <c r="D16" s="5" t="s">
        <v>31</v>
      </c>
      <c r="E16" s="5" t="s">
        <v>31</v>
      </c>
      <c r="F16" s="5" t="s">
        <v>31</v>
      </c>
      <c r="G16" s="5" t="s">
        <v>31</v>
      </c>
      <c r="H16" s="5" t="s">
        <v>31</v>
      </c>
      <c r="I16" s="5" t="s">
        <v>31</v>
      </c>
      <c r="J16" s="5" t="s">
        <v>31</v>
      </c>
      <c r="K16" s="1"/>
    </row>
    <row r="17" spans="1:11" s="2" customFormat="1" ht="15">
      <c r="A17" s="1"/>
      <c r="B17" s="11"/>
      <c r="C17" s="11"/>
      <c r="D17" s="11"/>
      <c r="E17" s="11"/>
      <c r="F17" s="11"/>
      <c r="G17" s="11"/>
      <c r="H17" s="11"/>
      <c r="I17" s="11"/>
      <c r="J17" s="11"/>
      <c r="K17" s="1"/>
    </row>
    <row r="18" spans="1:11" s="156" customFormat="1" ht="15">
      <c r="A18" s="176" t="s">
        <v>215</v>
      </c>
      <c r="B18" s="42">
        <v>89182</v>
      </c>
      <c r="C18" s="42">
        <v>790</v>
      </c>
      <c r="D18" s="42">
        <v>53578</v>
      </c>
      <c r="E18" s="42">
        <v>-7</v>
      </c>
      <c r="F18" s="42">
        <v>1704</v>
      </c>
      <c r="G18" s="42">
        <v>1515</v>
      </c>
      <c r="H18" s="42">
        <v>-763</v>
      </c>
      <c r="I18" s="42">
        <v>177930</v>
      </c>
      <c r="J18" s="45">
        <f>SUM(B18:I18)</f>
        <v>323929</v>
      </c>
      <c r="K18" s="105"/>
    </row>
    <row r="19" spans="1:11" s="156" customFormat="1" ht="15">
      <c r="A19" s="105"/>
      <c r="B19" s="42"/>
      <c r="C19" s="42"/>
      <c r="D19" s="42"/>
      <c r="E19" s="42"/>
      <c r="F19" s="42"/>
      <c r="G19" s="42"/>
      <c r="H19" s="42"/>
      <c r="I19" s="42"/>
      <c r="J19" s="42"/>
      <c r="K19" s="105"/>
    </row>
    <row r="20" spans="1:11" s="156" customFormat="1" ht="15">
      <c r="A20" s="218" t="s">
        <v>216</v>
      </c>
      <c r="B20" s="45">
        <v>0</v>
      </c>
      <c r="C20" s="45">
        <v>0</v>
      </c>
      <c r="D20" s="45">
        <v>0</v>
      </c>
      <c r="E20" s="45">
        <v>0</v>
      </c>
      <c r="F20" s="45">
        <v>568</v>
      </c>
      <c r="G20" s="45">
        <v>0</v>
      </c>
      <c r="H20" s="42">
        <v>-74</v>
      </c>
      <c r="I20" s="45">
        <v>9145</v>
      </c>
      <c r="J20" s="45">
        <f>SUM(B20:I20)</f>
        <v>9639</v>
      </c>
      <c r="K20" s="105"/>
    </row>
    <row r="21" spans="1:11" s="156" customFormat="1" ht="15">
      <c r="A21" s="105"/>
      <c r="B21" s="42"/>
      <c r="C21" s="42"/>
      <c r="D21" s="42"/>
      <c r="E21" s="42"/>
      <c r="F21" s="42"/>
      <c r="G21" s="42"/>
      <c r="H21" s="42"/>
      <c r="I21" s="45"/>
      <c r="J21" s="45"/>
      <c r="K21" s="105"/>
    </row>
    <row r="22" spans="1:11" s="156" customFormat="1" ht="15">
      <c r="A22" s="105" t="s">
        <v>199</v>
      </c>
      <c r="B22" s="42">
        <v>180</v>
      </c>
      <c r="C22" s="42">
        <v>161</v>
      </c>
      <c r="D22" s="42">
        <v>0</v>
      </c>
      <c r="E22" s="42">
        <v>0</v>
      </c>
      <c r="F22" s="42">
        <v>0</v>
      </c>
      <c r="G22" s="42">
        <v>-86</v>
      </c>
      <c r="H22" s="42">
        <v>0</v>
      </c>
      <c r="I22" s="45">
        <v>86</v>
      </c>
      <c r="J22" s="45">
        <f>SUM(B22:I22)</f>
        <v>341</v>
      </c>
      <c r="K22" s="105"/>
    </row>
    <row r="23" spans="1:11" s="156" customFormat="1" ht="15">
      <c r="A23" s="105"/>
      <c r="B23" s="42"/>
      <c r="C23" s="42"/>
      <c r="D23" s="42"/>
      <c r="E23" s="42"/>
      <c r="F23" s="42"/>
      <c r="G23" s="42"/>
      <c r="H23" s="42"/>
      <c r="I23" s="45"/>
      <c r="J23" s="45"/>
      <c r="K23" s="105"/>
    </row>
    <row r="24" spans="1:11" s="156" customFormat="1" ht="15.75" thickBot="1">
      <c r="A24" s="176" t="s">
        <v>239</v>
      </c>
      <c r="B24" s="177">
        <f aca="true" t="shared" si="0" ref="B24:J24">SUM(B18:B23)</f>
        <v>89362</v>
      </c>
      <c r="C24" s="177">
        <f t="shared" si="0"/>
        <v>951</v>
      </c>
      <c r="D24" s="177">
        <f t="shared" si="0"/>
        <v>53578</v>
      </c>
      <c r="E24" s="177">
        <f t="shared" si="0"/>
        <v>-7</v>
      </c>
      <c r="F24" s="177">
        <f t="shared" si="0"/>
        <v>2272</v>
      </c>
      <c r="G24" s="177">
        <f t="shared" si="0"/>
        <v>1429</v>
      </c>
      <c r="H24" s="177">
        <f t="shared" si="0"/>
        <v>-837</v>
      </c>
      <c r="I24" s="177">
        <f t="shared" si="0"/>
        <v>187161</v>
      </c>
      <c r="J24" s="177">
        <f t="shared" si="0"/>
        <v>333909</v>
      </c>
      <c r="K24" s="105"/>
    </row>
    <row r="25" spans="1:11" s="167" customFormat="1" ht="15.75" thickTop="1">
      <c r="A25" s="178"/>
      <c r="B25" s="106"/>
      <c r="C25" s="106"/>
      <c r="D25" s="106"/>
      <c r="E25" s="106"/>
      <c r="F25" s="106"/>
      <c r="G25" s="106"/>
      <c r="H25" s="106"/>
      <c r="I25" s="106"/>
      <c r="J25" s="106"/>
      <c r="K25" s="164"/>
    </row>
    <row r="26" spans="1:11" s="167" customFormat="1" ht="15.75" thickBot="1">
      <c r="A26" s="179"/>
      <c r="B26" s="180"/>
      <c r="C26" s="180"/>
      <c r="D26" s="180"/>
      <c r="E26" s="180"/>
      <c r="F26" s="180"/>
      <c r="G26" s="180"/>
      <c r="H26" s="180"/>
      <c r="I26" s="180"/>
      <c r="J26" s="180"/>
      <c r="K26" s="164"/>
    </row>
    <row r="27" spans="1:11" s="9" customFormat="1" ht="15">
      <c r="A27" s="59"/>
      <c r="B27" s="28"/>
      <c r="C27" s="28"/>
      <c r="D27" s="28"/>
      <c r="E27" s="28"/>
      <c r="F27" s="28"/>
      <c r="G27" s="28"/>
      <c r="H27" s="28"/>
      <c r="I27" s="28"/>
      <c r="J27" s="28"/>
      <c r="K27" s="8"/>
    </row>
    <row r="28" spans="1:11" s="9" customFormat="1" ht="15">
      <c r="A28" s="59"/>
      <c r="B28" s="28"/>
      <c r="C28" s="28"/>
      <c r="D28" s="28"/>
      <c r="E28" s="28"/>
      <c r="F28" s="28"/>
      <c r="G28" s="28"/>
      <c r="H28" s="28"/>
      <c r="I28" s="28"/>
      <c r="J28" s="28"/>
      <c r="K28" s="8"/>
    </row>
    <row r="29" spans="1:11" s="9" customFormat="1" ht="15">
      <c r="A29" s="152" t="s">
        <v>187</v>
      </c>
      <c r="B29" s="23">
        <v>87793</v>
      </c>
      <c r="C29" s="23">
        <v>4</v>
      </c>
      <c r="D29" s="23">
        <v>53529</v>
      </c>
      <c r="E29" s="23">
        <v>-8</v>
      </c>
      <c r="F29" s="23">
        <v>1362</v>
      </c>
      <c r="G29" s="23">
        <v>736</v>
      </c>
      <c r="H29" s="23">
        <v>-1804</v>
      </c>
      <c r="I29" s="23">
        <v>147403</v>
      </c>
      <c r="J29" s="29">
        <f>SUM(B29:I29)</f>
        <v>289015</v>
      </c>
      <c r="K29" s="8"/>
    </row>
    <row r="30" spans="1:11" s="9" customFormat="1" ht="15">
      <c r="A30" s="1"/>
      <c r="B30" s="23"/>
      <c r="C30" s="23"/>
      <c r="D30" s="23"/>
      <c r="E30" s="23"/>
      <c r="F30" s="23"/>
      <c r="G30" s="23"/>
      <c r="H30" s="23"/>
      <c r="I30" s="23"/>
      <c r="J30" s="23"/>
      <c r="K30" s="8"/>
    </row>
    <row r="31" spans="1:12" s="2" customFormat="1" ht="15">
      <c r="A31" s="153" t="s">
        <v>216</v>
      </c>
      <c r="B31" s="154">
        <v>0</v>
      </c>
      <c r="C31" s="154">
        <v>0</v>
      </c>
      <c r="D31" s="154">
        <v>0</v>
      </c>
      <c r="E31" s="154">
        <v>1</v>
      </c>
      <c r="F31" s="154">
        <v>210</v>
      </c>
      <c r="G31" s="154">
        <v>0</v>
      </c>
      <c r="H31" s="155">
        <v>654</v>
      </c>
      <c r="I31" s="154">
        <v>8353</v>
      </c>
      <c r="J31" s="29">
        <f>SUM(B31:I31)</f>
        <v>9218</v>
      </c>
      <c r="K31" s="68"/>
      <c r="L31" s="40"/>
    </row>
    <row r="32" spans="1:12" s="2" customFormat="1" ht="15">
      <c r="A32" s="1"/>
      <c r="B32" s="23"/>
      <c r="C32" s="23"/>
      <c r="D32" s="23"/>
      <c r="E32" s="23"/>
      <c r="F32" s="23"/>
      <c r="G32" s="23"/>
      <c r="H32" s="23"/>
      <c r="I32" s="29"/>
      <c r="J32" s="29"/>
      <c r="K32" s="68"/>
      <c r="L32" s="40"/>
    </row>
    <row r="33" spans="1:12" s="2" customFormat="1" ht="15.75" thickBot="1">
      <c r="A33" s="152" t="s">
        <v>214</v>
      </c>
      <c r="B33" s="44">
        <f aca="true" t="shared" si="1" ref="B33:J33">SUM(B29:B31)</f>
        <v>87793</v>
      </c>
      <c r="C33" s="44">
        <f t="shared" si="1"/>
        <v>4</v>
      </c>
      <c r="D33" s="44">
        <f t="shared" si="1"/>
        <v>53529</v>
      </c>
      <c r="E33" s="44">
        <f t="shared" si="1"/>
        <v>-7</v>
      </c>
      <c r="F33" s="44">
        <f t="shared" si="1"/>
        <v>1572</v>
      </c>
      <c r="G33" s="44">
        <f t="shared" si="1"/>
        <v>736</v>
      </c>
      <c r="H33" s="44">
        <f t="shared" si="1"/>
        <v>-1150</v>
      </c>
      <c r="I33" s="44">
        <f t="shared" si="1"/>
        <v>155756</v>
      </c>
      <c r="J33" s="44">
        <f t="shared" si="1"/>
        <v>298233</v>
      </c>
      <c r="K33" s="68"/>
      <c r="L33" s="40"/>
    </row>
    <row r="34" spans="1:12" s="2" customFormat="1" ht="15.75" thickTop="1">
      <c r="A34" s="67"/>
      <c r="B34" s="61"/>
      <c r="C34" s="61"/>
      <c r="D34" s="61"/>
      <c r="E34" s="61"/>
      <c r="F34" s="61"/>
      <c r="G34" s="61"/>
      <c r="H34" s="54"/>
      <c r="I34" s="61"/>
      <c r="J34" s="61"/>
      <c r="K34" s="68"/>
      <c r="L34" s="40"/>
    </row>
    <row r="35" spans="1:12" s="2" customFormat="1" ht="15">
      <c r="A35" s="67"/>
      <c r="B35" s="61"/>
      <c r="C35" s="61"/>
      <c r="D35" s="61"/>
      <c r="E35" s="61"/>
      <c r="F35" s="61"/>
      <c r="G35" s="61"/>
      <c r="H35" s="61"/>
      <c r="I35" s="61"/>
      <c r="J35" s="61"/>
      <c r="K35" s="68"/>
      <c r="L35" s="40"/>
    </row>
    <row r="36" spans="1:11" s="9" customFormat="1" ht="33" customHeight="1">
      <c r="A36" s="245" t="s">
        <v>217</v>
      </c>
      <c r="B36" s="247"/>
      <c r="C36" s="247"/>
      <c r="D36" s="247"/>
      <c r="E36" s="247"/>
      <c r="F36" s="247"/>
      <c r="G36" s="247"/>
      <c r="H36" s="247"/>
      <c r="I36" s="249"/>
      <c r="J36" s="8"/>
      <c r="K36" s="8"/>
    </row>
    <row r="37" spans="1:11" s="9" customFormat="1" ht="15">
      <c r="A37" s="22"/>
      <c r="B37" s="8"/>
      <c r="C37" s="8"/>
      <c r="D37" s="8"/>
      <c r="E37" s="8"/>
      <c r="F37" s="8"/>
      <c r="G37" s="8"/>
      <c r="H37" s="8"/>
      <c r="I37" s="8"/>
      <c r="J37" s="8"/>
      <c r="K37" s="8"/>
    </row>
    <row r="38" spans="1:11" s="9" customFormat="1" ht="15">
      <c r="A38" s="8"/>
      <c r="B38" s="8"/>
      <c r="C38" s="8"/>
      <c r="D38" s="8"/>
      <c r="E38" s="8"/>
      <c r="F38" s="8"/>
      <c r="G38" s="8"/>
      <c r="H38" s="8"/>
      <c r="I38" s="8"/>
      <c r="J38" s="8"/>
      <c r="K38" s="8"/>
    </row>
    <row r="39" spans="1:11" s="9" customFormat="1" ht="15">
      <c r="A39" s="8"/>
      <c r="B39" s="8"/>
      <c r="C39" s="8"/>
      <c r="D39" s="8"/>
      <c r="E39" s="8"/>
      <c r="F39" s="8"/>
      <c r="G39" s="8"/>
      <c r="H39" s="8"/>
      <c r="I39" s="8"/>
      <c r="J39" s="8"/>
      <c r="K39" s="8"/>
    </row>
    <row r="40" spans="1:11" s="9" customFormat="1" ht="15">
      <c r="A40" s="8"/>
      <c r="B40" s="8"/>
      <c r="C40" s="8"/>
      <c r="D40" s="8"/>
      <c r="E40" s="8"/>
      <c r="F40" s="8"/>
      <c r="G40" s="8"/>
      <c r="H40" s="8"/>
      <c r="I40" s="8"/>
      <c r="J40" s="8"/>
      <c r="K40" s="8"/>
    </row>
    <row r="41" spans="1:11" s="9" customFormat="1" ht="15">
      <c r="A41" s="8"/>
      <c r="B41" s="8"/>
      <c r="C41" s="8"/>
      <c r="D41" s="8"/>
      <c r="E41" s="8"/>
      <c r="F41" s="8"/>
      <c r="G41" s="8"/>
      <c r="H41" s="8"/>
      <c r="I41" s="8"/>
      <c r="J41" s="8"/>
      <c r="K41" s="8"/>
    </row>
    <row r="42" spans="1:11" s="9" customFormat="1" ht="15">
      <c r="A42" s="8"/>
      <c r="B42" s="8"/>
      <c r="C42" s="8"/>
      <c r="D42" s="8"/>
      <c r="E42" s="8"/>
      <c r="F42" s="8"/>
      <c r="G42" s="8"/>
      <c r="H42" s="8"/>
      <c r="I42" s="8"/>
      <c r="J42" s="8"/>
      <c r="K42" s="8"/>
    </row>
    <row r="43" spans="1:11" s="9" customFormat="1" ht="15">
      <c r="A43" s="8"/>
      <c r="B43" s="8"/>
      <c r="C43" s="8"/>
      <c r="D43" s="8"/>
      <c r="E43" s="8"/>
      <c r="F43" s="8"/>
      <c r="G43" s="8"/>
      <c r="H43" s="8"/>
      <c r="I43" s="8"/>
      <c r="J43" s="8"/>
      <c r="K43" s="8"/>
    </row>
    <row r="44" spans="1:11" s="9" customFormat="1" ht="15">
      <c r="A44" s="8"/>
      <c r="B44" s="8"/>
      <c r="C44" s="8"/>
      <c r="D44" s="8"/>
      <c r="E44" s="8"/>
      <c r="F44" s="8"/>
      <c r="G44" s="8"/>
      <c r="H44" s="8"/>
      <c r="I44" s="8"/>
      <c r="J44" s="8"/>
      <c r="K44" s="8"/>
    </row>
    <row r="45" spans="1:11" s="9" customFormat="1" ht="15">
      <c r="A45" s="8"/>
      <c r="B45" s="8"/>
      <c r="C45" s="8"/>
      <c r="D45" s="8"/>
      <c r="E45" s="8"/>
      <c r="F45" s="8"/>
      <c r="G45" s="8"/>
      <c r="H45" s="8"/>
      <c r="I45" s="8"/>
      <c r="J45" s="8"/>
      <c r="K45" s="8"/>
    </row>
  </sheetData>
  <sheetProtection/>
  <mergeCells count="7">
    <mergeCell ref="A36:I36"/>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2:E68"/>
  <sheetViews>
    <sheetView showGridLines="0" showOutlineSymbols="0" zoomScalePageLayoutView="0" workbookViewId="0" topLeftCell="A1">
      <selection activeCell="A1" sqref="A1"/>
    </sheetView>
  </sheetViews>
  <sheetFormatPr defaultColWidth="9.6640625" defaultRowHeight="15"/>
  <cols>
    <col min="1" max="1" width="60.99609375" style="1" customWidth="1"/>
    <col min="2" max="2" width="10.77734375" style="1" customWidth="1"/>
    <col min="3" max="3" width="1.66796875" style="1" customWidth="1"/>
    <col min="4" max="4" width="16.3359375" style="105" customWidth="1"/>
    <col min="5" max="5" width="9.6640625" style="1" customWidth="1"/>
    <col min="6" max="6" width="11.10546875" style="1" customWidth="1"/>
    <col min="7" max="7" width="11.4453125" style="1" customWidth="1"/>
    <col min="8" max="16384" width="9.6640625" style="1" customWidth="1"/>
  </cols>
  <sheetData>
    <row r="1" ht="15"/>
    <row r="2" spans="1:4" s="2" customFormat="1" ht="15">
      <c r="A2" s="1"/>
      <c r="B2" s="1"/>
      <c r="C2" s="1"/>
      <c r="D2" s="105"/>
    </row>
    <row r="3" spans="1:4" s="2" customFormat="1" ht="15">
      <c r="A3" s="1"/>
      <c r="B3" s="1"/>
      <c r="C3" s="1"/>
      <c r="D3" s="105"/>
    </row>
    <row r="4" spans="1:4" s="2" customFormat="1" ht="20.25" customHeight="1">
      <c r="A4" s="235" t="s">
        <v>90</v>
      </c>
      <c r="B4" s="239"/>
      <c r="C4" s="239"/>
      <c r="D4" s="239"/>
    </row>
    <row r="5" spans="1:4" s="2" customFormat="1" ht="15">
      <c r="A5" s="237" t="s">
        <v>91</v>
      </c>
      <c r="B5" s="248"/>
      <c r="C5" s="248"/>
      <c r="D5" s="248"/>
    </row>
    <row r="6" spans="1:4" s="2" customFormat="1" ht="15">
      <c r="A6" s="237"/>
      <c r="B6" s="239"/>
      <c r="C6" s="239"/>
      <c r="D6" s="239"/>
    </row>
    <row r="7" spans="1:4" s="2" customFormat="1" ht="15.75">
      <c r="A7" s="224" t="s">
        <v>21</v>
      </c>
      <c r="B7" s="239"/>
      <c r="C7" s="239"/>
      <c r="D7" s="239"/>
    </row>
    <row r="8" spans="1:4" s="2" customFormat="1" ht="15.75">
      <c r="A8" s="224" t="str">
        <f>+'EQUITY '!A9:J9</f>
        <v>FOR THE QUARTER ENDED 31 MARCH 2014</v>
      </c>
      <c r="B8" s="247"/>
      <c r="C8" s="247"/>
      <c r="D8" s="247"/>
    </row>
    <row r="9" spans="1:4" s="2" customFormat="1" ht="15.75">
      <c r="A9" s="15"/>
      <c r="B9" s="16"/>
      <c r="C9" s="1"/>
      <c r="D9" s="105"/>
    </row>
    <row r="10" spans="1:4" s="2" customFormat="1" ht="15.75">
      <c r="A10" s="15"/>
      <c r="B10" s="5" t="s">
        <v>33</v>
      </c>
      <c r="C10" s="1"/>
      <c r="D10" s="16" t="s">
        <v>36</v>
      </c>
    </row>
    <row r="11" spans="1:4" s="2" customFormat="1" ht="15.75">
      <c r="A11" s="15"/>
      <c r="B11" s="5" t="s">
        <v>39</v>
      </c>
      <c r="C11" s="1"/>
      <c r="D11" s="16" t="s">
        <v>37</v>
      </c>
    </row>
    <row r="12" spans="1:4" s="2" customFormat="1" ht="15.75">
      <c r="A12" s="15"/>
      <c r="B12" s="5" t="s">
        <v>38</v>
      </c>
      <c r="C12" s="1"/>
      <c r="D12" s="16" t="s">
        <v>39</v>
      </c>
    </row>
    <row r="13" spans="1:4" s="2" customFormat="1" ht="15.75">
      <c r="A13" s="15"/>
      <c r="B13" s="49">
        <f>PL1!G16</f>
        <v>41729</v>
      </c>
      <c r="C13" s="1"/>
      <c r="D13" s="163">
        <f>+PL1!E16</f>
        <v>41364</v>
      </c>
    </row>
    <row r="14" spans="1:4" s="9" customFormat="1" ht="15.75">
      <c r="A14" s="17"/>
      <c r="B14" s="18" t="s">
        <v>31</v>
      </c>
      <c r="C14" s="8"/>
      <c r="D14" s="18" t="s">
        <v>31</v>
      </c>
    </row>
    <row r="15" spans="1:4" s="2" customFormat="1" ht="15.75">
      <c r="A15" s="15" t="s">
        <v>70</v>
      </c>
      <c r="B15" s="20"/>
      <c r="C15" s="1"/>
      <c r="D15" s="20"/>
    </row>
    <row r="16" spans="1:4" s="2" customFormat="1" ht="15.75">
      <c r="A16" s="17"/>
      <c r="B16" s="20"/>
      <c r="C16" s="1"/>
      <c r="D16" s="20"/>
    </row>
    <row r="17" spans="1:5" s="2" customFormat="1" ht="15">
      <c r="A17" s="17" t="s">
        <v>77</v>
      </c>
      <c r="B17" s="154">
        <v>11498</v>
      </c>
      <c r="C17" s="45"/>
      <c r="D17" s="181">
        <v>10908</v>
      </c>
      <c r="E17" s="40"/>
    </row>
    <row r="18" spans="1:5" s="2" customFormat="1" ht="15">
      <c r="A18" s="17"/>
      <c r="B18" s="45"/>
      <c r="C18" s="45"/>
      <c r="D18" s="45"/>
      <c r="E18" s="40"/>
    </row>
    <row r="19" spans="1:5" s="2" customFormat="1" ht="15">
      <c r="A19" s="63" t="s">
        <v>126</v>
      </c>
      <c r="B19" s="45"/>
      <c r="C19" s="45"/>
      <c r="D19" s="45"/>
      <c r="E19" s="40"/>
    </row>
    <row r="20" spans="1:5" s="60" customFormat="1" ht="15">
      <c r="A20" s="63" t="s">
        <v>135</v>
      </c>
      <c r="B20" s="95">
        <v>1438</v>
      </c>
      <c r="C20" s="86"/>
      <c r="D20" s="95">
        <v>2929</v>
      </c>
      <c r="E20" s="65"/>
    </row>
    <row r="21" spans="1:5" s="2" customFormat="1" ht="15">
      <c r="A21" s="63" t="s">
        <v>78</v>
      </c>
      <c r="B21" s="61">
        <f>SUM(B17:B20)</f>
        <v>12936</v>
      </c>
      <c r="C21" s="61"/>
      <c r="D21" s="61">
        <f>SUM(D17:D20)</f>
        <v>13837</v>
      </c>
      <c r="E21" s="40"/>
    </row>
    <row r="22" spans="1:5" s="2" customFormat="1" ht="15">
      <c r="A22" s="17"/>
      <c r="B22" s="61"/>
      <c r="C22" s="61"/>
      <c r="D22" s="61"/>
      <c r="E22" s="40"/>
    </row>
    <row r="23" spans="1:5" s="2" customFormat="1" ht="15">
      <c r="A23" s="63" t="s">
        <v>136</v>
      </c>
      <c r="B23" s="61"/>
      <c r="C23" s="61"/>
      <c r="D23" s="61"/>
      <c r="E23" s="40"/>
    </row>
    <row r="24" spans="1:5" s="2" customFormat="1" ht="15">
      <c r="A24" s="17" t="s">
        <v>200</v>
      </c>
      <c r="B24" s="61">
        <v>-16794</v>
      </c>
      <c r="C24" s="61"/>
      <c r="D24" s="61">
        <v>6682</v>
      </c>
      <c r="E24" s="40"/>
    </row>
    <row r="25" spans="1:5" s="2" customFormat="1" ht="15">
      <c r="A25" s="176" t="s">
        <v>246</v>
      </c>
      <c r="B25" s="62">
        <v>252</v>
      </c>
      <c r="C25" s="61"/>
      <c r="D25" s="62">
        <v>-7045</v>
      </c>
      <c r="E25" s="40"/>
    </row>
    <row r="26" spans="1:5" s="2" customFormat="1" ht="15">
      <c r="A26" s="176" t="s">
        <v>260</v>
      </c>
      <c r="B26" s="61">
        <f>SUM(B21:B25)</f>
        <v>-3606</v>
      </c>
      <c r="C26" s="61"/>
      <c r="D26" s="61">
        <f>SUM(D21:D25)</f>
        <v>13474</v>
      </c>
      <c r="E26" s="40"/>
    </row>
    <row r="27" spans="1:5" s="9" customFormat="1" ht="15">
      <c r="A27" s="17" t="s">
        <v>103</v>
      </c>
      <c r="B27" s="106">
        <v>-2162</v>
      </c>
      <c r="C27" s="107"/>
      <c r="D27" s="106">
        <v>-1165</v>
      </c>
      <c r="E27" s="50"/>
    </row>
    <row r="28" spans="1:5" s="9" customFormat="1" ht="15">
      <c r="A28" s="17" t="s">
        <v>114</v>
      </c>
      <c r="B28" s="106">
        <v>0</v>
      </c>
      <c r="C28" s="107"/>
      <c r="D28" s="106">
        <v>1151</v>
      </c>
      <c r="E28" s="50"/>
    </row>
    <row r="29" spans="1:5" s="9" customFormat="1" ht="15">
      <c r="A29" s="63" t="s">
        <v>261</v>
      </c>
      <c r="B29" s="46">
        <f>SUM(B26:B28)</f>
        <v>-5768</v>
      </c>
      <c r="C29" s="107"/>
      <c r="D29" s="46">
        <f>SUM(D26:D28)</f>
        <v>13460</v>
      </c>
      <c r="E29" s="50"/>
    </row>
    <row r="30" spans="1:5" s="9" customFormat="1" ht="15">
      <c r="A30" s="19"/>
      <c r="B30" s="107"/>
      <c r="C30" s="107"/>
      <c r="D30" s="45"/>
      <c r="E30" s="50"/>
    </row>
    <row r="31" spans="1:5" s="2" customFormat="1" ht="15.75">
      <c r="A31" s="15" t="s">
        <v>71</v>
      </c>
      <c r="B31" s="45"/>
      <c r="C31" s="45"/>
      <c r="D31" s="45"/>
      <c r="E31" s="40"/>
    </row>
    <row r="32" spans="1:5" s="2" customFormat="1" ht="15">
      <c r="A32" s="17"/>
      <c r="B32" s="45"/>
      <c r="C32" s="45"/>
      <c r="D32" s="45"/>
      <c r="E32" s="40"/>
    </row>
    <row r="33" spans="1:5" s="2" customFormat="1" ht="15">
      <c r="A33" s="17" t="s">
        <v>127</v>
      </c>
      <c r="B33" s="45">
        <v>137</v>
      </c>
      <c r="C33" s="45"/>
      <c r="D33" s="45">
        <v>200</v>
      </c>
      <c r="E33" s="40"/>
    </row>
    <row r="34" spans="1:5" s="2" customFormat="1" ht="15">
      <c r="A34" s="17" t="s">
        <v>128</v>
      </c>
      <c r="B34" s="45">
        <v>56</v>
      </c>
      <c r="C34" s="45"/>
      <c r="D34" s="45">
        <v>18</v>
      </c>
      <c r="E34" s="40"/>
    </row>
    <row r="35" spans="1:5" s="2" customFormat="1" ht="15">
      <c r="A35" s="17" t="s">
        <v>124</v>
      </c>
      <c r="B35" s="45">
        <v>65</v>
      </c>
      <c r="C35" s="45"/>
      <c r="D35" s="45">
        <v>862</v>
      </c>
      <c r="E35" s="40"/>
    </row>
    <row r="36" spans="1:5" s="2" customFormat="1" ht="15">
      <c r="A36" s="135" t="s">
        <v>208</v>
      </c>
      <c r="B36" s="45">
        <v>-265</v>
      </c>
      <c r="C36" s="45"/>
      <c r="D36" s="45">
        <v>0</v>
      </c>
      <c r="E36" s="40"/>
    </row>
    <row r="37" spans="1:5" s="2" customFormat="1" ht="15">
      <c r="A37" s="17" t="s">
        <v>125</v>
      </c>
      <c r="B37" s="61">
        <v>-14769</v>
      </c>
      <c r="C37" s="61"/>
      <c r="D37" s="62">
        <v>-3163</v>
      </c>
      <c r="E37" s="40"/>
    </row>
    <row r="38" spans="1:5" s="2" customFormat="1" ht="15">
      <c r="A38" s="17" t="s">
        <v>201</v>
      </c>
      <c r="B38" s="136">
        <f>SUM(B33:B37)</f>
        <v>-14776</v>
      </c>
      <c r="C38" s="45"/>
      <c r="D38" s="136">
        <f>SUM(D33:D37)</f>
        <v>-2083</v>
      </c>
      <c r="E38" s="40"/>
    </row>
    <row r="39" spans="1:5" s="2" customFormat="1" ht="15">
      <c r="A39" s="17"/>
      <c r="B39" s="61"/>
      <c r="C39" s="45"/>
      <c r="D39" s="61"/>
      <c r="E39" s="40"/>
    </row>
    <row r="40" spans="1:5" s="2" customFormat="1" ht="15.75">
      <c r="A40" s="15" t="s">
        <v>72</v>
      </c>
      <c r="B40" s="45"/>
      <c r="C40" s="45"/>
      <c r="D40" s="45"/>
      <c r="E40" s="40"/>
    </row>
    <row r="41" spans="1:5" s="2" customFormat="1" ht="15">
      <c r="A41" s="63" t="s">
        <v>198</v>
      </c>
      <c r="B41" s="45">
        <v>341</v>
      </c>
      <c r="C41" s="45"/>
      <c r="D41" s="45">
        <v>0</v>
      </c>
      <c r="E41" s="40"/>
    </row>
    <row r="42" spans="1:5" s="2" customFormat="1" ht="15">
      <c r="A42" s="63" t="s">
        <v>220</v>
      </c>
      <c r="B42" s="45">
        <v>8225</v>
      </c>
      <c r="C42" s="45"/>
      <c r="D42" s="45">
        <v>-3727</v>
      </c>
      <c r="E42" s="40"/>
    </row>
    <row r="43" spans="1:5" s="2" customFormat="1" ht="15">
      <c r="A43" s="17" t="s">
        <v>129</v>
      </c>
      <c r="B43" s="62">
        <v>-1229</v>
      </c>
      <c r="C43" s="45"/>
      <c r="D43" s="62">
        <v>-1320</v>
      </c>
      <c r="E43" s="40"/>
    </row>
    <row r="44" spans="1:5" s="2" customFormat="1" ht="15">
      <c r="A44" s="176" t="s">
        <v>247</v>
      </c>
      <c r="B44" s="45">
        <f>SUM(B41:B43)</f>
        <v>7337</v>
      </c>
      <c r="C44" s="45"/>
      <c r="D44" s="45">
        <f>SUM(D41:D43)</f>
        <v>-5047</v>
      </c>
      <c r="E44" s="40"/>
    </row>
    <row r="45" spans="1:5" s="2" customFormat="1" ht="15">
      <c r="A45" s="17"/>
      <c r="B45" s="45"/>
      <c r="C45" s="45"/>
      <c r="D45" s="45"/>
      <c r="E45" s="40"/>
    </row>
    <row r="46" spans="1:5" s="2" customFormat="1" ht="15.75">
      <c r="A46" s="15" t="s">
        <v>248</v>
      </c>
      <c r="B46" s="46">
        <f>+B29+B38+B44</f>
        <v>-13207</v>
      </c>
      <c r="C46" s="45"/>
      <c r="D46" s="46">
        <f>+D29+D38+D44</f>
        <v>6330</v>
      </c>
      <c r="E46" s="40"/>
    </row>
    <row r="47" spans="1:5" s="2" customFormat="1" ht="15.75">
      <c r="A47" s="15"/>
      <c r="B47" s="45"/>
      <c r="C47" s="45"/>
      <c r="D47" s="45"/>
      <c r="E47" s="40"/>
    </row>
    <row r="48" spans="1:5" s="2" customFormat="1" ht="15.75">
      <c r="A48" s="15" t="s">
        <v>182</v>
      </c>
      <c r="B48" s="45">
        <v>31722</v>
      </c>
      <c r="C48" s="45"/>
      <c r="D48" s="45">
        <v>26385</v>
      </c>
      <c r="E48" s="40"/>
    </row>
    <row r="49" spans="1:5" s="2" customFormat="1" ht="15">
      <c r="A49" s="63" t="s">
        <v>207</v>
      </c>
      <c r="B49" s="45">
        <v>6</v>
      </c>
      <c r="C49" s="45"/>
      <c r="D49" s="45">
        <v>0</v>
      </c>
      <c r="E49" s="40"/>
    </row>
    <row r="50" spans="1:5" s="2" customFormat="1" ht="15.75">
      <c r="A50" s="15"/>
      <c r="B50" s="45"/>
      <c r="C50" s="45"/>
      <c r="D50" s="45"/>
      <c r="E50" s="40"/>
    </row>
    <row r="51" spans="1:5" s="2" customFormat="1" ht="16.5" thickBot="1">
      <c r="A51" s="15" t="s">
        <v>249</v>
      </c>
      <c r="B51" s="46">
        <f>SUM(B46:B50)</f>
        <v>18521</v>
      </c>
      <c r="C51" s="45"/>
      <c r="D51" s="46">
        <f>SUM(D46:D50)</f>
        <v>32715</v>
      </c>
      <c r="E51" s="40"/>
    </row>
    <row r="52" spans="1:4" s="2" customFormat="1" ht="15.75" thickTop="1">
      <c r="A52" s="17"/>
      <c r="B52" s="58"/>
      <c r="C52" s="29"/>
      <c r="D52" s="58"/>
    </row>
    <row r="53" spans="1:4" s="2" customFormat="1" ht="15">
      <c r="A53" s="17" t="s">
        <v>73</v>
      </c>
      <c r="B53" s="45"/>
      <c r="C53" s="29"/>
      <c r="D53" s="45"/>
    </row>
    <row r="54" spans="1:4" s="2" customFormat="1" ht="15">
      <c r="A54" s="17" t="s">
        <v>147</v>
      </c>
      <c r="B54" s="45">
        <v>3004</v>
      </c>
      <c r="C54" s="29"/>
      <c r="D54" s="45">
        <v>16127</v>
      </c>
    </row>
    <row r="55" spans="1:4" s="2" customFormat="1" ht="15">
      <c r="A55" s="17" t="s">
        <v>74</v>
      </c>
      <c r="B55" s="45">
        <v>22196</v>
      </c>
      <c r="C55" s="29"/>
      <c r="D55" s="45">
        <v>25529</v>
      </c>
    </row>
    <row r="56" spans="1:4" s="2" customFormat="1" ht="15">
      <c r="A56" s="17" t="s">
        <v>75</v>
      </c>
      <c r="B56" s="45">
        <v>-6669</v>
      </c>
      <c r="C56" s="29"/>
      <c r="D56" s="45">
        <v>-8931</v>
      </c>
    </row>
    <row r="57" spans="1:4" s="2" customFormat="1" ht="15.75">
      <c r="A57" s="15"/>
      <c r="B57" s="46">
        <f>SUM(B54:B56)</f>
        <v>18531</v>
      </c>
      <c r="C57" s="29"/>
      <c r="D57" s="46">
        <f>SUM(D54:D56)</f>
        <v>32725</v>
      </c>
    </row>
    <row r="58" spans="1:4" s="2" customFormat="1" ht="15">
      <c r="A58" s="17" t="s">
        <v>76</v>
      </c>
      <c r="B58" s="45">
        <v>-10</v>
      </c>
      <c r="C58" s="29"/>
      <c r="D58" s="45">
        <v>-10</v>
      </c>
    </row>
    <row r="59" spans="1:4" s="2" customFormat="1" ht="15.75" thickBot="1">
      <c r="A59" s="17"/>
      <c r="B59" s="46">
        <f>SUM(B57:B58)</f>
        <v>18521</v>
      </c>
      <c r="C59" s="29"/>
      <c r="D59" s="46">
        <f>SUM(D57:D58)</f>
        <v>32715</v>
      </c>
    </row>
    <row r="60" spans="1:4" s="2" customFormat="1" ht="15.75" thickTop="1">
      <c r="A60" s="17"/>
      <c r="B60" s="21"/>
      <c r="C60" s="1"/>
      <c r="D60" s="21"/>
    </row>
    <row r="61" spans="1:4" s="2" customFormat="1" ht="34.5" customHeight="1">
      <c r="A61" s="245" t="s">
        <v>218</v>
      </c>
      <c r="B61" s="246"/>
      <c r="C61" s="246"/>
      <c r="D61" s="246"/>
    </row>
    <row r="62" spans="1:4" s="2" customFormat="1" ht="15">
      <c r="A62" s="13"/>
      <c r="B62" s="1"/>
      <c r="C62" s="1"/>
      <c r="D62" s="105"/>
    </row>
    <row r="63" spans="1:4" s="2" customFormat="1" ht="15">
      <c r="A63" s="1"/>
      <c r="B63" s="1"/>
      <c r="C63" s="1"/>
      <c r="D63" s="105"/>
    </row>
    <row r="64" spans="1:4" s="2" customFormat="1" ht="15">
      <c r="A64" s="1"/>
      <c r="B64" s="1"/>
      <c r="C64" s="1"/>
      <c r="D64" s="105"/>
    </row>
    <row r="65" spans="1:4" s="2" customFormat="1" ht="15">
      <c r="A65" s="1"/>
      <c r="B65" s="1"/>
      <c r="C65" s="1"/>
      <c r="D65" s="105"/>
    </row>
    <row r="66" spans="1:4" s="2" customFormat="1" ht="15">
      <c r="A66" s="1"/>
      <c r="B66" s="1"/>
      <c r="C66" s="1"/>
      <c r="D66" s="105"/>
    </row>
    <row r="67" spans="1:4" s="2" customFormat="1" ht="15">
      <c r="A67" s="1"/>
      <c r="B67" s="1"/>
      <c r="C67" s="1"/>
      <c r="D67" s="105"/>
    </row>
    <row r="68" spans="1:4" s="2" customFormat="1" ht="15">
      <c r="A68" s="1"/>
      <c r="B68" s="1"/>
      <c r="C68" s="1"/>
      <c r="D68" s="105"/>
    </row>
  </sheetData>
  <sheetProtection/>
  <mergeCells count="6">
    <mergeCell ref="A61:D61"/>
    <mergeCell ref="A4:D4"/>
    <mergeCell ref="A5:D5"/>
    <mergeCell ref="A6:D6"/>
    <mergeCell ref="A7:D7"/>
    <mergeCell ref="A8:D8"/>
  </mergeCells>
  <printOptions/>
  <pageMargins left="0.75" right="0.5" top="0.4" bottom="0.25" header="0" footer="0"/>
  <pageSetup horizontalDpi="600" verticalDpi="600" orientation="portrait" paperSize="9" scale="75" r:id="rId2"/>
  <ignoredErrors>
    <ignoredError sqref="B51" emptyCellReference="1"/>
  </ignoredErrors>
  <drawing r:id="rId1"/>
</worksheet>
</file>

<file path=xl/worksheets/sheet6.xml><?xml version="1.0" encoding="utf-8"?>
<worksheet xmlns="http://schemas.openxmlformats.org/spreadsheetml/2006/main" xmlns:r="http://schemas.openxmlformats.org/officeDocument/2006/relationships">
  <dimension ref="A1:X193"/>
  <sheetViews>
    <sheetView showGridLines="0" showOutlineSymbols="0" zoomScalePageLayoutView="0" workbookViewId="0" topLeftCell="A1">
      <selection activeCell="A1" sqref="A1"/>
    </sheetView>
  </sheetViews>
  <sheetFormatPr defaultColWidth="9.6640625" defaultRowHeight="15"/>
  <cols>
    <col min="1" max="1" width="4.21484375" style="73" customWidth="1"/>
    <col min="2" max="2" width="4.88671875" style="80" customWidth="1"/>
    <col min="3" max="3" width="3.21484375" style="80" customWidth="1"/>
    <col min="4" max="4" width="12.77734375" style="80" customWidth="1"/>
    <col min="5" max="5" width="12.5546875" style="80" customWidth="1"/>
    <col min="6" max="6" width="0.78125" style="80" customWidth="1"/>
    <col min="7" max="7" width="10.21484375" style="80" customWidth="1"/>
    <col min="8" max="8" width="0.78125" style="80" customWidth="1"/>
    <col min="9" max="9" width="9.88671875" style="80" customWidth="1"/>
    <col min="10" max="10" width="0.44140625" style="80" customWidth="1"/>
    <col min="11" max="11" width="5.77734375" style="80" customWidth="1"/>
    <col min="12" max="12" width="5.4453125" style="80" customWidth="1"/>
    <col min="13" max="13" width="0.3359375" style="80" customWidth="1"/>
    <col min="14" max="14" width="11.5546875" style="80" customWidth="1"/>
    <col min="15" max="15" width="0.44140625" style="80" customWidth="1"/>
    <col min="16" max="16" width="10.10546875" style="80" customWidth="1"/>
    <col min="17" max="17" width="6.99609375" style="80" customWidth="1"/>
    <col min="18" max="18" width="17.6640625" style="80" customWidth="1"/>
    <col min="19" max="19" width="6.6640625" style="80" customWidth="1"/>
    <col min="20" max="20" width="9.6640625" style="80" customWidth="1"/>
    <col min="21" max="21" width="1.5625" style="146" customWidth="1"/>
    <col min="22" max="22" width="12.3359375" style="117" customWidth="1"/>
    <col min="23" max="23" width="9.6640625" style="146" customWidth="1"/>
    <col min="24" max="24" width="11.99609375" style="117" customWidth="1"/>
    <col min="25" max="16384" width="9.6640625" style="80" customWidth="1"/>
  </cols>
  <sheetData>
    <row r="1" spans="1:24" s="133" customFormat="1" ht="15">
      <c r="A1" s="73"/>
      <c r="B1" s="80"/>
      <c r="C1" s="80"/>
      <c r="D1" s="80"/>
      <c r="E1" s="80"/>
      <c r="F1" s="80"/>
      <c r="G1" s="80"/>
      <c r="H1" s="80"/>
      <c r="I1" s="80"/>
      <c r="J1" s="80"/>
      <c r="K1" s="80"/>
      <c r="L1" s="80"/>
      <c r="M1" s="80"/>
      <c r="N1" s="80"/>
      <c r="O1" s="80"/>
      <c r="P1" s="80"/>
      <c r="Q1" s="80"/>
      <c r="R1" s="80"/>
      <c r="S1" s="80"/>
      <c r="T1" s="80"/>
      <c r="U1" s="146"/>
      <c r="V1" s="147"/>
      <c r="W1" s="182"/>
      <c r="X1" s="147"/>
    </row>
    <row r="2" spans="1:24" s="133" customFormat="1" ht="15">
      <c r="A2" s="73"/>
      <c r="B2" s="80"/>
      <c r="C2" s="80"/>
      <c r="D2" s="80"/>
      <c r="E2" s="80"/>
      <c r="F2" s="80"/>
      <c r="G2" s="80"/>
      <c r="H2" s="80"/>
      <c r="I2" s="80"/>
      <c r="J2" s="80"/>
      <c r="K2" s="80"/>
      <c r="L2" s="80"/>
      <c r="M2" s="80"/>
      <c r="N2" s="80"/>
      <c r="O2" s="80"/>
      <c r="P2" s="80"/>
      <c r="Q2" s="80"/>
      <c r="R2" s="80"/>
      <c r="S2" s="80"/>
      <c r="T2" s="80"/>
      <c r="U2" s="146"/>
      <c r="V2" s="147"/>
      <c r="W2" s="182"/>
      <c r="X2" s="147"/>
    </row>
    <row r="3" spans="1:24" s="133" customFormat="1" ht="15">
      <c r="A3" s="73"/>
      <c r="B3" s="80"/>
      <c r="C3" s="80"/>
      <c r="D3" s="80"/>
      <c r="E3" s="80"/>
      <c r="F3" s="80"/>
      <c r="G3" s="80"/>
      <c r="H3" s="80"/>
      <c r="I3" s="80"/>
      <c r="J3" s="80"/>
      <c r="K3" s="80"/>
      <c r="L3" s="80"/>
      <c r="M3" s="80"/>
      <c r="N3" s="80"/>
      <c r="O3" s="80"/>
      <c r="P3" s="80"/>
      <c r="Q3" s="80"/>
      <c r="R3" s="80"/>
      <c r="S3" s="80"/>
      <c r="T3" s="80"/>
      <c r="U3" s="146"/>
      <c r="V3" s="147"/>
      <c r="W3" s="182"/>
      <c r="X3" s="147"/>
    </row>
    <row r="4" spans="1:24" s="133" customFormat="1" ht="20.25">
      <c r="A4" s="294" t="s">
        <v>90</v>
      </c>
      <c r="B4" s="225"/>
      <c r="C4" s="225"/>
      <c r="D4" s="225"/>
      <c r="E4" s="225"/>
      <c r="F4" s="225"/>
      <c r="G4" s="225"/>
      <c r="H4" s="225"/>
      <c r="I4" s="225"/>
      <c r="J4" s="225"/>
      <c r="K4" s="225"/>
      <c r="L4" s="231"/>
      <c r="M4" s="231"/>
      <c r="N4" s="231"/>
      <c r="O4" s="231"/>
      <c r="P4" s="231"/>
      <c r="Q4" s="231"/>
      <c r="R4" s="80"/>
      <c r="S4" s="80"/>
      <c r="T4" s="80"/>
      <c r="U4" s="146"/>
      <c r="V4" s="147"/>
      <c r="W4" s="182"/>
      <c r="X4" s="147"/>
    </row>
    <row r="5" spans="1:24" s="133" customFormat="1" ht="15">
      <c r="A5" s="295" t="s">
        <v>91</v>
      </c>
      <c r="B5" s="225"/>
      <c r="C5" s="225"/>
      <c r="D5" s="225"/>
      <c r="E5" s="225"/>
      <c r="F5" s="225"/>
      <c r="G5" s="225"/>
      <c r="H5" s="225"/>
      <c r="I5" s="225"/>
      <c r="J5" s="225"/>
      <c r="K5" s="225"/>
      <c r="L5" s="256"/>
      <c r="M5" s="256"/>
      <c r="N5" s="256"/>
      <c r="O5" s="256"/>
      <c r="P5" s="256"/>
      <c r="Q5" s="256"/>
      <c r="R5" s="80"/>
      <c r="S5" s="80"/>
      <c r="T5" s="80"/>
      <c r="U5" s="146"/>
      <c r="V5" s="147"/>
      <c r="W5" s="182"/>
      <c r="X5" s="147"/>
    </row>
    <row r="6" spans="1:24" s="133" customFormat="1" ht="15">
      <c r="A6" s="295"/>
      <c r="B6" s="225"/>
      <c r="C6" s="225"/>
      <c r="D6" s="225"/>
      <c r="E6" s="225"/>
      <c r="F6" s="225"/>
      <c r="G6" s="225"/>
      <c r="H6" s="225"/>
      <c r="I6" s="225"/>
      <c r="J6" s="225"/>
      <c r="K6" s="225"/>
      <c r="L6" s="226"/>
      <c r="M6" s="226"/>
      <c r="N6" s="226"/>
      <c r="O6" s="226"/>
      <c r="P6" s="226"/>
      <c r="Q6" s="226"/>
      <c r="R6" s="80"/>
      <c r="S6" s="80"/>
      <c r="T6" s="80"/>
      <c r="U6" s="146"/>
      <c r="V6" s="147"/>
      <c r="W6" s="182"/>
      <c r="X6" s="147"/>
    </row>
    <row r="7" spans="1:24" s="133" customFormat="1" ht="15">
      <c r="A7" s="183"/>
      <c r="B7" s="159"/>
      <c r="C7" s="159"/>
      <c r="D7" s="159"/>
      <c r="E7" s="159"/>
      <c r="F7" s="159"/>
      <c r="G7" s="159"/>
      <c r="H7" s="159"/>
      <c r="I7" s="159"/>
      <c r="J7" s="159"/>
      <c r="K7" s="159"/>
      <c r="L7" s="128"/>
      <c r="M7" s="128"/>
      <c r="N7" s="128"/>
      <c r="O7" s="128"/>
      <c r="P7" s="128"/>
      <c r="Q7" s="128"/>
      <c r="R7" s="80"/>
      <c r="S7" s="80"/>
      <c r="T7" s="80"/>
      <c r="U7" s="146"/>
      <c r="V7" s="147"/>
      <c r="W7" s="182"/>
      <c r="X7" s="147"/>
    </row>
    <row r="8" spans="1:24" s="133" customFormat="1" ht="15">
      <c r="A8" s="74"/>
      <c r="B8" s="159"/>
      <c r="C8" s="159"/>
      <c r="D8" s="159"/>
      <c r="E8" s="159"/>
      <c r="F8" s="159"/>
      <c r="G8" s="159"/>
      <c r="H8" s="159"/>
      <c r="I8" s="159"/>
      <c r="J8" s="159"/>
      <c r="K8" s="159"/>
      <c r="L8" s="128"/>
      <c r="M8" s="128"/>
      <c r="N8" s="128"/>
      <c r="O8" s="128"/>
      <c r="P8" s="128"/>
      <c r="Q8" s="128"/>
      <c r="R8" s="80"/>
      <c r="S8" s="80"/>
      <c r="T8" s="80"/>
      <c r="U8" s="146"/>
      <c r="V8" s="147"/>
      <c r="W8" s="182"/>
      <c r="X8" s="147"/>
    </row>
    <row r="9" spans="1:24" s="63" customFormat="1" ht="15.75">
      <c r="A9" s="75" t="s">
        <v>184</v>
      </c>
      <c r="U9" s="184"/>
      <c r="V9" s="185"/>
      <c r="W9" s="184"/>
      <c r="X9" s="185"/>
    </row>
    <row r="10" spans="1:24" s="133" customFormat="1" ht="15.75">
      <c r="A10" s="76"/>
      <c r="B10" s="80"/>
      <c r="C10" s="80"/>
      <c r="D10" s="80"/>
      <c r="E10" s="80"/>
      <c r="F10" s="80"/>
      <c r="G10" s="80"/>
      <c r="H10" s="80"/>
      <c r="I10" s="80"/>
      <c r="J10" s="80"/>
      <c r="K10" s="80"/>
      <c r="L10" s="80"/>
      <c r="M10" s="80"/>
      <c r="N10" s="80"/>
      <c r="O10" s="80"/>
      <c r="P10" s="80"/>
      <c r="Q10" s="80"/>
      <c r="R10" s="80"/>
      <c r="S10" s="80"/>
      <c r="T10" s="80"/>
      <c r="U10" s="146"/>
      <c r="V10" s="147"/>
      <c r="W10" s="182"/>
      <c r="X10" s="147"/>
    </row>
    <row r="11" spans="1:24" s="133" customFormat="1" ht="15.75">
      <c r="A11" s="97" t="s">
        <v>143</v>
      </c>
      <c r="B11" s="77" t="s">
        <v>185</v>
      </c>
      <c r="C11" s="80"/>
      <c r="D11" s="80"/>
      <c r="E11" s="80"/>
      <c r="F11" s="80"/>
      <c r="G11" s="80"/>
      <c r="H11" s="80"/>
      <c r="I11" s="80"/>
      <c r="J11" s="80"/>
      <c r="K11" s="80"/>
      <c r="L11" s="80"/>
      <c r="M11" s="80"/>
      <c r="N11" s="80"/>
      <c r="O11" s="80"/>
      <c r="P11" s="80"/>
      <c r="Q11" s="80"/>
      <c r="R11" s="80"/>
      <c r="S11" s="80"/>
      <c r="T11" s="80"/>
      <c r="U11" s="146"/>
      <c r="V11" s="147"/>
      <c r="W11" s="182"/>
      <c r="X11" s="147"/>
    </row>
    <row r="12" spans="1:24" s="133" customFormat="1" ht="15.75">
      <c r="A12" s="76"/>
      <c r="B12" s="80"/>
      <c r="C12" s="80"/>
      <c r="D12" s="80"/>
      <c r="E12" s="80"/>
      <c r="F12" s="80"/>
      <c r="G12" s="80"/>
      <c r="H12" s="80"/>
      <c r="I12" s="80"/>
      <c r="J12" s="80"/>
      <c r="K12" s="80"/>
      <c r="L12" s="80"/>
      <c r="M12" s="80"/>
      <c r="N12" s="80"/>
      <c r="O12" s="80"/>
      <c r="P12" s="80"/>
      <c r="Q12" s="80"/>
      <c r="R12" s="80"/>
      <c r="S12" s="80"/>
      <c r="T12" s="80"/>
      <c r="U12" s="146"/>
      <c r="V12" s="147"/>
      <c r="W12" s="182"/>
      <c r="X12" s="147"/>
    </row>
    <row r="13" spans="1:24" s="133" customFormat="1" ht="80.25" customHeight="1">
      <c r="A13" s="76"/>
      <c r="B13" s="296" t="s">
        <v>221</v>
      </c>
      <c r="C13" s="296"/>
      <c r="D13" s="296"/>
      <c r="E13" s="296"/>
      <c r="F13" s="296"/>
      <c r="G13" s="296"/>
      <c r="H13" s="296"/>
      <c r="I13" s="296"/>
      <c r="J13" s="296"/>
      <c r="K13" s="296"/>
      <c r="L13" s="296"/>
      <c r="M13" s="296"/>
      <c r="N13" s="296"/>
      <c r="O13" s="296"/>
      <c r="P13" s="296"/>
      <c r="Q13" s="296"/>
      <c r="R13" s="80"/>
      <c r="S13" s="80"/>
      <c r="T13" s="80"/>
      <c r="U13" s="146"/>
      <c r="V13" s="147"/>
      <c r="W13" s="182"/>
      <c r="X13" s="147"/>
    </row>
    <row r="14" spans="1:24" s="133" customFormat="1" ht="15.75">
      <c r="A14" s="76"/>
      <c r="B14" s="80"/>
      <c r="C14" s="80"/>
      <c r="D14" s="80"/>
      <c r="E14" s="80"/>
      <c r="F14" s="80"/>
      <c r="G14" s="80"/>
      <c r="H14" s="80"/>
      <c r="I14" s="80"/>
      <c r="J14" s="80"/>
      <c r="K14" s="80"/>
      <c r="L14" s="80"/>
      <c r="M14" s="80"/>
      <c r="N14" s="80"/>
      <c r="O14" s="80"/>
      <c r="P14" s="80"/>
      <c r="Q14" s="80"/>
      <c r="R14" s="80"/>
      <c r="S14" s="80"/>
      <c r="T14" s="80"/>
      <c r="U14" s="146"/>
      <c r="V14" s="147"/>
      <c r="W14" s="182"/>
      <c r="X14" s="147"/>
    </row>
    <row r="15" spans="1:24" s="133" customFormat="1" ht="15.75">
      <c r="A15" s="215" t="s">
        <v>149</v>
      </c>
      <c r="B15" s="77" t="s">
        <v>144</v>
      </c>
      <c r="C15" s="80"/>
      <c r="D15" s="80"/>
      <c r="E15" s="80"/>
      <c r="F15" s="80"/>
      <c r="G15" s="80"/>
      <c r="H15" s="80"/>
      <c r="I15" s="80"/>
      <c r="J15" s="80"/>
      <c r="K15" s="80"/>
      <c r="L15" s="80"/>
      <c r="M15" s="80"/>
      <c r="N15" s="80"/>
      <c r="O15" s="80"/>
      <c r="P15" s="80"/>
      <c r="Q15" s="80"/>
      <c r="R15" s="80"/>
      <c r="S15" s="80"/>
      <c r="T15" s="80"/>
      <c r="U15" s="146"/>
      <c r="V15" s="147"/>
      <c r="W15" s="182"/>
      <c r="X15" s="147"/>
    </row>
    <row r="16" spans="1:24" s="133" customFormat="1" ht="15.75">
      <c r="A16" s="76"/>
      <c r="B16" s="80"/>
      <c r="C16" s="80"/>
      <c r="D16" s="80"/>
      <c r="E16" s="80"/>
      <c r="F16" s="80"/>
      <c r="G16" s="80"/>
      <c r="H16" s="80"/>
      <c r="I16" s="80"/>
      <c r="J16" s="80"/>
      <c r="K16" s="80"/>
      <c r="L16" s="80"/>
      <c r="M16" s="80"/>
      <c r="N16" s="80"/>
      <c r="O16" s="80"/>
      <c r="P16" s="80"/>
      <c r="Q16" s="80"/>
      <c r="R16" s="80"/>
      <c r="S16" s="80"/>
      <c r="T16" s="80"/>
      <c r="U16" s="146"/>
      <c r="V16" s="147"/>
      <c r="W16" s="182"/>
      <c r="X16" s="147"/>
    </row>
    <row r="17" spans="1:24" s="133" customFormat="1" ht="58.5" customHeight="1">
      <c r="A17" s="76"/>
      <c r="B17" s="286" t="s">
        <v>222</v>
      </c>
      <c r="C17" s="286"/>
      <c r="D17" s="286"/>
      <c r="E17" s="286"/>
      <c r="F17" s="286"/>
      <c r="G17" s="286"/>
      <c r="H17" s="286"/>
      <c r="I17" s="286"/>
      <c r="J17" s="286"/>
      <c r="K17" s="286"/>
      <c r="L17" s="286"/>
      <c r="M17" s="286"/>
      <c r="N17" s="286"/>
      <c r="O17" s="286"/>
      <c r="P17" s="286"/>
      <c r="Q17" s="286"/>
      <c r="R17" s="80"/>
      <c r="S17" s="80"/>
      <c r="T17" s="80"/>
      <c r="U17" s="146"/>
      <c r="V17" s="147"/>
      <c r="W17" s="182"/>
      <c r="X17" s="147"/>
    </row>
    <row r="18" spans="1:24" s="133" customFormat="1" ht="15.75">
      <c r="A18" s="76"/>
      <c r="B18" s="217" t="s">
        <v>251</v>
      </c>
      <c r="C18" s="217"/>
      <c r="D18" s="217"/>
      <c r="E18" s="293" t="s">
        <v>252</v>
      </c>
      <c r="F18" s="293"/>
      <c r="G18" s="293"/>
      <c r="H18" s="293"/>
      <c r="I18" s="293"/>
      <c r="J18" s="293"/>
      <c r="K18" s="293"/>
      <c r="L18" s="293"/>
      <c r="M18" s="293"/>
      <c r="N18" s="293"/>
      <c r="O18" s="80"/>
      <c r="P18" s="80"/>
      <c r="Q18" s="80"/>
      <c r="R18" s="80"/>
      <c r="S18" s="80"/>
      <c r="T18" s="80"/>
      <c r="U18" s="146"/>
      <c r="V18" s="147"/>
      <c r="W18" s="182"/>
      <c r="X18" s="147"/>
    </row>
    <row r="19" spans="1:24" s="133" customFormat="1" ht="15.75">
      <c r="A19" s="76"/>
      <c r="B19" s="217" t="s">
        <v>250</v>
      </c>
      <c r="C19" s="217"/>
      <c r="D19" s="217"/>
      <c r="E19" s="216"/>
      <c r="F19" s="216"/>
      <c r="G19" s="216"/>
      <c r="H19" s="216"/>
      <c r="I19" s="216"/>
      <c r="J19" s="216"/>
      <c r="K19" s="216"/>
      <c r="L19" s="216"/>
      <c r="M19" s="216"/>
      <c r="N19" s="216"/>
      <c r="O19" s="80"/>
      <c r="P19" s="80"/>
      <c r="Q19" s="80"/>
      <c r="R19" s="80"/>
      <c r="S19" s="80"/>
      <c r="T19" s="80"/>
      <c r="U19" s="146"/>
      <c r="V19" s="147"/>
      <c r="W19" s="182"/>
      <c r="X19" s="147"/>
    </row>
    <row r="20" spans="1:24" s="133" customFormat="1" ht="16.5" customHeight="1">
      <c r="A20" s="76"/>
      <c r="B20" s="133" t="s">
        <v>196</v>
      </c>
      <c r="D20" s="80"/>
      <c r="E20" s="133" t="s">
        <v>232</v>
      </c>
      <c r="F20" s="80"/>
      <c r="H20" s="80"/>
      <c r="I20" s="80"/>
      <c r="J20" s="80"/>
      <c r="K20" s="80"/>
      <c r="L20" s="80"/>
      <c r="M20" s="80"/>
      <c r="N20" s="80"/>
      <c r="O20" s="80"/>
      <c r="P20" s="80"/>
      <c r="Q20" s="80"/>
      <c r="R20" s="80"/>
      <c r="S20" s="80"/>
      <c r="T20" s="80"/>
      <c r="U20" s="146"/>
      <c r="V20" s="147"/>
      <c r="W20" s="182"/>
      <c r="X20" s="147"/>
    </row>
    <row r="21" spans="1:24" s="133" customFormat="1" ht="16.5" customHeight="1">
      <c r="A21" s="76"/>
      <c r="B21" s="133" t="s">
        <v>233</v>
      </c>
      <c r="D21" s="80"/>
      <c r="E21" s="133" t="s">
        <v>236</v>
      </c>
      <c r="F21" s="80"/>
      <c r="H21" s="80"/>
      <c r="I21" s="80"/>
      <c r="J21" s="80"/>
      <c r="K21" s="80"/>
      <c r="L21" s="80"/>
      <c r="M21" s="80"/>
      <c r="N21" s="80"/>
      <c r="O21" s="80"/>
      <c r="P21" s="80"/>
      <c r="Q21" s="80"/>
      <c r="R21" s="80"/>
      <c r="S21" s="80"/>
      <c r="T21" s="80"/>
      <c r="U21" s="146"/>
      <c r="V21" s="147"/>
      <c r="W21" s="182"/>
      <c r="X21" s="147"/>
    </row>
    <row r="22" spans="1:24" s="133" customFormat="1" ht="16.5" customHeight="1">
      <c r="A22" s="76"/>
      <c r="B22" s="133" t="s">
        <v>235</v>
      </c>
      <c r="D22" s="80"/>
      <c r="E22" s="133" t="s">
        <v>234</v>
      </c>
      <c r="F22" s="80"/>
      <c r="H22" s="80"/>
      <c r="I22" s="80"/>
      <c r="J22" s="80"/>
      <c r="K22" s="80"/>
      <c r="L22" s="80"/>
      <c r="M22" s="80"/>
      <c r="N22" s="80"/>
      <c r="O22" s="80"/>
      <c r="P22" s="80"/>
      <c r="Q22" s="80"/>
      <c r="R22" s="80"/>
      <c r="S22" s="80"/>
      <c r="T22" s="80"/>
      <c r="U22" s="146"/>
      <c r="V22" s="147"/>
      <c r="W22" s="182"/>
      <c r="X22" s="147"/>
    </row>
    <row r="23" spans="1:24" s="133" customFormat="1" ht="16.5" customHeight="1">
      <c r="A23" s="76"/>
      <c r="B23" s="133" t="s">
        <v>238</v>
      </c>
      <c r="D23" s="80"/>
      <c r="E23" s="133" t="s">
        <v>237</v>
      </c>
      <c r="F23" s="80"/>
      <c r="H23" s="80"/>
      <c r="I23" s="80"/>
      <c r="J23" s="80"/>
      <c r="K23" s="80"/>
      <c r="L23" s="80"/>
      <c r="M23" s="80"/>
      <c r="N23" s="80"/>
      <c r="O23" s="80"/>
      <c r="P23" s="80"/>
      <c r="Q23" s="80"/>
      <c r="R23" s="80"/>
      <c r="S23" s="80"/>
      <c r="T23" s="80"/>
      <c r="U23" s="146"/>
      <c r="V23" s="147"/>
      <c r="W23" s="182"/>
      <c r="X23" s="147"/>
    </row>
    <row r="24" spans="1:24" s="133" customFormat="1" ht="16.5" customHeight="1">
      <c r="A24" s="76"/>
      <c r="B24" s="80"/>
      <c r="D24" s="80"/>
      <c r="E24" s="80"/>
      <c r="F24" s="80"/>
      <c r="G24" s="80"/>
      <c r="H24" s="80"/>
      <c r="I24" s="80"/>
      <c r="J24" s="80"/>
      <c r="K24" s="80"/>
      <c r="L24" s="80"/>
      <c r="M24" s="80"/>
      <c r="N24" s="80"/>
      <c r="O24" s="80"/>
      <c r="P24" s="80"/>
      <c r="Q24" s="80"/>
      <c r="R24" s="80"/>
      <c r="S24" s="80"/>
      <c r="T24" s="80"/>
      <c r="U24" s="146"/>
      <c r="V24" s="147"/>
      <c r="W24" s="182"/>
      <c r="X24" s="147"/>
    </row>
    <row r="25" spans="1:24" s="133" customFormat="1" ht="15.75" customHeight="1">
      <c r="A25" s="76"/>
      <c r="B25" s="286" t="s">
        <v>253</v>
      </c>
      <c r="C25" s="287"/>
      <c r="D25" s="287"/>
      <c r="E25" s="287"/>
      <c r="F25" s="287"/>
      <c r="G25" s="287"/>
      <c r="H25" s="287"/>
      <c r="I25" s="287"/>
      <c r="J25" s="287"/>
      <c r="K25" s="287"/>
      <c r="L25" s="287"/>
      <c r="M25" s="287"/>
      <c r="N25" s="287"/>
      <c r="O25" s="287"/>
      <c r="P25" s="287"/>
      <c r="Q25" s="287"/>
      <c r="R25" s="80"/>
      <c r="S25" s="80"/>
      <c r="T25" s="80"/>
      <c r="U25" s="146"/>
      <c r="V25" s="147"/>
      <c r="W25" s="182"/>
      <c r="X25" s="147"/>
    </row>
    <row r="26" spans="1:24" s="133" customFormat="1" ht="16.5" customHeight="1">
      <c r="A26" s="76"/>
      <c r="B26" s="80"/>
      <c r="D26" s="80"/>
      <c r="E26" s="80"/>
      <c r="F26" s="80"/>
      <c r="G26" s="80"/>
      <c r="H26" s="80"/>
      <c r="I26" s="80"/>
      <c r="J26" s="80"/>
      <c r="K26" s="80"/>
      <c r="L26" s="80"/>
      <c r="M26" s="80"/>
      <c r="N26" s="80"/>
      <c r="O26" s="80"/>
      <c r="P26" s="80"/>
      <c r="Q26" s="80"/>
      <c r="R26" s="80"/>
      <c r="S26" s="80"/>
      <c r="T26" s="80"/>
      <c r="U26" s="146"/>
      <c r="V26" s="147"/>
      <c r="W26" s="182"/>
      <c r="X26" s="147"/>
    </row>
    <row r="27" spans="1:24" s="133" customFormat="1" ht="16.5" customHeight="1">
      <c r="A27" s="76"/>
      <c r="B27" s="214" t="s">
        <v>10</v>
      </c>
      <c r="D27" s="80"/>
      <c r="E27" s="80"/>
      <c r="F27" s="80"/>
      <c r="G27" s="80"/>
      <c r="H27" s="80"/>
      <c r="I27" s="80"/>
      <c r="J27" s="80"/>
      <c r="K27" s="80"/>
      <c r="L27" s="80"/>
      <c r="M27" s="80"/>
      <c r="N27" s="80"/>
      <c r="O27" s="80"/>
      <c r="P27" s="80"/>
      <c r="Q27" s="80"/>
      <c r="R27" s="80"/>
      <c r="S27" s="80"/>
      <c r="T27" s="80"/>
      <c r="U27" s="146"/>
      <c r="V27" s="147"/>
      <c r="W27" s="182"/>
      <c r="X27" s="147"/>
    </row>
    <row r="28" spans="1:24" s="133" customFormat="1" ht="16.5" customHeight="1">
      <c r="A28" s="76"/>
      <c r="B28" s="80"/>
      <c r="D28" s="80"/>
      <c r="E28" s="80"/>
      <c r="F28" s="80"/>
      <c r="G28" s="80"/>
      <c r="H28" s="80"/>
      <c r="I28" s="80"/>
      <c r="J28" s="80"/>
      <c r="K28" s="80"/>
      <c r="L28" s="80"/>
      <c r="M28" s="80"/>
      <c r="N28" s="80"/>
      <c r="O28" s="80"/>
      <c r="P28" s="80"/>
      <c r="Q28" s="80"/>
      <c r="R28" s="80"/>
      <c r="S28" s="80"/>
      <c r="T28" s="80"/>
      <c r="U28" s="146"/>
      <c r="V28" s="147"/>
      <c r="W28" s="182"/>
      <c r="X28" s="147"/>
    </row>
    <row r="29" spans="1:24" s="133" customFormat="1" ht="135.75" customHeight="1">
      <c r="A29" s="76"/>
      <c r="B29" s="286" t="s">
        <v>230</v>
      </c>
      <c r="C29" s="288"/>
      <c r="D29" s="288"/>
      <c r="E29" s="288"/>
      <c r="F29" s="288"/>
      <c r="G29" s="288"/>
      <c r="H29" s="288"/>
      <c r="I29" s="288"/>
      <c r="J29" s="288"/>
      <c r="K29" s="288"/>
      <c r="L29" s="288"/>
      <c r="M29" s="288"/>
      <c r="N29" s="288"/>
      <c r="O29" s="288"/>
      <c r="P29" s="288"/>
      <c r="Q29" s="288"/>
      <c r="R29" s="80"/>
      <c r="S29" s="80"/>
      <c r="T29" s="80"/>
      <c r="U29" s="146"/>
      <c r="V29" s="147"/>
      <c r="W29" s="182"/>
      <c r="X29" s="147"/>
    </row>
    <row r="30" spans="1:24" s="133" customFormat="1" ht="96.75" customHeight="1">
      <c r="A30" s="76"/>
      <c r="B30" s="286" t="s">
        <v>231</v>
      </c>
      <c r="C30" s="286"/>
      <c r="D30" s="286"/>
      <c r="E30" s="286"/>
      <c r="F30" s="286"/>
      <c r="G30" s="286"/>
      <c r="H30" s="286"/>
      <c r="I30" s="286"/>
      <c r="J30" s="286"/>
      <c r="K30" s="286"/>
      <c r="L30" s="286"/>
      <c r="M30" s="286"/>
      <c r="N30" s="286"/>
      <c r="O30" s="286"/>
      <c r="P30" s="286"/>
      <c r="Q30" s="286"/>
      <c r="R30" s="80"/>
      <c r="S30" s="80"/>
      <c r="T30" s="80"/>
      <c r="U30" s="146"/>
      <c r="V30" s="147"/>
      <c r="W30" s="182"/>
      <c r="X30" s="147"/>
    </row>
    <row r="31" spans="1:24" s="133" customFormat="1" ht="16.5" customHeight="1">
      <c r="A31" s="76"/>
      <c r="B31" s="80"/>
      <c r="C31" s="80"/>
      <c r="D31" s="80"/>
      <c r="E31" s="80"/>
      <c r="F31" s="80"/>
      <c r="G31" s="80"/>
      <c r="H31" s="80"/>
      <c r="I31" s="80"/>
      <c r="J31" s="80"/>
      <c r="K31" s="80"/>
      <c r="L31" s="80"/>
      <c r="M31" s="80"/>
      <c r="N31" s="80"/>
      <c r="O31" s="80"/>
      <c r="P31" s="80"/>
      <c r="Q31" s="80"/>
      <c r="R31" s="80"/>
      <c r="S31" s="80"/>
      <c r="T31" s="80"/>
      <c r="U31" s="146"/>
      <c r="V31" s="147"/>
      <c r="W31" s="182"/>
      <c r="X31" s="147"/>
    </row>
    <row r="32" spans="1:24" s="133" customFormat="1" ht="48" customHeight="1">
      <c r="A32" s="78" t="s">
        <v>150</v>
      </c>
      <c r="B32" s="280" t="s">
        <v>94</v>
      </c>
      <c r="C32" s="281"/>
      <c r="D32" s="281"/>
      <c r="E32" s="281"/>
      <c r="F32" s="281"/>
      <c r="G32" s="281"/>
      <c r="H32" s="281"/>
      <c r="I32" s="281"/>
      <c r="J32" s="281"/>
      <c r="K32" s="281"/>
      <c r="L32" s="281"/>
      <c r="M32" s="281"/>
      <c r="N32" s="281"/>
      <c r="O32" s="281"/>
      <c r="P32" s="281"/>
      <c r="Q32" s="281"/>
      <c r="R32" s="80"/>
      <c r="S32" s="80"/>
      <c r="T32" s="80"/>
      <c r="U32" s="146"/>
      <c r="V32" s="147"/>
      <c r="W32" s="182"/>
      <c r="X32" s="147"/>
    </row>
    <row r="33" spans="1:24" s="133" customFormat="1" ht="15.75">
      <c r="A33" s="79"/>
      <c r="B33" s="80"/>
      <c r="C33" s="80"/>
      <c r="D33" s="80"/>
      <c r="E33" s="80"/>
      <c r="F33" s="80"/>
      <c r="G33" s="80"/>
      <c r="H33" s="80"/>
      <c r="I33" s="80"/>
      <c r="J33" s="80"/>
      <c r="K33" s="80"/>
      <c r="L33" s="80"/>
      <c r="M33" s="80"/>
      <c r="N33" s="80"/>
      <c r="O33" s="80"/>
      <c r="P33" s="80"/>
      <c r="Q33" s="80"/>
      <c r="R33" s="80"/>
      <c r="S33" s="80"/>
      <c r="T33" s="80"/>
      <c r="U33" s="146"/>
      <c r="V33" s="147"/>
      <c r="W33" s="182"/>
      <c r="X33" s="147"/>
    </row>
    <row r="34" spans="1:24" s="133" customFormat="1" ht="66" customHeight="1">
      <c r="A34" s="78" t="s">
        <v>151</v>
      </c>
      <c r="B34" s="280" t="s">
        <v>92</v>
      </c>
      <c r="C34" s="281"/>
      <c r="D34" s="281"/>
      <c r="E34" s="281"/>
      <c r="F34" s="281"/>
      <c r="G34" s="281"/>
      <c r="H34" s="281"/>
      <c r="I34" s="281"/>
      <c r="J34" s="281"/>
      <c r="K34" s="281"/>
      <c r="L34" s="281"/>
      <c r="M34" s="281"/>
      <c r="N34" s="281"/>
      <c r="O34" s="281"/>
      <c r="P34" s="281"/>
      <c r="Q34" s="281"/>
      <c r="R34" s="80"/>
      <c r="S34" s="80"/>
      <c r="T34" s="80"/>
      <c r="U34" s="146"/>
      <c r="V34" s="147"/>
      <c r="W34" s="182"/>
      <c r="X34" s="147"/>
    </row>
    <row r="35" spans="1:24" s="133" customFormat="1" ht="15.75">
      <c r="A35" s="79"/>
      <c r="B35" s="112"/>
      <c r="C35" s="112"/>
      <c r="D35" s="77"/>
      <c r="E35" s="77"/>
      <c r="F35" s="77"/>
      <c r="G35" s="77"/>
      <c r="H35" s="77"/>
      <c r="I35" s="77"/>
      <c r="J35" s="77"/>
      <c r="K35" s="77"/>
      <c r="L35" s="80"/>
      <c r="M35" s="80"/>
      <c r="N35" s="80"/>
      <c r="O35" s="80"/>
      <c r="P35" s="80"/>
      <c r="Q35" s="80"/>
      <c r="R35" s="80"/>
      <c r="S35" s="80"/>
      <c r="T35" s="80"/>
      <c r="U35" s="146"/>
      <c r="V35" s="147"/>
      <c r="W35" s="182"/>
      <c r="X35" s="147"/>
    </row>
    <row r="36" spans="1:24" s="133" customFormat="1" ht="69.75" customHeight="1">
      <c r="A36" s="78" t="s">
        <v>152</v>
      </c>
      <c r="B36" s="280" t="s">
        <v>254</v>
      </c>
      <c r="C36" s="281"/>
      <c r="D36" s="281"/>
      <c r="E36" s="281"/>
      <c r="F36" s="281"/>
      <c r="G36" s="281"/>
      <c r="H36" s="281"/>
      <c r="I36" s="281"/>
      <c r="J36" s="281"/>
      <c r="K36" s="281"/>
      <c r="L36" s="281"/>
      <c r="M36" s="281"/>
      <c r="N36" s="281"/>
      <c r="O36" s="281"/>
      <c r="P36" s="281"/>
      <c r="Q36" s="281"/>
      <c r="R36" s="80"/>
      <c r="S36" s="80"/>
      <c r="T36" s="80"/>
      <c r="U36" s="146"/>
      <c r="V36" s="147"/>
      <c r="W36" s="182"/>
      <c r="X36" s="147"/>
    </row>
    <row r="37" spans="1:24" s="133" customFormat="1" ht="15.75">
      <c r="A37" s="79"/>
      <c r="B37" s="112"/>
      <c r="C37" s="112"/>
      <c r="D37" s="112"/>
      <c r="E37" s="112"/>
      <c r="F37" s="112"/>
      <c r="G37" s="112"/>
      <c r="H37" s="112"/>
      <c r="I37" s="112"/>
      <c r="J37" s="112"/>
      <c r="K37" s="112"/>
      <c r="L37" s="80"/>
      <c r="M37" s="80"/>
      <c r="N37" s="80"/>
      <c r="O37" s="80"/>
      <c r="P37" s="80"/>
      <c r="Q37" s="80"/>
      <c r="R37" s="80"/>
      <c r="S37" s="80"/>
      <c r="T37" s="80"/>
      <c r="U37" s="146"/>
      <c r="V37" s="147"/>
      <c r="W37" s="182"/>
      <c r="X37" s="147"/>
    </row>
    <row r="38" spans="1:24" s="133" customFormat="1" ht="51.75" customHeight="1">
      <c r="A38" s="78" t="s">
        <v>153</v>
      </c>
      <c r="B38" s="280" t="s">
        <v>255</v>
      </c>
      <c r="C38" s="281"/>
      <c r="D38" s="281"/>
      <c r="E38" s="281"/>
      <c r="F38" s="281"/>
      <c r="G38" s="281"/>
      <c r="H38" s="281"/>
      <c r="I38" s="281"/>
      <c r="J38" s="281"/>
      <c r="K38" s="281"/>
      <c r="L38" s="281"/>
      <c r="M38" s="281"/>
      <c r="N38" s="281"/>
      <c r="O38" s="281"/>
      <c r="P38" s="281"/>
      <c r="Q38" s="281"/>
      <c r="R38" s="80"/>
      <c r="S38" s="80"/>
      <c r="T38" s="80"/>
      <c r="U38" s="146"/>
      <c r="V38" s="147"/>
      <c r="W38" s="182"/>
      <c r="X38" s="147"/>
    </row>
    <row r="39" spans="1:24" s="133" customFormat="1" ht="15.75">
      <c r="A39" s="79"/>
      <c r="B39" s="112"/>
      <c r="C39" s="112"/>
      <c r="D39" s="77"/>
      <c r="E39" s="77"/>
      <c r="F39" s="77"/>
      <c r="G39" s="77"/>
      <c r="H39" s="77"/>
      <c r="I39" s="77"/>
      <c r="J39" s="77"/>
      <c r="K39" s="77"/>
      <c r="L39" s="77"/>
      <c r="M39" s="93"/>
      <c r="N39" s="80"/>
      <c r="O39" s="80"/>
      <c r="P39" s="80"/>
      <c r="Q39" s="80"/>
      <c r="R39" s="80"/>
      <c r="S39" s="80"/>
      <c r="T39" s="80"/>
      <c r="U39" s="146"/>
      <c r="V39" s="147"/>
      <c r="W39" s="182"/>
      <c r="X39" s="147"/>
    </row>
    <row r="40" spans="1:24" s="133" customFormat="1" ht="113.25" customHeight="1">
      <c r="A40" s="78" t="s">
        <v>154</v>
      </c>
      <c r="B40" s="280" t="s">
        <v>256</v>
      </c>
      <c r="C40" s="281"/>
      <c r="D40" s="281"/>
      <c r="E40" s="281"/>
      <c r="F40" s="281"/>
      <c r="G40" s="281"/>
      <c r="H40" s="281"/>
      <c r="I40" s="281"/>
      <c r="J40" s="281"/>
      <c r="K40" s="281"/>
      <c r="L40" s="281"/>
      <c r="M40" s="281"/>
      <c r="N40" s="281"/>
      <c r="O40" s="281"/>
      <c r="P40" s="281"/>
      <c r="Q40" s="281"/>
      <c r="R40" s="80"/>
      <c r="S40" s="80"/>
      <c r="T40" s="80"/>
      <c r="U40" s="146"/>
      <c r="V40" s="147"/>
      <c r="W40" s="182"/>
      <c r="X40" s="147"/>
    </row>
    <row r="41" spans="1:24" s="133" customFormat="1" ht="15.75" customHeight="1">
      <c r="A41" s="79"/>
      <c r="B41" s="80"/>
      <c r="C41" s="80"/>
      <c r="D41" s="80"/>
      <c r="E41" s="80"/>
      <c r="F41" s="80"/>
      <c r="G41" s="80"/>
      <c r="H41" s="80"/>
      <c r="I41" s="80"/>
      <c r="J41" s="80"/>
      <c r="K41" s="80"/>
      <c r="L41" s="80"/>
      <c r="M41" s="80"/>
      <c r="N41" s="80"/>
      <c r="O41" s="80"/>
      <c r="P41" s="80"/>
      <c r="Q41" s="80"/>
      <c r="R41" s="80"/>
      <c r="S41" s="80"/>
      <c r="T41" s="80"/>
      <c r="U41" s="146"/>
      <c r="V41" s="147"/>
      <c r="W41" s="182"/>
      <c r="X41" s="147"/>
    </row>
    <row r="42" spans="1:24" s="133" customFormat="1" ht="50.25" customHeight="1">
      <c r="A42" s="78" t="s">
        <v>155</v>
      </c>
      <c r="B42" s="280" t="s">
        <v>223</v>
      </c>
      <c r="C42" s="281"/>
      <c r="D42" s="281"/>
      <c r="E42" s="281"/>
      <c r="F42" s="281"/>
      <c r="G42" s="281"/>
      <c r="H42" s="281"/>
      <c r="I42" s="281"/>
      <c r="J42" s="281"/>
      <c r="K42" s="281"/>
      <c r="L42" s="281"/>
      <c r="M42" s="281"/>
      <c r="N42" s="281"/>
      <c r="O42" s="281"/>
      <c r="P42" s="281"/>
      <c r="Q42" s="281"/>
      <c r="R42" s="80"/>
      <c r="S42" s="80"/>
      <c r="T42" s="80"/>
      <c r="U42" s="146"/>
      <c r="V42" s="147"/>
      <c r="W42" s="182"/>
      <c r="X42" s="147"/>
    </row>
    <row r="43" spans="1:24" s="133" customFormat="1" ht="15.75">
      <c r="A43" s="79"/>
      <c r="B43" s="112"/>
      <c r="C43" s="112"/>
      <c r="D43" s="77"/>
      <c r="E43" s="77"/>
      <c r="F43" s="77"/>
      <c r="G43" s="77"/>
      <c r="H43" s="77"/>
      <c r="I43" s="77"/>
      <c r="J43" s="77"/>
      <c r="K43" s="77"/>
      <c r="L43" s="80"/>
      <c r="M43" s="80"/>
      <c r="N43" s="80"/>
      <c r="O43" s="80"/>
      <c r="P43" s="80"/>
      <c r="Q43" s="80"/>
      <c r="R43" s="80"/>
      <c r="S43" s="80"/>
      <c r="T43" s="80"/>
      <c r="U43" s="146"/>
      <c r="V43" s="147"/>
      <c r="W43" s="182"/>
      <c r="X43" s="147"/>
    </row>
    <row r="44" spans="1:24" s="133" customFormat="1" ht="48.75" customHeight="1">
      <c r="A44" s="78" t="s">
        <v>156</v>
      </c>
      <c r="B44" s="280" t="s">
        <v>257</v>
      </c>
      <c r="C44" s="290"/>
      <c r="D44" s="290"/>
      <c r="E44" s="290"/>
      <c r="F44" s="290"/>
      <c r="G44" s="290"/>
      <c r="H44" s="290"/>
      <c r="I44" s="290"/>
      <c r="J44" s="290"/>
      <c r="K44" s="290"/>
      <c r="L44" s="290"/>
      <c r="M44" s="290"/>
      <c r="N44" s="290"/>
      <c r="O44" s="290"/>
      <c r="P44" s="290"/>
      <c r="Q44" s="290"/>
      <c r="R44" s="80"/>
      <c r="S44" s="80"/>
      <c r="T44" s="80"/>
      <c r="U44" s="146"/>
      <c r="V44" s="147"/>
      <c r="W44" s="182"/>
      <c r="X44" s="147"/>
    </row>
    <row r="45" spans="1:24" s="133" customFormat="1" ht="15.75">
      <c r="A45" s="79"/>
      <c r="B45" s="112"/>
      <c r="C45" s="112"/>
      <c r="D45" s="77"/>
      <c r="E45" s="77"/>
      <c r="F45" s="77"/>
      <c r="G45" s="77"/>
      <c r="H45" s="77"/>
      <c r="I45" s="77"/>
      <c r="J45" s="77"/>
      <c r="K45" s="77"/>
      <c r="L45" s="80"/>
      <c r="M45" s="80"/>
      <c r="N45" s="80"/>
      <c r="O45" s="80"/>
      <c r="P45" s="80"/>
      <c r="Q45" s="80"/>
      <c r="R45" s="80"/>
      <c r="S45" s="80"/>
      <c r="T45" s="80"/>
      <c r="U45" s="146"/>
      <c r="V45" s="147"/>
      <c r="W45" s="182"/>
      <c r="X45" s="147"/>
    </row>
    <row r="46" spans="1:24" s="133" customFormat="1" ht="15.75">
      <c r="A46" s="79"/>
      <c r="B46" s="77" t="s">
        <v>190</v>
      </c>
      <c r="C46" s="80"/>
      <c r="D46" s="80"/>
      <c r="E46" s="93" t="s">
        <v>79</v>
      </c>
      <c r="F46" s="93"/>
      <c r="G46" s="93" t="s">
        <v>80</v>
      </c>
      <c r="H46" s="93"/>
      <c r="I46" s="93" t="s">
        <v>81</v>
      </c>
      <c r="J46" s="93"/>
      <c r="K46" s="264" t="s">
        <v>132</v>
      </c>
      <c r="L46" s="231"/>
      <c r="M46" s="93"/>
      <c r="N46" s="91" t="s">
        <v>139</v>
      </c>
      <c r="O46" s="93"/>
      <c r="P46" s="283" t="s">
        <v>133</v>
      </c>
      <c r="Q46" s="283"/>
      <c r="R46" s="80"/>
      <c r="S46" s="80"/>
      <c r="T46" s="80"/>
      <c r="U46" s="146"/>
      <c r="V46" s="147"/>
      <c r="W46" s="182"/>
      <c r="X46" s="147"/>
    </row>
    <row r="47" spans="1:24" s="133" customFormat="1" ht="15.75">
      <c r="A47" s="79"/>
      <c r="B47" s="132" t="s">
        <v>225</v>
      </c>
      <c r="C47" s="80"/>
      <c r="D47" s="80"/>
      <c r="E47" s="93" t="s">
        <v>31</v>
      </c>
      <c r="F47" s="80"/>
      <c r="G47" s="93" t="s">
        <v>31</v>
      </c>
      <c r="H47" s="80"/>
      <c r="I47" s="93" t="s">
        <v>31</v>
      </c>
      <c r="J47" s="80"/>
      <c r="K47" s="283" t="s">
        <v>31</v>
      </c>
      <c r="L47" s="291"/>
      <c r="M47" s="93"/>
      <c r="N47" s="93" t="s">
        <v>31</v>
      </c>
      <c r="O47" s="93"/>
      <c r="P47" s="283" t="s">
        <v>31</v>
      </c>
      <c r="Q47" s="283"/>
      <c r="R47" s="80"/>
      <c r="S47" s="80"/>
      <c r="T47" s="80"/>
      <c r="U47" s="146"/>
      <c r="V47" s="147"/>
      <c r="W47" s="182"/>
      <c r="X47" s="147"/>
    </row>
    <row r="48" spans="1:24" s="133" customFormat="1" ht="15.75">
      <c r="A48" s="79"/>
      <c r="B48" s="80"/>
      <c r="C48" s="80"/>
      <c r="D48" s="80"/>
      <c r="E48" s="80"/>
      <c r="F48" s="80"/>
      <c r="G48" s="80"/>
      <c r="H48" s="80"/>
      <c r="I48" s="80"/>
      <c r="J48" s="80"/>
      <c r="K48" s="80"/>
      <c r="L48" s="80"/>
      <c r="M48" s="80"/>
      <c r="N48" s="80"/>
      <c r="O48" s="80"/>
      <c r="P48" s="80"/>
      <c r="Q48" s="80"/>
      <c r="R48" s="80"/>
      <c r="S48" s="80"/>
      <c r="T48" s="80"/>
      <c r="U48" s="146"/>
      <c r="V48" s="147"/>
      <c r="W48" s="182"/>
      <c r="X48" s="147"/>
    </row>
    <row r="49" spans="1:24" s="133" customFormat="1" ht="15.75">
      <c r="A49" s="79"/>
      <c r="B49" s="80" t="s">
        <v>137</v>
      </c>
      <c r="C49" s="80"/>
      <c r="D49" s="80"/>
      <c r="E49" s="86">
        <v>57910</v>
      </c>
      <c r="F49" s="86">
        <v>119156</v>
      </c>
      <c r="G49" s="86">
        <v>114419</v>
      </c>
      <c r="H49" s="86"/>
      <c r="I49" s="86">
        <v>72</v>
      </c>
      <c r="J49" s="86"/>
      <c r="K49" s="251">
        <v>606</v>
      </c>
      <c r="L49" s="226"/>
      <c r="M49" s="86"/>
      <c r="N49" s="86">
        <v>0</v>
      </c>
      <c r="O49" s="86"/>
      <c r="P49" s="289">
        <f>+E49+G49+I49+K49+N49</f>
        <v>173007</v>
      </c>
      <c r="Q49" s="289"/>
      <c r="R49" s="202"/>
      <c r="S49" s="80"/>
      <c r="T49" s="80"/>
      <c r="U49" s="146"/>
      <c r="V49" s="147"/>
      <c r="W49" s="182"/>
      <c r="X49" s="147"/>
    </row>
    <row r="50" spans="1:24" s="133" customFormat="1" ht="15.75">
      <c r="A50" s="79"/>
      <c r="B50" s="80" t="s">
        <v>138</v>
      </c>
      <c r="C50" s="80"/>
      <c r="D50" s="80"/>
      <c r="E50" s="86">
        <v>56902</v>
      </c>
      <c r="F50" s="86"/>
      <c r="G50" s="86">
        <v>33</v>
      </c>
      <c r="H50" s="86"/>
      <c r="I50" s="86">
        <v>1923</v>
      </c>
      <c r="J50" s="86"/>
      <c r="K50" s="257">
        <v>5</v>
      </c>
      <c r="L50" s="274"/>
      <c r="M50" s="86"/>
      <c r="N50" s="86">
        <f>-E50-G50-I50-K50</f>
        <v>-58863</v>
      </c>
      <c r="O50" s="86"/>
      <c r="P50" s="289">
        <f>+E50+G50+I50+K50+N50</f>
        <v>0</v>
      </c>
      <c r="Q50" s="289"/>
      <c r="R50" s="80"/>
      <c r="S50" s="80"/>
      <c r="T50" s="80"/>
      <c r="U50" s="146"/>
      <c r="V50" s="147"/>
      <c r="W50" s="182"/>
      <c r="X50" s="147"/>
    </row>
    <row r="51" spans="1:24" s="133" customFormat="1" ht="16.5" thickBot="1">
      <c r="A51" s="79"/>
      <c r="B51" s="80"/>
      <c r="C51" s="80"/>
      <c r="D51" s="80"/>
      <c r="E51" s="108">
        <f>SUM(E49:E50)</f>
        <v>114812</v>
      </c>
      <c r="F51" s="108"/>
      <c r="G51" s="108">
        <f>SUM(G49:G50)</f>
        <v>114452</v>
      </c>
      <c r="H51" s="108"/>
      <c r="I51" s="108">
        <f>SUM(I49:I50)</f>
        <v>1995</v>
      </c>
      <c r="J51" s="108"/>
      <c r="K51" s="253">
        <f>SUM(K49:K50)</f>
        <v>611</v>
      </c>
      <c r="L51" s="276"/>
      <c r="M51" s="108"/>
      <c r="N51" s="108">
        <f>SUM(N49:N50)</f>
        <v>-58863</v>
      </c>
      <c r="O51" s="108"/>
      <c r="P51" s="284">
        <f>SUM(P49:P50)</f>
        <v>173007</v>
      </c>
      <c r="Q51" s="284"/>
      <c r="R51" s="80"/>
      <c r="S51" s="80"/>
      <c r="T51" s="80"/>
      <c r="U51" s="146"/>
      <c r="V51" s="147"/>
      <c r="W51" s="182"/>
      <c r="X51" s="147"/>
    </row>
    <row r="52" spans="1:24" s="133" customFormat="1" ht="16.5" thickTop="1">
      <c r="A52" s="79"/>
      <c r="B52" s="80"/>
      <c r="C52" s="80"/>
      <c r="D52" s="80"/>
      <c r="E52" s="86"/>
      <c r="F52" s="86"/>
      <c r="G52" s="86"/>
      <c r="H52" s="86"/>
      <c r="I52" s="86"/>
      <c r="J52" s="86"/>
      <c r="K52" s="86"/>
      <c r="L52" s="86"/>
      <c r="M52" s="86"/>
      <c r="N52" s="86"/>
      <c r="O52" s="86"/>
      <c r="P52" s="86"/>
      <c r="Q52" s="86"/>
      <c r="R52" s="80"/>
      <c r="S52" s="80"/>
      <c r="T52" s="80"/>
      <c r="U52" s="146"/>
      <c r="V52" s="147"/>
      <c r="W52" s="182"/>
      <c r="X52" s="147"/>
    </row>
    <row r="53" spans="1:24" s="133" customFormat="1" ht="16.5" thickBot="1">
      <c r="A53" s="79"/>
      <c r="B53" s="80" t="s">
        <v>148</v>
      </c>
      <c r="C53" s="80"/>
      <c r="D53" s="80"/>
      <c r="E53" s="69">
        <v>5905</v>
      </c>
      <c r="F53" s="69"/>
      <c r="G53" s="69">
        <v>2598</v>
      </c>
      <c r="H53" s="69"/>
      <c r="I53" s="69">
        <v>303</v>
      </c>
      <c r="J53" s="69"/>
      <c r="K53" s="285">
        <v>197</v>
      </c>
      <c r="L53" s="260"/>
      <c r="M53" s="69"/>
      <c r="N53" s="69">
        <v>0</v>
      </c>
      <c r="O53" s="69"/>
      <c r="P53" s="289">
        <f>+E53+G53+I53+K53+N53</f>
        <v>9003</v>
      </c>
      <c r="Q53" s="289"/>
      <c r="R53" s="202"/>
      <c r="S53" s="80"/>
      <c r="T53" s="80"/>
      <c r="U53" s="146"/>
      <c r="V53" s="147"/>
      <c r="W53" s="182"/>
      <c r="X53" s="147"/>
    </row>
    <row r="54" spans="1:24" s="133" customFormat="1" ht="16.5" thickTop="1">
      <c r="A54" s="79"/>
      <c r="B54" s="133" t="s">
        <v>141</v>
      </c>
      <c r="C54" s="80"/>
      <c r="D54" s="80"/>
      <c r="E54" s="86"/>
      <c r="F54" s="86"/>
      <c r="G54" s="86"/>
      <c r="H54" s="86"/>
      <c r="I54" s="86"/>
      <c r="J54" s="86"/>
      <c r="K54" s="86"/>
      <c r="L54" s="86"/>
      <c r="M54" s="86"/>
      <c r="N54" s="86"/>
      <c r="O54" s="86"/>
      <c r="P54" s="289">
        <v>193</v>
      </c>
      <c r="Q54" s="289"/>
      <c r="R54" s="80"/>
      <c r="S54" s="80"/>
      <c r="T54" s="80"/>
      <c r="U54" s="146"/>
      <c r="V54" s="147"/>
      <c r="W54" s="182"/>
      <c r="X54" s="147"/>
    </row>
    <row r="55" spans="1:24" s="133" customFormat="1" ht="15.75">
      <c r="A55" s="79"/>
      <c r="B55" s="80" t="s">
        <v>140</v>
      </c>
      <c r="C55" s="80"/>
      <c r="D55" s="80"/>
      <c r="E55" s="86"/>
      <c r="F55" s="86"/>
      <c r="G55" s="86"/>
      <c r="H55" s="86"/>
      <c r="I55" s="86"/>
      <c r="J55" s="86"/>
      <c r="K55" s="86"/>
      <c r="L55" s="86"/>
      <c r="M55" s="86"/>
      <c r="N55" s="86"/>
      <c r="O55" s="86"/>
      <c r="P55" s="298">
        <v>2302</v>
      </c>
      <c r="Q55" s="298"/>
      <c r="R55" s="80"/>
      <c r="S55" s="80"/>
      <c r="T55" s="80"/>
      <c r="U55" s="146"/>
      <c r="V55" s="147"/>
      <c r="W55" s="182"/>
      <c r="X55" s="147"/>
    </row>
    <row r="56" spans="1:24" s="133" customFormat="1" ht="16.5" thickBot="1">
      <c r="A56" s="79"/>
      <c r="B56" s="80" t="s">
        <v>77</v>
      </c>
      <c r="C56" s="80"/>
      <c r="D56" s="80"/>
      <c r="E56" s="202"/>
      <c r="F56" s="202"/>
      <c r="G56" s="202"/>
      <c r="H56" s="202"/>
      <c r="I56" s="202"/>
      <c r="J56" s="202"/>
      <c r="K56" s="202"/>
      <c r="L56" s="202"/>
      <c r="M56" s="202"/>
      <c r="N56" s="202"/>
      <c r="O56" s="86"/>
      <c r="P56" s="284">
        <f>SUM(P53:P55)</f>
        <v>11498</v>
      </c>
      <c r="Q56" s="284"/>
      <c r="R56" s="202"/>
      <c r="S56" s="80"/>
      <c r="T56" s="80"/>
      <c r="U56" s="146"/>
      <c r="V56" s="147"/>
      <c r="W56" s="182"/>
      <c r="X56" s="147"/>
    </row>
    <row r="57" spans="1:24" s="133" customFormat="1" ht="16.5" thickTop="1">
      <c r="A57" s="79"/>
      <c r="B57" s="112"/>
      <c r="C57" s="112"/>
      <c r="D57" s="77"/>
      <c r="E57" s="186"/>
      <c r="F57" s="186"/>
      <c r="G57" s="186"/>
      <c r="H57" s="186"/>
      <c r="I57" s="186"/>
      <c r="J57" s="186"/>
      <c r="K57" s="186"/>
      <c r="L57" s="186"/>
      <c r="M57" s="186"/>
      <c r="N57" s="186"/>
      <c r="O57" s="80"/>
      <c r="P57" s="80"/>
      <c r="Q57" s="80"/>
      <c r="R57" s="80"/>
      <c r="S57" s="80"/>
      <c r="T57" s="80"/>
      <c r="U57" s="146"/>
      <c r="V57" s="147"/>
      <c r="W57" s="182"/>
      <c r="X57" s="147"/>
    </row>
    <row r="58" spans="1:24" s="133" customFormat="1" ht="15.75" customHeight="1">
      <c r="A58" s="79"/>
      <c r="B58" s="77" t="str">
        <f>+B46</f>
        <v>Financial period ended</v>
      </c>
      <c r="C58" s="80"/>
      <c r="D58" s="80"/>
      <c r="E58" s="93" t="s">
        <v>79</v>
      </c>
      <c r="F58" s="93"/>
      <c r="G58" s="93" t="s">
        <v>80</v>
      </c>
      <c r="H58" s="93"/>
      <c r="I58" s="93" t="s">
        <v>81</v>
      </c>
      <c r="J58" s="93"/>
      <c r="K58" s="264" t="s">
        <v>132</v>
      </c>
      <c r="L58" s="231"/>
      <c r="M58" s="93"/>
      <c r="N58" s="91" t="s">
        <v>139</v>
      </c>
      <c r="O58" s="93"/>
      <c r="P58" s="283" t="s">
        <v>133</v>
      </c>
      <c r="Q58" s="283"/>
      <c r="R58" s="93"/>
      <c r="S58" s="93"/>
      <c r="T58" s="80"/>
      <c r="U58" s="146"/>
      <c r="V58" s="147"/>
      <c r="W58" s="182"/>
      <c r="X58" s="147"/>
    </row>
    <row r="59" spans="1:24" s="133" customFormat="1" ht="15.75">
      <c r="A59" s="79"/>
      <c r="B59" s="132" t="s">
        <v>224</v>
      </c>
      <c r="C59" s="80"/>
      <c r="D59" s="80"/>
      <c r="E59" s="93" t="s">
        <v>31</v>
      </c>
      <c r="F59" s="80"/>
      <c r="G59" s="93" t="s">
        <v>31</v>
      </c>
      <c r="H59" s="80"/>
      <c r="I59" s="93" t="s">
        <v>31</v>
      </c>
      <c r="J59" s="80"/>
      <c r="K59" s="264" t="s">
        <v>31</v>
      </c>
      <c r="L59" s="225"/>
      <c r="M59" s="93"/>
      <c r="N59" s="93" t="s">
        <v>31</v>
      </c>
      <c r="O59" s="93"/>
      <c r="P59" s="283" t="s">
        <v>31</v>
      </c>
      <c r="Q59" s="283"/>
      <c r="R59" s="93"/>
      <c r="S59" s="93"/>
      <c r="T59" s="80"/>
      <c r="U59" s="146"/>
      <c r="V59" s="147"/>
      <c r="W59" s="182"/>
      <c r="X59" s="147"/>
    </row>
    <row r="60" spans="1:24" s="133" customFormat="1" ht="15.75">
      <c r="A60" s="79"/>
      <c r="B60" s="80"/>
      <c r="C60" s="80"/>
      <c r="D60" s="80"/>
      <c r="E60" s="80"/>
      <c r="F60" s="80"/>
      <c r="G60" s="80"/>
      <c r="H60" s="80"/>
      <c r="I60" s="80"/>
      <c r="J60" s="80"/>
      <c r="K60" s="80"/>
      <c r="L60" s="80"/>
      <c r="M60" s="80"/>
      <c r="N60" s="80"/>
      <c r="O60" s="80"/>
      <c r="P60" s="80"/>
      <c r="Q60" s="80"/>
      <c r="R60" s="80"/>
      <c r="S60" s="80"/>
      <c r="T60" s="81"/>
      <c r="U60" s="81"/>
      <c r="W60" s="182"/>
      <c r="X60" s="147"/>
    </row>
    <row r="61" spans="1:24" s="133" customFormat="1" ht="15.75">
      <c r="A61" s="79"/>
      <c r="B61" s="80" t="s">
        <v>137</v>
      </c>
      <c r="C61" s="80"/>
      <c r="D61" s="80"/>
      <c r="E61" s="86">
        <v>55078</v>
      </c>
      <c r="F61" s="86">
        <v>119156</v>
      </c>
      <c r="G61" s="86">
        <v>104849</v>
      </c>
      <c r="H61" s="86"/>
      <c r="I61" s="86">
        <v>31</v>
      </c>
      <c r="J61" s="86"/>
      <c r="K61" s="251">
        <v>484</v>
      </c>
      <c r="L61" s="226"/>
      <c r="M61" s="86"/>
      <c r="N61" s="86">
        <v>0</v>
      </c>
      <c r="O61" s="86"/>
      <c r="P61" s="289">
        <f>+E61+G61+I61+K61+N61</f>
        <v>160442</v>
      </c>
      <c r="Q61" s="289"/>
      <c r="R61" s="80"/>
      <c r="S61" s="80"/>
      <c r="T61" s="81"/>
      <c r="U61" s="81"/>
      <c r="W61" s="182"/>
      <c r="X61" s="147"/>
    </row>
    <row r="62" spans="1:24" s="133" customFormat="1" ht="15.75">
      <c r="A62" s="79"/>
      <c r="B62" s="80" t="s">
        <v>138</v>
      </c>
      <c r="C62" s="80"/>
      <c r="D62" s="80"/>
      <c r="E62" s="86">
        <v>56582</v>
      </c>
      <c r="F62" s="86"/>
      <c r="G62" s="86">
        <v>31</v>
      </c>
      <c r="H62" s="86"/>
      <c r="I62" s="86">
        <v>935</v>
      </c>
      <c r="J62" s="86"/>
      <c r="K62" s="257">
        <v>228</v>
      </c>
      <c r="L62" s="274"/>
      <c r="M62" s="86"/>
      <c r="N62" s="86">
        <f>-E62-G62-I62-K62</f>
        <v>-57776</v>
      </c>
      <c r="O62" s="86"/>
      <c r="P62" s="289">
        <f>+E62+G62+I62+K62+N62</f>
        <v>0</v>
      </c>
      <c r="Q62" s="289"/>
      <c r="R62" s="80"/>
      <c r="S62" s="80"/>
      <c r="T62" s="81"/>
      <c r="U62" s="81"/>
      <c r="W62" s="182"/>
      <c r="X62" s="147"/>
    </row>
    <row r="63" spans="1:24" s="133" customFormat="1" ht="16.5" thickBot="1">
      <c r="A63" s="79"/>
      <c r="B63" s="80"/>
      <c r="C63" s="80"/>
      <c r="D63" s="80"/>
      <c r="E63" s="177">
        <f>SUM(E61:E62)</f>
        <v>111660</v>
      </c>
      <c r="F63" s="177"/>
      <c r="G63" s="177">
        <f>SUM(G61:G62)</f>
        <v>104880</v>
      </c>
      <c r="H63" s="108"/>
      <c r="I63" s="177">
        <f>SUM(I61:I62)</f>
        <v>966</v>
      </c>
      <c r="J63" s="108"/>
      <c r="K63" s="310">
        <f>SUM(K61:K62)</f>
        <v>712</v>
      </c>
      <c r="L63" s="276"/>
      <c r="M63" s="108"/>
      <c r="N63" s="108">
        <f>SUM(N61:N62)</f>
        <v>-57776</v>
      </c>
      <c r="O63" s="108"/>
      <c r="P63" s="284">
        <f>SUM(P61:P62)</f>
        <v>160442</v>
      </c>
      <c r="Q63" s="284"/>
      <c r="R63" s="80"/>
      <c r="S63" s="80"/>
      <c r="T63" s="81"/>
      <c r="U63" s="81"/>
      <c r="W63" s="182"/>
      <c r="X63" s="147"/>
    </row>
    <row r="64" spans="1:24" s="133" customFormat="1" ht="16.5" thickTop="1">
      <c r="A64" s="79"/>
      <c r="B64" s="80"/>
      <c r="C64" s="80"/>
      <c r="D64" s="80"/>
      <c r="E64" s="45"/>
      <c r="F64" s="45"/>
      <c r="G64" s="45"/>
      <c r="H64" s="86"/>
      <c r="I64" s="45"/>
      <c r="J64" s="86"/>
      <c r="K64" s="45"/>
      <c r="L64" s="45"/>
      <c r="M64" s="86"/>
      <c r="N64" s="86"/>
      <c r="O64" s="86"/>
      <c r="P64" s="86"/>
      <c r="Q64" s="86"/>
      <c r="R64" s="80"/>
      <c r="S64" s="80"/>
      <c r="T64" s="81"/>
      <c r="U64" s="81"/>
      <c r="W64" s="182"/>
      <c r="X64" s="147"/>
    </row>
    <row r="65" spans="1:24" s="133" customFormat="1" ht="16.5" thickBot="1">
      <c r="A65" s="79"/>
      <c r="B65" s="80" t="s">
        <v>148</v>
      </c>
      <c r="C65" s="80"/>
      <c r="D65" s="80"/>
      <c r="E65" s="69">
        <v>6157</v>
      </c>
      <c r="F65" s="69"/>
      <c r="G65" s="69">
        <v>3379</v>
      </c>
      <c r="H65" s="69"/>
      <c r="I65" s="69">
        <v>-259</v>
      </c>
      <c r="J65" s="69"/>
      <c r="K65" s="285">
        <v>87</v>
      </c>
      <c r="L65" s="260"/>
      <c r="M65" s="69"/>
      <c r="N65" s="69">
        <v>0</v>
      </c>
      <c r="O65" s="69"/>
      <c r="P65" s="289">
        <f>+E65+G65+I65+K65+N65</f>
        <v>9364</v>
      </c>
      <c r="Q65" s="289"/>
      <c r="R65" s="80"/>
      <c r="S65" s="80"/>
      <c r="T65" s="81"/>
      <c r="U65" s="81"/>
      <c r="W65" s="182"/>
      <c r="X65" s="147"/>
    </row>
    <row r="66" spans="1:24" s="133" customFormat="1" ht="16.5" thickTop="1">
      <c r="A66" s="79"/>
      <c r="B66" s="133" t="s">
        <v>141</v>
      </c>
      <c r="C66" s="80"/>
      <c r="D66" s="80"/>
      <c r="E66" s="86"/>
      <c r="F66" s="86"/>
      <c r="G66" s="86"/>
      <c r="H66" s="86"/>
      <c r="I66" s="86"/>
      <c r="J66" s="86"/>
      <c r="K66" s="86"/>
      <c r="L66" s="86"/>
      <c r="M66" s="86"/>
      <c r="N66" s="86"/>
      <c r="O66" s="86"/>
      <c r="P66" s="289">
        <v>218</v>
      </c>
      <c r="Q66" s="289"/>
      <c r="R66" s="80"/>
      <c r="S66" s="80"/>
      <c r="T66" s="81"/>
      <c r="U66" s="81"/>
      <c r="W66" s="182"/>
      <c r="X66" s="147"/>
    </row>
    <row r="67" spans="1:24" s="133" customFormat="1" ht="15.75">
      <c r="A67" s="79"/>
      <c r="B67" s="80" t="s">
        <v>140</v>
      </c>
      <c r="C67" s="80"/>
      <c r="D67" s="80"/>
      <c r="E67" s="86"/>
      <c r="F67" s="86"/>
      <c r="G67" s="86"/>
      <c r="H67" s="86"/>
      <c r="I67" s="86"/>
      <c r="J67" s="86"/>
      <c r="K67" s="86"/>
      <c r="L67" s="86"/>
      <c r="M67" s="86"/>
      <c r="N67" s="86"/>
      <c r="O67" s="86"/>
      <c r="P67" s="298">
        <v>1326</v>
      </c>
      <c r="Q67" s="298"/>
      <c r="R67" s="80"/>
      <c r="S67" s="80"/>
      <c r="T67" s="81"/>
      <c r="U67" s="81"/>
      <c r="W67" s="182"/>
      <c r="X67" s="147"/>
    </row>
    <row r="68" spans="1:24" s="133" customFormat="1" ht="16.5" thickBot="1">
      <c r="A68" s="79"/>
      <c r="B68" s="80" t="s">
        <v>77</v>
      </c>
      <c r="C68" s="80"/>
      <c r="D68" s="80"/>
      <c r="E68" s="86"/>
      <c r="F68" s="86"/>
      <c r="G68" s="86"/>
      <c r="H68" s="86"/>
      <c r="I68" s="86"/>
      <c r="J68" s="86"/>
      <c r="K68" s="86"/>
      <c r="L68" s="86"/>
      <c r="M68" s="86"/>
      <c r="N68" s="86"/>
      <c r="O68" s="86"/>
      <c r="P68" s="284">
        <f>SUM(P65:P67)</f>
        <v>10908</v>
      </c>
      <c r="Q68" s="284"/>
      <c r="R68" s="80"/>
      <c r="S68" s="80"/>
      <c r="T68" s="81"/>
      <c r="U68" s="81"/>
      <c r="W68" s="182"/>
      <c r="X68" s="147"/>
    </row>
    <row r="69" spans="1:24" s="133" customFormat="1" ht="16.5" thickTop="1">
      <c r="A69" s="79"/>
      <c r="B69" s="110"/>
      <c r="C69" s="110"/>
      <c r="D69" s="110"/>
      <c r="E69" s="85"/>
      <c r="F69" s="85"/>
      <c r="G69" s="85"/>
      <c r="H69" s="85"/>
      <c r="I69" s="82"/>
      <c r="J69" s="85"/>
      <c r="K69" s="85"/>
      <c r="L69" s="82"/>
      <c r="M69" s="82"/>
      <c r="N69" s="82"/>
      <c r="O69" s="82"/>
      <c r="P69" s="82"/>
      <c r="Q69" s="82"/>
      <c r="R69" s="81"/>
      <c r="S69" s="81"/>
      <c r="T69" s="81"/>
      <c r="U69" s="81"/>
      <c r="W69" s="182"/>
      <c r="X69" s="147"/>
    </row>
    <row r="70" spans="1:24" s="133" customFormat="1" ht="64.5" customHeight="1">
      <c r="A70" s="78" t="s">
        <v>157</v>
      </c>
      <c r="B70" s="280" t="s">
        <v>264</v>
      </c>
      <c r="C70" s="290"/>
      <c r="D70" s="290"/>
      <c r="E70" s="290"/>
      <c r="F70" s="290"/>
      <c r="G70" s="290"/>
      <c r="H70" s="290"/>
      <c r="I70" s="290"/>
      <c r="J70" s="290"/>
      <c r="K70" s="290"/>
      <c r="L70" s="290"/>
      <c r="M70" s="290"/>
      <c r="N70" s="290"/>
      <c r="O70" s="290"/>
      <c r="P70" s="290"/>
      <c r="Q70" s="290"/>
      <c r="R70" s="80"/>
      <c r="S70" s="80"/>
      <c r="T70" s="80"/>
      <c r="U70" s="146"/>
      <c r="V70" s="147"/>
      <c r="W70" s="182"/>
      <c r="X70" s="147"/>
    </row>
    <row r="71" spans="1:24" s="133" customFormat="1" ht="17.25" customHeight="1">
      <c r="A71" s="79"/>
      <c r="B71" s="80"/>
      <c r="C71" s="80"/>
      <c r="D71" s="80"/>
      <c r="E71" s="80"/>
      <c r="F71" s="80"/>
      <c r="G71" s="80"/>
      <c r="H71" s="80"/>
      <c r="I71" s="80"/>
      <c r="J71" s="80"/>
      <c r="K71" s="80"/>
      <c r="L71" s="80"/>
      <c r="M71" s="80"/>
      <c r="N71" s="80"/>
      <c r="O71" s="80"/>
      <c r="P71" s="80"/>
      <c r="Q71" s="80"/>
      <c r="R71" s="80"/>
      <c r="S71" s="80"/>
      <c r="T71" s="80"/>
      <c r="U71" s="146"/>
      <c r="V71" s="147"/>
      <c r="W71" s="182"/>
      <c r="X71" s="147"/>
    </row>
    <row r="72" spans="1:24" s="133" customFormat="1" ht="143.25" customHeight="1">
      <c r="A72" s="78" t="s">
        <v>158</v>
      </c>
      <c r="B72" s="280" t="s">
        <v>265</v>
      </c>
      <c r="C72" s="281"/>
      <c r="D72" s="281"/>
      <c r="E72" s="281"/>
      <c r="F72" s="281"/>
      <c r="G72" s="281"/>
      <c r="H72" s="281"/>
      <c r="I72" s="281"/>
      <c r="J72" s="281"/>
      <c r="K72" s="281"/>
      <c r="L72" s="281"/>
      <c r="M72" s="281"/>
      <c r="N72" s="281"/>
      <c r="O72" s="281"/>
      <c r="P72" s="281"/>
      <c r="Q72" s="281"/>
      <c r="R72" s="80"/>
      <c r="S72" s="80"/>
      <c r="T72" s="80"/>
      <c r="U72" s="146"/>
      <c r="V72" s="147"/>
      <c r="W72" s="182"/>
      <c r="X72" s="147"/>
    </row>
    <row r="73" spans="1:24" s="133" customFormat="1" ht="15.75">
      <c r="A73" s="79"/>
      <c r="B73" s="66"/>
      <c r="C73" s="63"/>
      <c r="D73" s="80"/>
      <c r="E73" s="80"/>
      <c r="F73" s="80"/>
      <c r="G73" s="80"/>
      <c r="H73" s="80"/>
      <c r="I73" s="80"/>
      <c r="J73" s="80"/>
      <c r="K73" s="80"/>
      <c r="L73" s="80"/>
      <c r="M73" s="80"/>
      <c r="N73" s="80"/>
      <c r="O73" s="80"/>
      <c r="P73" s="80"/>
      <c r="Q73" s="80"/>
      <c r="R73" s="80"/>
      <c r="S73" s="80"/>
      <c r="T73" s="80"/>
      <c r="U73" s="146"/>
      <c r="V73" s="147"/>
      <c r="W73" s="182"/>
      <c r="X73" s="147"/>
    </row>
    <row r="74" spans="1:24" s="133" customFormat="1" ht="48" customHeight="1">
      <c r="A74" s="78" t="s">
        <v>159</v>
      </c>
      <c r="B74" s="321" t="s">
        <v>258</v>
      </c>
      <c r="C74" s="322"/>
      <c r="D74" s="322"/>
      <c r="E74" s="322"/>
      <c r="F74" s="322"/>
      <c r="G74" s="322"/>
      <c r="H74" s="322"/>
      <c r="I74" s="322"/>
      <c r="J74" s="322"/>
      <c r="K74" s="322"/>
      <c r="L74" s="322"/>
      <c r="M74" s="322"/>
      <c r="N74" s="322"/>
      <c r="O74" s="322"/>
      <c r="P74" s="322"/>
      <c r="Q74" s="322"/>
      <c r="R74" s="80"/>
      <c r="S74" s="80"/>
      <c r="T74" s="80"/>
      <c r="U74" s="146"/>
      <c r="V74" s="147"/>
      <c r="W74" s="182"/>
      <c r="X74" s="147"/>
    </row>
    <row r="75" spans="1:24" s="133" customFormat="1" ht="15.75">
      <c r="A75" s="79"/>
      <c r="B75" s="112"/>
      <c r="C75" s="112"/>
      <c r="D75" s="187"/>
      <c r="E75" s="187"/>
      <c r="F75" s="77"/>
      <c r="G75" s="77"/>
      <c r="H75" s="77"/>
      <c r="I75" s="77"/>
      <c r="J75" s="77"/>
      <c r="K75" s="77"/>
      <c r="L75" s="80"/>
      <c r="M75" s="80"/>
      <c r="N75" s="80"/>
      <c r="O75" s="80"/>
      <c r="P75" s="80"/>
      <c r="Q75" s="80"/>
      <c r="R75" s="80"/>
      <c r="S75" s="80"/>
      <c r="T75" s="80"/>
      <c r="U75" s="146"/>
      <c r="V75" s="147"/>
      <c r="W75" s="182"/>
      <c r="X75" s="147"/>
    </row>
    <row r="76" spans="1:24" s="133" customFormat="1" ht="15.75">
      <c r="A76" s="79"/>
      <c r="B76" s="112"/>
      <c r="C76" s="112"/>
      <c r="D76" s="187"/>
      <c r="E76" s="187"/>
      <c r="F76" s="77"/>
      <c r="G76" s="77"/>
      <c r="H76" s="77"/>
      <c r="I76" s="77"/>
      <c r="J76" s="77"/>
      <c r="K76" s="77"/>
      <c r="L76" s="80"/>
      <c r="M76" s="80"/>
      <c r="N76" s="80"/>
      <c r="O76" s="80"/>
      <c r="P76" s="80"/>
      <c r="Q76" s="80"/>
      <c r="R76" s="80"/>
      <c r="S76" s="80"/>
      <c r="T76" s="80"/>
      <c r="U76" s="146"/>
      <c r="V76" s="147"/>
      <c r="W76" s="182"/>
      <c r="X76" s="147"/>
    </row>
    <row r="77" spans="1:24" s="133" customFormat="1" ht="33.75" customHeight="1">
      <c r="A77" s="300" t="s">
        <v>15</v>
      </c>
      <c r="B77" s="281"/>
      <c r="C77" s="281"/>
      <c r="D77" s="281"/>
      <c r="E77" s="281"/>
      <c r="F77" s="281"/>
      <c r="G77" s="281"/>
      <c r="H77" s="281"/>
      <c r="I77" s="281"/>
      <c r="J77" s="281"/>
      <c r="K77" s="281"/>
      <c r="L77" s="281"/>
      <c r="M77" s="281"/>
      <c r="N77" s="281"/>
      <c r="O77" s="281"/>
      <c r="P77" s="281"/>
      <c r="Q77" s="281"/>
      <c r="R77" s="80"/>
      <c r="S77" s="80"/>
      <c r="T77" s="80"/>
      <c r="U77" s="146"/>
      <c r="V77" s="147"/>
      <c r="W77" s="182"/>
      <c r="X77" s="147"/>
    </row>
    <row r="78" spans="1:24" s="133" customFormat="1" ht="15.75">
      <c r="A78" s="79"/>
      <c r="B78" s="112"/>
      <c r="C78" s="112"/>
      <c r="D78" s="77"/>
      <c r="E78" s="77"/>
      <c r="F78" s="77"/>
      <c r="G78" s="77"/>
      <c r="H78" s="77"/>
      <c r="I78" s="77"/>
      <c r="J78" s="77"/>
      <c r="K78" s="77"/>
      <c r="L78" s="80"/>
      <c r="M78" s="80"/>
      <c r="N78" s="80"/>
      <c r="O78" s="80"/>
      <c r="P78" s="80"/>
      <c r="Q78" s="80"/>
      <c r="R78" s="80"/>
      <c r="S78" s="80"/>
      <c r="T78" s="80"/>
      <c r="U78" s="146"/>
      <c r="V78" s="147"/>
      <c r="W78" s="182"/>
      <c r="X78" s="147"/>
    </row>
    <row r="79" spans="1:24" s="133" customFormat="1" ht="26.25" customHeight="1">
      <c r="A79" s="78" t="s">
        <v>160</v>
      </c>
      <c r="B79" s="280" t="s">
        <v>203</v>
      </c>
      <c r="C79" s="280"/>
      <c r="D79" s="280"/>
      <c r="E79" s="280"/>
      <c r="F79" s="280"/>
      <c r="G79" s="280"/>
      <c r="H79" s="280"/>
      <c r="I79" s="280"/>
      <c r="J79" s="280"/>
      <c r="K79" s="280"/>
      <c r="L79" s="280"/>
      <c r="M79" s="280"/>
      <c r="N79" s="280"/>
      <c r="O79" s="280"/>
      <c r="P79" s="280"/>
      <c r="Q79" s="292"/>
      <c r="R79" s="80"/>
      <c r="S79" s="80"/>
      <c r="T79" s="80"/>
      <c r="U79" s="146"/>
      <c r="V79" s="147"/>
      <c r="W79" s="182"/>
      <c r="X79" s="147"/>
    </row>
    <row r="80" spans="1:24" s="133" customFormat="1" ht="77.25" customHeight="1">
      <c r="A80" s="78"/>
      <c r="B80" s="286" t="s">
        <v>240</v>
      </c>
      <c r="C80" s="287"/>
      <c r="D80" s="287"/>
      <c r="E80" s="287"/>
      <c r="F80" s="287"/>
      <c r="G80" s="287"/>
      <c r="H80" s="287"/>
      <c r="I80" s="287"/>
      <c r="J80" s="287"/>
      <c r="K80" s="287"/>
      <c r="L80" s="287"/>
      <c r="M80" s="287"/>
      <c r="N80" s="287"/>
      <c r="O80" s="287"/>
      <c r="P80" s="287"/>
      <c r="Q80" s="287"/>
      <c r="R80" s="80"/>
      <c r="S80" s="80"/>
      <c r="T80" s="80"/>
      <c r="U80" s="146"/>
      <c r="V80" s="147"/>
      <c r="W80" s="182"/>
      <c r="X80" s="147"/>
    </row>
    <row r="81" spans="1:24" s="133" customFormat="1" ht="15.75" customHeight="1">
      <c r="A81" s="78"/>
      <c r="B81" s="130"/>
      <c r="C81" s="131"/>
      <c r="D81" s="131"/>
      <c r="E81" s="131"/>
      <c r="F81" s="131"/>
      <c r="G81" s="131"/>
      <c r="H81" s="131"/>
      <c r="I81" s="131"/>
      <c r="J81" s="131"/>
      <c r="K81" s="131"/>
      <c r="L81" s="131"/>
      <c r="M81" s="131"/>
      <c r="N81" s="131"/>
      <c r="O81" s="131"/>
      <c r="P81" s="131"/>
      <c r="Q81" s="131"/>
      <c r="R81" s="80"/>
      <c r="S81" s="80"/>
      <c r="T81" s="80"/>
      <c r="U81" s="146"/>
      <c r="V81" s="147"/>
      <c r="W81" s="182"/>
      <c r="X81" s="147"/>
    </row>
    <row r="82" spans="1:24" s="133" customFormat="1" ht="115.5" customHeight="1">
      <c r="A82" s="78"/>
      <c r="B82" s="302" t="s">
        <v>266</v>
      </c>
      <c r="C82" s="287"/>
      <c r="D82" s="287"/>
      <c r="E82" s="287"/>
      <c r="F82" s="287"/>
      <c r="G82" s="287"/>
      <c r="H82" s="287"/>
      <c r="I82" s="287"/>
      <c r="J82" s="287"/>
      <c r="K82" s="287"/>
      <c r="L82" s="287"/>
      <c r="M82" s="287"/>
      <c r="N82" s="287"/>
      <c r="O82" s="287"/>
      <c r="P82" s="287"/>
      <c r="Q82" s="287"/>
      <c r="R82" s="80"/>
      <c r="S82" s="80"/>
      <c r="T82" s="80"/>
      <c r="U82" s="146"/>
      <c r="V82" s="147"/>
      <c r="W82" s="182"/>
      <c r="X82" s="147"/>
    </row>
    <row r="83" spans="1:24" s="133" customFormat="1" ht="15.75" customHeight="1">
      <c r="A83" s="78"/>
      <c r="B83" s="129"/>
      <c r="C83" s="131"/>
      <c r="D83" s="131"/>
      <c r="E83" s="131"/>
      <c r="F83" s="131"/>
      <c r="G83" s="131"/>
      <c r="H83" s="131"/>
      <c r="I83" s="131"/>
      <c r="J83" s="131"/>
      <c r="K83" s="131"/>
      <c r="L83" s="131"/>
      <c r="M83" s="131"/>
      <c r="N83" s="131"/>
      <c r="O83" s="131"/>
      <c r="P83" s="131"/>
      <c r="Q83" s="131"/>
      <c r="R83" s="80"/>
      <c r="S83" s="80"/>
      <c r="T83" s="80"/>
      <c r="U83" s="146"/>
      <c r="V83" s="147"/>
      <c r="W83" s="182"/>
      <c r="X83" s="147"/>
    </row>
    <row r="84" spans="1:24" s="133" customFormat="1" ht="98.25" customHeight="1">
      <c r="A84" s="79"/>
      <c r="B84" s="302" t="s">
        <v>267</v>
      </c>
      <c r="C84" s="287"/>
      <c r="D84" s="287"/>
      <c r="E84" s="287"/>
      <c r="F84" s="287"/>
      <c r="G84" s="287"/>
      <c r="H84" s="287"/>
      <c r="I84" s="287"/>
      <c r="J84" s="287"/>
      <c r="K84" s="287"/>
      <c r="L84" s="287"/>
      <c r="M84" s="287"/>
      <c r="N84" s="287"/>
      <c r="O84" s="287"/>
      <c r="P84" s="287"/>
      <c r="Q84" s="287"/>
      <c r="R84" s="80"/>
      <c r="S84" s="80"/>
      <c r="T84" s="80"/>
      <c r="U84" s="146"/>
      <c r="V84" s="147"/>
      <c r="W84" s="182"/>
      <c r="X84" s="147"/>
    </row>
    <row r="85" spans="1:24" s="133" customFormat="1" ht="15.75">
      <c r="A85" s="79"/>
      <c r="B85" s="129"/>
      <c r="C85" s="131"/>
      <c r="D85" s="131"/>
      <c r="E85" s="131"/>
      <c r="F85" s="131"/>
      <c r="G85" s="131"/>
      <c r="H85" s="131"/>
      <c r="I85" s="131"/>
      <c r="J85" s="131"/>
      <c r="K85" s="131"/>
      <c r="L85" s="131"/>
      <c r="M85" s="131"/>
      <c r="N85" s="131"/>
      <c r="O85" s="131"/>
      <c r="P85" s="131"/>
      <c r="Q85" s="131"/>
      <c r="R85" s="80"/>
      <c r="S85" s="80"/>
      <c r="T85" s="80"/>
      <c r="U85" s="146"/>
      <c r="V85" s="147"/>
      <c r="W85" s="182"/>
      <c r="X85" s="147"/>
    </row>
    <row r="86" spans="1:24" s="133" customFormat="1" ht="69.75" customHeight="1">
      <c r="A86" s="79"/>
      <c r="B86" s="302" t="s">
        <v>241</v>
      </c>
      <c r="C86" s="266"/>
      <c r="D86" s="266"/>
      <c r="E86" s="266"/>
      <c r="F86" s="266"/>
      <c r="G86" s="266"/>
      <c r="H86" s="266"/>
      <c r="I86" s="266"/>
      <c r="J86" s="266"/>
      <c r="K86" s="266"/>
      <c r="L86" s="266"/>
      <c r="M86" s="266"/>
      <c r="N86" s="266"/>
      <c r="O86" s="266"/>
      <c r="P86" s="266"/>
      <c r="Q86" s="266"/>
      <c r="R86" s="80"/>
      <c r="S86" s="80"/>
      <c r="T86" s="80"/>
      <c r="U86" s="146"/>
      <c r="V86" s="147"/>
      <c r="W86" s="182"/>
      <c r="X86" s="147"/>
    </row>
    <row r="87" spans="1:24" s="133" customFormat="1" ht="15.75" customHeight="1">
      <c r="A87" s="79"/>
      <c r="B87" s="63"/>
      <c r="C87" s="63"/>
      <c r="D87" s="77"/>
      <c r="E87" s="77"/>
      <c r="F87" s="77"/>
      <c r="G87" s="77"/>
      <c r="H87" s="77"/>
      <c r="I87" s="77"/>
      <c r="J87" s="77"/>
      <c r="K87" s="77"/>
      <c r="L87" s="80"/>
      <c r="M87" s="80"/>
      <c r="N87" s="94"/>
      <c r="O87" s="80"/>
      <c r="P87" s="80"/>
      <c r="Q87" s="80"/>
      <c r="R87" s="80"/>
      <c r="S87" s="80"/>
      <c r="T87" s="80"/>
      <c r="U87" s="146"/>
      <c r="V87" s="147"/>
      <c r="W87" s="182"/>
      <c r="X87" s="147"/>
    </row>
    <row r="88" spans="1:24" s="133" customFormat="1" ht="99" customHeight="1">
      <c r="A88" s="78" t="s">
        <v>161</v>
      </c>
      <c r="B88" s="292" t="s">
        <v>242</v>
      </c>
      <c r="C88" s="266"/>
      <c r="D88" s="266"/>
      <c r="E88" s="266"/>
      <c r="F88" s="266"/>
      <c r="G88" s="266"/>
      <c r="H88" s="266"/>
      <c r="I88" s="266"/>
      <c r="J88" s="266"/>
      <c r="K88" s="266"/>
      <c r="L88" s="266"/>
      <c r="M88" s="266"/>
      <c r="N88" s="266"/>
      <c r="O88" s="266"/>
      <c r="P88" s="266"/>
      <c r="Q88" s="266"/>
      <c r="R88" s="80"/>
      <c r="S88" s="80"/>
      <c r="T88" s="80"/>
      <c r="U88" s="146"/>
      <c r="V88" s="147"/>
      <c r="W88" s="182"/>
      <c r="X88" s="147"/>
    </row>
    <row r="89" spans="1:24" s="133" customFormat="1" ht="15.75">
      <c r="A89" s="79"/>
      <c r="B89" s="110"/>
      <c r="C89" s="188"/>
      <c r="D89" s="188"/>
      <c r="E89" s="188"/>
      <c r="F89" s="188"/>
      <c r="G89" s="188"/>
      <c r="H89" s="188"/>
      <c r="I89" s="188"/>
      <c r="J89" s="188"/>
      <c r="K89" s="188"/>
      <c r="L89" s="110"/>
      <c r="M89" s="110"/>
      <c r="N89" s="145"/>
      <c r="O89" s="110"/>
      <c r="P89" s="110"/>
      <c r="Q89" s="110"/>
      <c r="R89" s="80"/>
      <c r="S89" s="80"/>
      <c r="T89" s="80"/>
      <c r="U89" s="146"/>
      <c r="V89" s="147"/>
      <c r="W89" s="182"/>
      <c r="X89" s="147"/>
    </row>
    <row r="90" spans="1:24" s="133" customFormat="1" ht="210" customHeight="1">
      <c r="A90" s="134" t="s">
        <v>162</v>
      </c>
      <c r="B90" s="292" t="s">
        <v>243</v>
      </c>
      <c r="C90" s="292"/>
      <c r="D90" s="292"/>
      <c r="E90" s="292"/>
      <c r="F90" s="292"/>
      <c r="G90" s="292"/>
      <c r="H90" s="292"/>
      <c r="I90" s="292"/>
      <c r="J90" s="292"/>
      <c r="K90" s="292"/>
      <c r="L90" s="292"/>
      <c r="M90" s="292"/>
      <c r="N90" s="292"/>
      <c r="O90" s="292"/>
      <c r="P90" s="292"/>
      <c r="Q90" s="292"/>
      <c r="R90" s="110"/>
      <c r="S90" s="80"/>
      <c r="T90" s="80"/>
      <c r="U90" s="146"/>
      <c r="V90" s="147"/>
      <c r="W90" s="182"/>
      <c r="X90" s="147"/>
    </row>
    <row r="91" spans="1:24" s="133" customFormat="1" ht="16.5" customHeight="1">
      <c r="A91" s="79"/>
      <c r="B91" s="189"/>
      <c r="C91" s="190"/>
      <c r="D91" s="188"/>
      <c r="E91" s="188"/>
      <c r="F91" s="188"/>
      <c r="G91" s="188"/>
      <c r="H91" s="188"/>
      <c r="I91" s="188"/>
      <c r="J91" s="188"/>
      <c r="K91" s="188"/>
      <c r="L91" s="110"/>
      <c r="M91" s="110"/>
      <c r="N91" s="145"/>
      <c r="O91" s="110"/>
      <c r="P91" s="110"/>
      <c r="Q91" s="110"/>
      <c r="R91" s="80"/>
      <c r="S91" s="80"/>
      <c r="T91" s="80"/>
      <c r="U91" s="146"/>
      <c r="V91" s="147"/>
      <c r="W91" s="182"/>
      <c r="X91" s="147"/>
    </row>
    <row r="92" spans="1:24" s="133" customFormat="1" ht="16.5" customHeight="1">
      <c r="A92" s="78" t="s">
        <v>163</v>
      </c>
      <c r="B92" s="112" t="s">
        <v>0</v>
      </c>
      <c r="C92" s="112"/>
      <c r="D92" s="77"/>
      <c r="E92" s="77"/>
      <c r="F92" s="77"/>
      <c r="G92" s="77"/>
      <c r="H92" s="77"/>
      <c r="I92" s="77"/>
      <c r="J92" s="77"/>
      <c r="K92" s="77"/>
      <c r="L92" s="80"/>
      <c r="M92" s="80"/>
      <c r="N92" s="80"/>
      <c r="O92" s="80"/>
      <c r="P92" s="80"/>
      <c r="Q92" s="80"/>
      <c r="R92" s="80"/>
      <c r="S92" s="80"/>
      <c r="T92" s="80"/>
      <c r="U92" s="146"/>
      <c r="V92" s="147"/>
      <c r="W92" s="182"/>
      <c r="X92" s="147"/>
    </row>
    <row r="93" spans="1:24" s="133" customFormat="1" ht="16.5" customHeight="1">
      <c r="A93" s="79"/>
      <c r="B93" s="112"/>
      <c r="C93" s="112"/>
      <c r="D93" s="77"/>
      <c r="E93" s="77"/>
      <c r="F93" s="77"/>
      <c r="G93" s="77"/>
      <c r="H93" s="77"/>
      <c r="I93" s="77"/>
      <c r="J93" s="77"/>
      <c r="K93" s="77"/>
      <c r="L93" s="80"/>
      <c r="M93" s="80"/>
      <c r="N93" s="80"/>
      <c r="O93" s="80"/>
      <c r="P93" s="80"/>
      <c r="Q93" s="80"/>
      <c r="R93" s="80"/>
      <c r="S93" s="80"/>
      <c r="T93" s="80"/>
      <c r="U93" s="146"/>
      <c r="V93" s="147"/>
      <c r="W93" s="182"/>
      <c r="X93" s="147"/>
    </row>
    <row r="94" spans="1:24" s="133" customFormat="1" ht="16.5" customHeight="1">
      <c r="A94" s="79"/>
      <c r="B94" s="63" t="s">
        <v>205</v>
      </c>
      <c r="C94" s="112"/>
      <c r="D94" s="77"/>
      <c r="E94" s="77"/>
      <c r="F94" s="77"/>
      <c r="G94" s="77"/>
      <c r="H94" s="77"/>
      <c r="I94" s="188"/>
      <c r="J94" s="188"/>
      <c r="K94" s="188"/>
      <c r="L94" s="110"/>
      <c r="M94" s="80"/>
      <c r="N94" s="80"/>
      <c r="O94" s="80"/>
      <c r="P94" s="80"/>
      <c r="Q94" s="80"/>
      <c r="R94" s="80"/>
      <c r="S94" s="80"/>
      <c r="T94" s="80"/>
      <c r="U94" s="146"/>
      <c r="V94" s="147"/>
      <c r="W94" s="182"/>
      <c r="X94" s="147"/>
    </row>
    <row r="95" spans="1:24" s="133" customFormat="1" ht="16.5" customHeight="1">
      <c r="A95" s="79"/>
      <c r="B95" s="63"/>
      <c r="C95" s="112"/>
      <c r="D95" s="77"/>
      <c r="E95" s="77"/>
      <c r="F95" s="77"/>
      <c r="G95" s="77"/>
      <c r="H95" s="188"/>
      <c r="I95" s="303"/>
      <c r="J95" s="291"/>
      <c r="K95" s="291"/>
      <c r="L95" s="291"/>
      <c r="M95" s="83"/>
      <c r="N95" s="320" t="s">
        <v>174</v>
      </c>
      <c r="O95" s="256"/>
      <c r="P95" s="256"/>
      <c r="Q95" s="80"/>
      <c r="R95" s="80"/>
      <c r="S95" s="80"/>
      <c r="T95" s="80"/>
      <c r="U95" s="146"/>
      <c r="V95" s="147"/>
      <c r="W95" s="182"/>
      <c r="X95" s="147"/>
    </row>
    <row r="96" spans="1:24" s="133" customFormat="1" ht="16.5" customHeight="1">
      <c r="A96" s="79"/>
      <c r="B96" s="112"/>
      <c r="C96" s="112"/>
      <c r="D96" s="77"/>
      <c r="E96" s="77"/>
      <c r="F96" s="77"/>
      <c r="G96" s="77"/>
      <c r="H96" s="188"/>
      <c r="I96" s="301"/>
      <c r="J96" s="301"/>
      <c r="K96" s="301"/>
      <c r="L96" s="301"/>
      <c r="M96" s="109"/>
      <c r="N96" s="301">
        <v>41729</v>
      </c>
      <c r="O96" s="301"/>
      <c r="P96" s="199">
        <v>41364</v>
      </c>
      <c r="Q96" s="207"/>
      <c r="R96" s="80"/>
      <c r="S96" s="80"/>
      <c r="T96" s="80"/>
      <c r="U96" s="146"/>
      <c r="V96" s="147"/>
      <c r="W96" s="182"/>
      <c r="X96" s="147"/>
    </row>
    <row r="97" spans="1:24" s="133" customFormat="1" ht="16.5" customHeight="1">
      <c r="A97" s="79"/>
      <c r="B97" s="112"/>
      <c r="C97" s="112"/>
      <c r="D97" s="77"/>
      <c r="E97" s="77"/>
      <c r="F97" s="77"/>
      <c r="G97" s="77"/>
      <c r="H97" s="188"/>
      <c r="I97" s="299"/>
      <c r="J97" s="299"/>
      <c r="K97" s="303"/>
      <c r="L97" s="270"/>
      <c r="M97" s="145"/>
      <c r="N97" s="93" t="s">
        <v>31</v>
      </c>
      <c r="O97" s="80"/>
      <c r="P97" s="206" t="s">
        <v>31</v>
      </c>
      <c r="Q97" s="51"/>
      <c r="R97" s="80"/>
      <c r="S97" s="80"/>
      <c r="T97" s="80"/>
      <c r="U97" s="146"/>
      <c r="V97" s="147"/>
      <c r="W97" s="182"/>
      <c r="X97" s="147"/>
    </row>
    <row r="98" spans="1:24" s="133" customFormat="1" ht="16.5" customHeight="1">
      <c r="A98" s="84"/>
      <c r="B98" s="63"/>
      <c r="C98" s="63"/>
      <c r="D98" s="80"/>
      <c r="E98" s="80"/>
      <c r="F98" s="80"/>
      <c r="G98" s="80"/>
      <c r="H98" s="110"/>
      <c r="I98" s="145"/>
      <c r="J98" s="114"/>
      <c r="K98" s="145"/>
      <c r="L98" s="110"/>
      <c r="M98" s="145"/>
      <c r="N98" s="94"/>
      <c r="O98" s="80"/>
      <c r="P98" s="80"/>
      <c r="Q98" s="80"/>
      <c r="R98" s="80"/>
      <c r="S98" s="80"/>
      <c r="T98" s="80"/>
      <c r="U98" s="146"/>
      <c r="V98" s="147"/>
      <c r="W98" s="182"/>
      <c r="X98" s="147"/>
    </row>
    <row r="99" spans="1:24" s="133" customFormat="1" ht="16.5" customHeight="1">
      <c r="A99" s="84"/>
      <c r="B99" s="63" t="s">
        <v>122</v>
      </c>
      <c r="C99" s="63"/>
      <c r="D99" s="80"/>
      <c r="E99" s="80"/>
      <c r="F99" s="80"/>
      <c r="G99" s="80"/>
      <c r="H99" s="110"/>
      <c r="I99" s="85"/>
      <c r="J99" s="85"/>
      <c r="K99" s="297"/>
      <c r="L99" s="297"/>
      <c r="M99" s="85"/>
      <c r="N99" s="86">
        <v>-136</v>
      </c>
      <c r="O99" s="80"/>
      <c r="P99" s="86">
        <v>-200</v>
      </c>
      <c r="Q99" s="80"/>
      <c r="R99" s="86"/>
      <c r="S99" s="80"/>
      <c r="T99" s="80"/>
      <c r="U99" s="146"/>
      <c r="V99" s="147"/>
      <c r="W99" s="182"/>
      <c r="X99" s="147"/>
    </row>
    <row r="100" spans="1:24" s="133" customFormat="1" ht="16.5" customHeight="1">
      <c r="A100" s="84"/>
      <c r="B100" s="63" t="s">
        <v>123</v>
      </c>
      <c r="C100" s="63"/>
      <c r="D100" s="80"/>
      <c r="E100" s="80"/>
      <c r="F100" s="80"/>
      <c r="G100" s="80"/>
      <c r="H100" s="110"/>
      <c r="I100" s="85"/>
      <c r="J100" s="85"/>
      <c r="K100" s="297"/>
      <c r="L100" s="297"/>
      <c r="M100" s="85"/>
      <c r="N100" s="86">
        <v>1091</v>
      </c>
      <c r="O100" s="80"/>
      <c r="P100" s="86">
        <v>1161</v>
      </c>
      <c r="Q100" s="80"/>
      <c r="R100" s="86"/>
      <c r="S100" s="80"/>
      <c r="T100" s="80"/>
      <c r="U100" s="146"/>
      <c r="V100" s="147"/>
      <c r="W100" s="182"/>
      <c r="X100" s="147"/>
    </row>
    <row r="101" spans="1:24" s="133" customFormat="1" ht="16.5" customHeight="1">
      <c r="A101" s="84"/>
      <c r="B101" s="63" t="s">
        <v>130</v>
      </c>
      <c r="C101" s="63"/>
      <c r="D101" s="80"/>
      <c r="E101" s="80"/>
      <c r="F101" s="80"/>
      <c r="G101" s="80"/>
      <c r="H101" s="110"/>
      <c r="I101" s="85"/>
      <c r="J101" s="85"/>
      <c r="K101" s="297"/>
      <c r="L101" s="297"/>
      <c r="M101" s="85"/>
      <c r="N101" s="86">
        <v>2625</v>
      </c>
      <c r="O101" s="80"/>
      <c r="P101" s="86">
        <v>2493</v>
      </c>
      <c r="Q101" s="80"/>
      <c r="R101" s="86"/>
      <c r="S101" s="80"/>
      <c r="T101" s="80"/>
      <c r="U101" s="146"/>
      <c r="V101" s="147"/>
      <c r="W101" s="182"/>
      <c r="X101" s="147"/>
    </row>
    <row r="102" spans="1:24" s="133" customFormat="1" ht="16.5" customHeight="1">
      <c r="A102" s="84"/>
      <c r="B102" s="63" t="s">
        <v>134</v>
      </c>
      <c r="C102" s="63"/>
      <c r="D102" s="80"/>
      <c r="E102" s="80"/>
      <c r="F102" s="80"/>
      <c r="G102" s="80"/>
      <c r="H102" s="110"/>
      <c r="I102" s="85"/>
      <c r="J102" s="85"/>
      <c r="K102" s="297"/>
      <c r="L102" s="297"/>
      <c r="M102" s="85"/>
      <c r="N102" s="86">
        <v>106</v>
      </c>
      <c r="O102" s="80"/>
      <c r="P102" s="86">
        <v>84</v>
      </c>
      <c r="Q102" s="80"/>
      <c r="R102" s="86"/>
      <c r="S102" s="80"/>
      <c r="T102" s="80"/>
      <c r="U102" s="146"/>
      <c r="V102" s="147"/>
      <c r="W102" s="182"/>
      <c r="X102" s="147"/>
    </row>
    <row r="103" spans="1:24" s="133" customFormat="1" ht="16.5" customHeight="1">
      <c r="A103" s="84"/>
      <c r="B103" s="63" t="s">
        <v>142</v>
      </c>
      <c r="C103" s="63"/>
      <c r="D103" s="80"/>
      <c r="E103" s="80"/>
      <c r="F103" s="80"/>
      <c r="G103" s="80"/>
      <c r="H103" s="110"/>
      <c r="I103" s="85"/>
      <c r="J103" s="85"/>
      <c r="K103" s="297"/>
      <c r="L103" s="297"/>
      <c r="M103" s="85"/>
      <c r="N103" s="86">
        <v>1</v>
      </c>
      <c r="O103" s="80"/>
      <c r="P103" s="86">
        <v>4</v>
      </c>
      <c r="Q103" s="80"/>
      <c r="R103" s="86"/>
      <c r="S103" s="80"/>
      <c r="T103" s="80"/>
      <c r="U103" s="146"/>
      <c r="V103" s="147"/>
      <c r="W103" s="182"/>
      <c r="X103" s="147"/>
    </row>
    <row r="104" spans="1:24" s="133" customFormat="1" ht="31.5" customHeight="1">
      <c r="A104" s="84"/>
      <c r="B104" s="271" t="s">
        <v>206</v>
      </c>
      <c r="C104" s="256"/>
      <c r="D104" s="256"/>
      <c r="E104" s="256"/>
      <c r="F104" s="256"/>
      <c r="G104" s="256"/>
      <c r="H104" s="110"/>
      <c r="I104" s="85"/>
      <c r="J104" s="85"/>
      <c r="K104" s="297"/>
      <c r="L104" s="297"/>
      <c r="M104" s="85"/>
      <c r="N104" s="86">
        <v>-28</v>
      </c>
      <c r="O104" s="80"/>
      <c r="P104" s="86">
        <v>-83</v>
      </c>
      <c r="Q104" s="80"/>
      <c r="R104" s="86"/>
      <c r="S104" s="80"/>
      <c r="T104" s="80"/>
      <c r="U104" s="146"/>
      <c r="V104" s="147"/>
      <c r="W104" s="182"/>
      <c r="X104" s="147"/>
    </row>
    <row r="105" spans="1:24" s="133" customFormat="1" ht="16.5" customHeight="1">
      <c r="A105" s="84"/>
      <c r="B105" s="63" t="s">
        <v>175</v>
      </c>
      <c r="C105" s="63"/>
      <c r="D105" s="80"/>
      <c r="E105" s="80"/>
      <c r="F105" s="80"/>
      <c r="G105" s="80"/>
      <c r="H105" s="110"/>
      <c r="I105" s="85"/>
      <c r="J105" s="85"/>
      <c r="K105" s="297"/>
      <c r="L105" s="297"/>
      <c r="M105" s="85"/>
      <c r="N105" s="86">
        <v>1</v>
      </c>
      <c r="O105" s="80"/>
      <c r="P105" s="86">
        <v>1</v>
      </c>
      <c r="Q105" s="80"/>
      <c r="R105" s="86"/>
      <c r="S105" s="80"/>
      <c r="T105" s="80"/>
      <c r="U105" s="146"/>
      <c r="V105" s="147"/>
      <c r="W105" s="182"/>
      <c r="X105" s="147"/>
    </row>
    <row r="106" spans="1:24" s="133" customFormat="1" ht="16.5" customHeight="1">
      <c r="A106" s="84"/>
      <c r="B106" s="63" t="s">
        <v>197</v>
      </c>
      <c r="C106" s="63"/>
      <c r="D106" s="80"/>
      <c r="E106" s="80"/>
      <c r="F106" s="80"/>
      <c r="G106" s="80"/>
      <c r="H106" s="110"/>
      <c r="I106" s="85"/>
      <c r="J106" s="85"/>
      <c r="K106" s="297"/>
      <c r="L106" s="297"/>
      <c r="M106" s="85"/>
      <c r="N106" s="86">
        <v>-27</v>
      </c>
      <c r="O106" s="80"/>
      <c r="P106" s="86">
        <v>-187</v>
      </c>
      <c r="Q106" s="80"/>
      <c r="R106" s="85"/>
      <c r="S106" s="80"/>
      <c r="T106" s="80"/>
      <c r="U106" s="146"/>
      <c r="V106" s="147"/>
      <c r="W106" s="182"/>
      <c r="X106" s="147"/>
    </row>
    <row r="107" spans="1:24" s="133" customFormat="1" ht="16.5" customHeight="1">
      <c r="A107" s="84"/>
      <c r="B107" s="63" t="s">
        <v>176</v>
      </c>
      <c r="C107" s="63"/>
      <c r="D107" s="80"/>
      <c r="E107" s="80"/>
      <c r="F107" s="80"/>
      <c r="G107" s="80"/>
      <c r="H107" s="110"/>
      <c r="I107" s="85"/>
      <c r="J107" s="85"/>
      <c r="K107" s="297"/>
      <c r="L107" s="297"/>
      <c r="M107" s="85"/>
      <c r="N107" s="86">
        <v>0</v>
      </c>
      <c r="O107" s="80"/>
      <c r="P107" s="86">
        <v>0</v>
      </c>
      <c r="Q107" s="110"/>
      <c r="R107" s="85"/>
      <c r="S107" s="110"/>
      <c r="T107" s="80"/>
      <c r="U107" s="146"/>
      <c r="V107" s="147"/>
      <c r="W107" s="182"/>
      <c r="X107" s="147"/>
    </row>
    <row r="108" spans="1:24" s="133" customFormat="1" ht="16.5" customHeight="1" thickBot="1">
      <c r="A108" s="84"/>
      <c r="B108" s="133" t="s">
        <v>131</v>
      </c>
      <c r="C108" s="63"/>
      <c r="D108" s="80"/>
      <c r="E108" s="80"/>
      <c r="F108" s="80"/>
      <c r="G108" s="80"/>
      <c r="H108" s="110"/>
      <c r="I108" s="85"/>
      <c r="J108" s="85"/>
      <c r="K108" s="297"/>
      <c r="L108" s="297"/>
      <c r="M108" s="85"/>
      <c r="N108" s="72">
        <v>0</v>
      </c>
      <c r="O108" s="191"/>
      <c r="P108" s="72">
        <v>0</v>
      </c>
      <c r="Q108" s="110"/>
      <c r="R108" s="85"/>
      <c r="S108" s="110"/>
      <c r="T108" s="80"/>
      <c r="U108" s="146"/>
      <c r="V108" s="147"/>
      <c r="W108" s="182"/>
      <c r="X108" s="147"/>
    </row>
    <row r="109" spans="1:24" s="133" customFormat="1" ht="21.75" customHeight="1">
      <c r="A109" s="84"/>
      <c r="B109" s="63"/>
      <c r="C109" s="63"/>
      <c r="D109" s="80"/>
      <c r="E109" s="80"/>
      <c r="F109" s="80"/>
      <c r="G109" s="80"/>
      <c r="H109" s="80"/>
      <c r="I109" s="110"/>
      <c r="J109" s="110"/>
      <c r="K109" s="110"/>
      <c r="L109" s="85"/>
      <c r="M109" s="85"/>
      <c r="N109" s="85"/>
      <c r="O109" s="80"/>
      <c r="P109" s="80"/>
      <c r="Q109" s="110"/>
      <c r="R109" s="110"/>
      <c r="S109" s="110"/>
      <c r="T109" s="80"/>
      <c r="U109" s="146"/>
      <c r="V109" s="147"/>
      <c r="W109" s="182"/>
      <c r="X109" s="147"/>
    </row>
    <row r="110" spans="1:24" s="133" customFormat="1" ht="48.75" customHeight="1">
      <c r="A110" s="78" t="s">
        <v>164</v>
      </c>
      <c r="B110" s="280" t="s">
        <v>18</v>
      </c>
      <c r="C110" s="281"/>
      <c r="D110" s="281"/>
      <c r="E110" s="281"/>
      <c r="F110" s="281"/>
      <c r="G110" s="281"/>
      <c r="H110" s="281"/>
      <c r="I110" s="281"/>
      <c r="J110" s="281"/>
      <c r="K110" s="281"/>
      <c r="L110" s="281"/>
      <c r="M110" s="281"/>
      <c r="N110" s="281"/>
      <c r="O110" s="281"/>
      <c r="P110" s="281"/>
      <c r="Q110" s="287"/>
      <c r="R110" s="110"/>
      <c r="S110" s="110"/>
      <c r="T110" s="80"/>
      <c r="U110" s="146"/>
      <c r="V110" s="147"/>
      <c r="W110" s="182"/>
      <c r="X110" s="147"/>
    </row>
    <row r="111" spans="1:24" s="133" customFormat="1" ht="15.75">
      <c r="A111" s="79"/>
      <c r="B111" s="112"/>
      <c r="C111" s="112"/>
      <c r="D111" s="77"/>
      <c r="E111" s="77"/>
      <c r="F111" s="77"/>
      <c r="G111" s="77"/>
      <c r="H111" s="77"/>
      <c r="I111" s="77"/>
      <c r="J111" s="77"/>
      <c r="K111" s="77"/>
      <c r="L111" s="80"/>
      <c r="M111" s="80"/>
      <c r="N111" s="94"/>
      <c r="O111" s="80"/>
      <c r="P111" s="80"/>
      <c r="Q111" s="80"/>
      <c r="R111" s="110"/>
      <c r="S111" s="80"/>
      <c r="T111" s="80"/>
      <c r="U111" s="146"/>
      <c r="V111" s="147"/>
      <c r="W111" s="182"/>
      <c r="X111" s="147"/>
    </row>
    <row r="112" spans="1:24" s="133" customFormat="1" ht="15.75">
      <c r="A112" s="78" t="s">
        <v>165</v>
      </c>
      <c r="B112" s="313" t="s">
        <v>188</v>
      </c>
      <c r="C112" s="262"/>
      <c r="D112" s="262"/>
      <c r="E112" s="262"/>
      <c r="F112" s="262"/>
      <c r="G112" s="262"/>
      <c r="H112" s="262"/>
      <c r="I112" s="252"/>
      <c r="J112" s="252"/>
      <c r="K112" s="252"/>
      <c r="L112" s="252"/>
      <c r="M112" s="262"/>
      <c r="N112" s="262"/>
      <c r="O112" s="262"/>
      <c r="P112" s="262"/>
      <c r="Q112" s="262"/>
      <c r="R112" s="80"/>
      <c r="S112" s="80"/>
      <c r="T112" s="80"/>
      <c r="U112" s="146"/>
      <c r="V112" s="147"/>
      <c r="W112" s="182"/>
      <c r="X112" s="147"/>
    </row>
    <row r="113" spans="1:24" s="133" customFormat="1" ht="45.75" customHeight="1">
      <c r="A113" s="79"/>
      <c r="B113" s="87"/>
      <c r="C113" s="88"/>
      <c r="D113" s="88"/>
      <c r="E113" s="88"/>
      <c r="F113" s="88"/>
      <c r="G113" s="88"/>
      <c r="H113" s="113"/>
      <c r="I113" s="301"/>
      <c r="J113" s="307"/>
      <c r="K113" s="301"/>
      <c r="L113" s="307"/>
      <c r="M113" s="109"/>
      <c r="N113" s="307" t="s">
        <v>20</v>
      </c>
      <c r="O113" s="307"/>
      <c r="P113" s="148" t="s">
        <v>192</v>
      </c>
      <c r="Q113" s="88"/>
      <c r="R113" s="80"/>
      <c r="S113" s="80"/>
      <c r="T113" s="80"/>
      <c r="U113" s="146"/>
      <c r="V113" s="147"/>
      <c r="W113" s="182"/>
      <c r="X113" s="147"/>
    </row>
    <row r="114" spans="1:24" s="133" customFormat="1" ht="15.75" customHeight="1">
      <c r="A114" s="79"/>
      <c r="B114" s="80"/>
      <c r="C114" s="80"/>
      <c r="D114" s="80"/>
      <c r="E114" s="80"/>
      <c r="F114" s="80"/>
      <c r="G114" s="80"/>
      <c r="H114" s="110"/>
      <c r="I114" s="282"/>
      <c r="J114" s="256"/>
      <c r="K114" s="306"/>
      <c r="L114" s="270"/>
      <c r="M114" s="145"/>
      <c r="N114" s="93" t="s">
        <v>31</v>
      </c>
      <c r="O114" s="80"/>
      <c r="P114" s="93" t="s">
        <v>31</v>
      </c>
      <c r="Q114" s="110"/>
      <c r="R114" s="80"/>
      <c r="S114" s="80"/>
      <c r="T114" s="80"/>
      <c r="U114" s="146"/>
      <c r="V114" s="147"/>
      <c r="W114" s="182"/>
      <c r="X114" s="147"/>
    </row>
    <row r="115" spans="1:24" s="133" customFormat="1" ht="15.75">
      <c r="A115" s="79"/>
      <c r="B115" s="80"/>
      <c r="C115" s="80"/>
      <c r="D115" s="80"/>
      <c r="E115" s="80"/>
      <c r="F115" s="80"/>
      <c r="G115" s="80"/>
      <c r="H115" s="110"/>
      <c r="I115" s="110"/>
      <c r="J115" s="114"/>
      <c r="K115" s="110"/>
      <c r="L115" s="110"/>
      <c r="M115" s="110"/>
      <c r="N115" s="80"/>
      <c r="O115" s="80"/>
      <c r="P115" s="80"/>
      <c r="Q115" s="110"/>
      <c r="R115" s="110"/>
      <c r="S115" s="110"/>
      <c r="T115" s="80"/>
      <c r="U115" s="146"/>
      <c r="V115" s="147"/>
      <c r="W115" s="182"/>
      <c r="X115" s="147"/>
    </row>
    <row r="116" spans="1:24" s="133" customFormat="1" ht="15.75">
      <c r="A116" s="79"/>
      <c r="B116" s="80" t="s">
        <v>189</v>
      </c>
      <c r="C116" s="80"/>
      <c r="D116" s="80"/>
      <c r="E116" s="80"/>
      <c r="F116" s="80"/>
      <c r="G116" s="80"/>
      <c r="H116" s="110"/>
      <c r="I116" s="311"/>
      <c r="J116" s="312"/>
      <c r="K116" s="308"/>
      <c r="L116" s="315"/>
      <c r="M116" s="82"/>
      <c r="N116" s="142">
        <v>2176</v>
      </c>
      <c r="O116" s="142">
        <v>1350</v>
      </c>
      <c r="P116" s="142">
        <v>2176</v>
      </c>
      <c r="Q116" s="193"/>
      <c r="R116" s="82"/>
      <c r="S116" s="110"/>
      <c r="T116" s="110"/>
      <c r="U116" s="146"/>
      <c r="V116" s="147"/>
      <c r="W116" s="182"/>
      <c r="X116" s="147"/>
    </row>
    <row r="117" spans="1:24" s="133" customFormat="1" ht="15.75">
      <c r="A117" s="79"/>
      <c r="B117" s="80" t="s">
        <v>191</v>
      </c>
      <c r="C117" s="80"/>
      <c r="D117" s="80"/>
      <c r="E117" s="80"/>
      <c r="F117" s="80"/>
      <c r="G117" s="80"/>
      <c r="H117" s="110"/>
      <c r="I117" s="111"/>
      <c r="J117" s="100"/>
      <c r="K117" s="82"/>
      <c r="L117" s="192"/>
      <c r="M117" s="82"/>
      <c r="N117" s="142">
        <v>-6</v>
      </c>
      <c r="O117" s="142"/>
      <c r="P117" s="142">
        <v>-6</v>
      </c>
      <c r="Q117" s="193"/>
      <c r="R117" s="82"/>
      <c r="S117" s="110"/>
      <c r="T117" s="110"/>
      <c r="U117" s="146"/>
      <c r="V117" s="147"/>
      <c r="W117" s="182"/>
      <c r="X117" s="147"/>
    </row>
    <row r="118" spans="1:24" s="133" customFormat="1" ht="15.75">
      <c r="A118" s="79"/>
      <c r="B118" s="80" t="s">
        <v>82</v>
      </c>
      <c r="C118" s="80"/>
      <c r="D118" s="80"/>
      <c r="E118" s="80"/>
      <c r="F118" s="80"/>
      <c r="G118" s="80"/>
      <c r="H118" s="110"/>
      <c r="I118" s="311"/>
      <c r="J118" s="312"/>
      <c r="K118" s="308"/>
      <c r="L118" s="315"/>
      <c r="M118" s="82"/>
      <c r="N118" s="142">
        <v>183</v>
      </c>
      <c r="O118" s="142">
        <v>-151</v>
      </c>
      <c r="P118" s="142">
        <v>183</v>
      </c>
      <c r="Q118" s="193"/>
      <c r="R118" s="82"/>
      <c r="S118" s="110"/>
      <c r="T118" s="110"/>
      <c r="U118" s="146"/>
      <c r="V118" s="147"/>
      <c r="W118" s="182"/>
      <c r="X118" s="147"/>
    </row>
    <row r="119" spans="1:24" s="133" customFormat="1" ht="15.75">
      <c r="A119" s="79"/>
      <c r="B119" s="80"/>
      <c r="C119" s="80"/>
      <c r="D119" s="80"/>
      <c r="E119" s="80"/>
      <c r="F119" s="80"/>
      <c r="G119" s="80"/>
      <c r="H119" s="110"/>
      <c r="I119" s="311"/>
      <c r="J119" s="312"/>
      <c r="K119" s="308"/>
      <c r="L119" s="309"/>
      <c r="M119" s="82"/>
      <c r="N119" s="142"/>
      <c r="O119" s="86"/>
      <c r="P119" s="142"/>
      <c r="Q119" s="193"/>
      <c r="R119" s="82"/>
      <c r="S119" s="110"/>
      <c r="T119" s="110"/>
      <c r="U119" s="146"/>
      <c r="V119" s="147"/>
      <c r="W119" s="182"/>
      <c r="X119" s="147"/>
    </row>
    <row r="120" spans="1:24" s="133" customFormat="1" ht="16.5" thickBot="1">
      <c r="A120" s="79"/>
      <c r="B120" s="80"/>
      <c r="C120" s="80"/>
      <c r="D120" s="80"/>
      <c r="E120" s="80"/>
      <c r="F120" s="80"/>
      <c r="G120" s="80"/>
      <c r="H120" s="110"/>
      <c r="I120" s="311"/>
      <c r="J120" s="312"/>
      <c r="K120" s="308"/>
      <c r="L120" s="309"/>
      <c r="M120" s="82"/>
      <c r="N120" s="143">
        <f>SUM(N116:N118)</f>
        <v>2353</v>
      </c>
      <c r="O120" s="86"/>
      <c r="P120" s="144">
        <f>SUM(P116:P118)</f>
        <v>2353</v>
      </c>
      <c r="Q120" s="208"/>
      <c r="R120" s="82"/>
      <c r="S120" s="110"/>
      <c r="T120" s="110"/>
      <c r="U120" s="146"/>
      <c r="V120" s="147"/>
      <c r="W120" s="182"/>
      <c r="X120" s="147"/>
    </row>
    <row r="121" spans="1:24" s="133" customFormat="1" ht="16.5" thickTop="1">
      <c r="A121" s="79"/>
      <c r="B121" s="80"/>
      <c r="C121" s="80"/>
      <c r="D121" s="80"/>
      <c r="E121" s="80"/>
      <c r="F121" s="80"/>
      <c r="G121" s="80"/>
      <c r="H121" s="110"/>
      <c r="I121" s="110"/>
      <c r="J121" s="110"/>
      <c r="K121" s="110"/>
      <c r="L121" s="110"/>
      <c r="M121" s="110"/>
      <c r="N121" s="116"/>
      <c r="O121" s="80"/>
      <c r="P121" s="80"/>
      <c r="Q121" s="80"/>
      <c r="R121" s="110"/>
      <c r="S121" s="110"/>
      <c r="T121" s="80"/>
      <c r="U121" s="146"/>
      <c r="V121" s="147"/>
      <c r="W121" s="182"/>
      <c r="X121" s="147"/>
    </row>
    <row r="122" spans="1:24" s="133" customFormat="1" ht="36" customHeight="1">
      <c r="A122" s="79"/>
      <c r="B122" s="286" t="s">
        <v>226</v>
      </c>
      <c r="C122" s="286"/>
      <c r="D122" s="286"/>
      <c r="E122" s="286"/>
      <c r="F122" s="286"/>
      <c r="G122" s="286"/>
      <c r="H122" s="286"/>
      <c r="I122" s="286"/>
      <c r="J122" s="286"/>
      <c r="K122" s="286"/>
      <c r="L122" s="286"/>
      <c r="M122" s="286"/>
      <c r="N122" s="286"/>
      <c r="O122" s="286"/>
      <c r="P122" s="286"/>
      <c r="Q122" s="286"/>
      <c r="R122" s="80"/>
      <c r="S122" s="80"/>
      <c r="T122" s="80"/>
      <c r="U122" s="146"/>
      <c r="V122" s="147"/>
      <c r="W122" s="182"/>
      <c r="X122" s="147"/>
    </row>
    <row r="123" spans="1:24" s="133" customFormat="1" ht="15.75" customHeight="1">
      <c r="A123" s="79"/>
      <c r="B123" s="115"/>
      <c r="C123" s="115"/>
      <c r="D123" s="115"/>
      <c r="E123" s="115"/>
      <c r="F123" s="115"/>
      <c r="G123" s="115"/>
      <c r="H123" s="115"/>
      <c r="I123" s="115"/>
      <c r="J123" s="115"/>
      <c r="K123" s="115"/>
      <c r="L123" s="115"/>
      <c r="M123" s="115"/>
      <c r="N123" s="115"/>
      <c r="O123" s="115"/>
      <c r="P123" s="115"/>
      <c r="Q123" s="115"/>
      <c r="R123" s="80"/>
      <c r="S123" s="80"/>
      <c r="T123" s="80"/>
      <c r="U123" s="146"/>
      <c r="V123" s="147"/>
      <c r="W123" s="182"/>
      <c r="X123" s="147"/>
    </row>
    <row r="124" spans="1:24" s="133" customFormat="1" ht="53.25" customHeight="1">
      <c r="A124" s="78" t="s">
        <v>166</v>
      </c>
      <c r="B124" s="292" t="s">
        <v>14</v>
      </c>
      <c r="C124" s="287"/>
      <c r="D124" s="287"/>
      <c r="E124" s="287"/>
      <c r="F124" s="287"/>
      <c r="G124" s="287"/>
      <c r="H124" s="287"/>
      <c r="I124" s="287"/>
      <c r="J124" s="287"/>
      <c r="K124" s="287"/>
      <c r="L124" s="287"/>
      <c r="M124" s="287"/>
      <c r="N124" s="287"/>
      <c r="O124" s="287"/>
      <c r="P124" s="287"/>
      <c r="Q124" s="287"/>
      <c r="R124" s="80"/>
      <c r="S124" s="110"/>
      <c r="T124" s="80"/>
      <c r="U124" s="146"/>
      <c r="V124" s="147"/>
      <c r="W124" s="182"/>
      <c r="X124" s="147"/>
    </row>
    <row r="125" spans="1:24" s="133" customFormat="1" ht="15.75">
      <c r="A125" s="79"/>
      <c r="B125" s="80"/>
      <c r="C125" s="80"/>
      <c r="D125" s="80"/>
      <c r="E125" s="80"/>
      <c r="F125" s="80"/>
      <c r="G125" s="80"/>
      <c r="H125" s="80"/>
      <c r="I125" s="80"/>
      <c r="J125" s="80"/>
      <c r="K125" s="80"/>
      <c r="L125" s="80"/>
      <c r="M125" s="80"/>
      <c r="N125" s="80"/>
      <c r="O125" s="80"/>
      <c r="P125" s="80"/>
      <c r="Q125" s="80"/>
      <c r="R125" s="80"/>
      <c r="S125" s="80"/>
      <c r="T125" s="80"/>
      <c r="U125" s="146"/>
      <c r="V125" s="147"/>
      <c r="W125" s="182"/>
      <c r="X125" s="147"/>
    </row>
    <row r="126" spans="1:24" s="133" customFormat="1" ht="48.75" customHeight="1">
      <c r="A126" s="78" t="s">
        <v>167</v>
      </c>
      <c r="B126" s="280" t="s">
        <v>93</v>
      </c>
      <c r="C126" s="281"/>
      <c r="D126" s="281"/>
      <c r="E126" s="281"/>
      <c r="F126" s="281"/>
      <c r="G126" s="281"/>
      <c r="H126" s="281"/>
      <c r="I126" s="281"/>
      <c r="J126" s="281"/>
      <c r="K126" s="281"/>
      <c r="L126" s="281"/>
      <c r="M126" s="281"/>
      <c r="N126" s="281"/>
      <c r="O126" s="281"/>
      <c r="P126" s="281"/>
      <c r="Q126" s="281"/>
      <c r="R126" s="80"/>
      <c r="S126" s="80"/>
      <c r="T126" s="80"/>
      <c r="U126" s="146"/>
      <c r="V126" s="147"/>
      <c r="W126" s="182"/>
      <c r="X126" s="147"/>
    </row>
    <row r="127" spans="1:24" s="133" customFormat="1" ht="15.75">
      <c r="A127" s="79"/>
      <c r="B127" s="80"/>
      <c r="C127" s="80"/>
      <c r="D127" s="80"/>
      <c r="E127" s="80"/>
      <c r="F127" s="80"/>
      <c r="G127" s="80"/>
      <c r="H127" s="80"/>
      <c r="I127" s="80"/>
      <c r="J127" s="80"/>
      <c r="K127" s="80"/>
      <c r="L127" s="80"/>
      <c r="M127" s="80"/>
      <c r="N127" s="80"/>
      <c r="O127" s="80"/>
      <c r="P127" s="80"/>
      <c r="Q127" s="80"/>
      <c r="R127" s="80"/>
      <c r="S127" s="80"/>
      <c r="T127" s="80"/>
      <c r="U127" s="146"/>
      <c r="V127" s="147"/>
      <c r="W127" s="182"/>
      <c r="X127" s="147"/>
    </row>
    <row r="128" spans="1:24" s="133" customFormat="1" ht="48" customHeight="1">
      <c r="A128" s="78" t="s">
        <v>168</v>
      </c>
      <c r="B128" s="280" t="s">
        <v>227</v>
      </c>
      <c r="C128" s="290"/>
      <c r="D128" s="290"/>
      <c r="E128" s="290"/>
      <c r="F128" s="290"/>
      <c r="G128" s="290"/>
      <c r="H128" s="290"/>
      <c r="I128" s="290"/>
      <c r="J128" s="290"/>
      <c r="K128" s="290"/>
      <c r="L128" s="290"/>
      <c r="M128" s="290"/>
      <c r="N128" s="290"/>
      <c r="O128" s="290"/>
      <c r="P128" s="290"/>
      <c r="Q128" s="290"/>
      <c r="R128" s="80"/>
      <c r="S128" s="80"/>
      <c r="T128" s="80"/>
      <c r="U128" s="146"/>
      <c r="V128" s="147"/>
      <c r="W128" s="182"/>
      <c r="X128" s="147"/>
    </row>
    <row r="129" spans="1:24" s="133" customFormat="1" ht="15.75" customHeight="1">
      <c r="A129" s="78"/>
      <c r="B129" s="137"/>
      <c r="C129" s="138"/>
      <c r="D129" s="138"/>
      <c r="E129" s="138"/>
      <c r="F129" s="138"/>
      <c r="G129" s="138"/>
      <c r="H129" s="138"/>
      <c r="I129" s="138"/>
      <c r="J129" s="138"/>
      <c r="K129" s="138"/>
      <c r="L129" s="138"/>
      <c r="M129" s="138"/>
      <c r="N129" s="138"/>
      <c r="O129" s="138"/>
      <c r="P129" s="138"/>
      <c r="Q129" s="138"/>
      <c r="R129" s="80"/>
      <c r="S129" s="80"/>
      <c r="T129" s="80"/>
      <c r="U129" s="146"/>
      <c r="V129" s="147"/>
      <c r="W129" s="182"/>
      <c r="X129" s="147"/>
    </row>
    <row r="130" spans="1:24" s="133" customFormat="1" ht="15.75">
      <c r="A130" s="79"/>
      <c r="B130" s="80"/>
      <c r="C130" s="80"/>
      <c r="D130" s="80"/>
      <c r="E130" s="80"/>
      <c r="F130" s="80"/>
      <c r="G130" s="80"/>
      <c r="H130" s="80"/>
      <c r="I130" s="80"/>
      <c r="J130" s="80"/>
      <c r="K130" s="282" t="s">
        <v>31</v>
      </c>
      <c r="L130" s="256"/>
      <c r="M130" s="94"/>
      <c r="N130" s="80"/>
      <c r="O130" s="80"/>
      <c r="P130" s="80"/>
      <c r="Q130" s="80"/>
      <c r="R130" s="80"/>
      <c r="S130" s="80"/>
      <c r="T130" s="80"/>
      <c r="U130" s="146"/>
      <c r="V130" s="147"/>
      <c r="W130" s="182"/>
      <c r="X130" s="147"/>
    </row>
    <row r="131" spans="1:24" s="133" customFormat="1" ht="15.75">
      <c r="A131" s="79"/>
      <c r="B131" s="267" t="s">
        <v>83</v>
      </c>
      <c r="C131" s="267"/>
      <c r="D131" s="267"/>
      <c r="E131" s="96"/>
      <c r="F131" s="96"/>
      <c r="G131" s="96"/>
      <c r="H131" s="96"/>
      <c r="I131" s="96"/>
      <c r="J131" s="96"/>
      <c r="K131" s="80"/>
      <c r="L131" s="114"/>
      <c r="M131" s="80"/>
      <c r="N131" s="80"/>
      <c r="O131" s="80"/>
      <c r="P131" s="80"/>
      <c r="Q131" s="80"/>
      <c r="R131" s="80"/>
      <c r="S131" s="80"/>
      <c r="T131" s="80"/>
      <c r="U131" s="146"/>
      <c r="V131" s="147"/>
      <c r="W131" s="182"/>
      <c r="X131" s="147"/>
    </row>
    <row r="132" spans="1:24" s="133" customFormat="1" ht="15.75">
      <c r="A132" s="79"/>
      <c r="B132" s="314" t="s">
        <v>84</v>
      </c>
      <c r="C132" s="314"/>
      <c r="D132" s="269"/>
      <c r="E132" s="110"/>
      <c r="F132" s="110"/>
      <c r="G132" s="110"/>
      <c r="H132" s="110"/>
      <c r="I132" s="110"/>
      <c r="J132" s="110"/>
      <c r="K132" s="316">
        <v>8754</v>
      </c>
      <c r="L132" s="317"/>
      <c r="M132" s="110"/>
      <c r="N132" s="80"/>
      <c r="O132" s="80"/>
      <c r="P132" s="80"/>
      <c r="Q132" s="80"/>
      <c r="R132" s="80"/>
      <c r="S132" s="80"/>
      <c r="T132" s="80"/>
      <c r="U132" s="146"/>
      <c r="V132" s="147"/>
      <c r="W132" s="182"/>
      <c r="X132" s="147"/>
    </row>
    <row r="133" spans="1:24" s="133" customFormat="1" ht="15.75">
      <c r="A133" s="79"/>
      <c r="B133" s="314" t="s">
        <v>85</v>
      </c>
      <c r="C133" s="314"/>
      <c r="D133" s="269"/>
      <c r="E133" s="110"/>
      <c r="F133" s="110"/>
      <c r="G133" s="110"/>
      <c r="H133" s="110"/>
      <c r="I133" s="110"/>
      <c r="J133" s="110"/>
      <c r="K133" s="304">
        <v>1442</v>
      </c>
      <c r="L133" s="305"/>
      <c r="M133" s="110"/>
      <c r="N133" s="80"/>
      <c r="O133" s="80"/>
      <c r="P133" s="80"/>
      <c r="Q133" s="80"/>
      <c r="R133" s="80"/>
      <c r="S133" s="80"/>
      <c r="T133" s="80"/>
      <c r="U133" s="146"/>
      <c r="V133" s="147"/>
      <c r="W133" s="182"/>
      <c r="X133" s="147"/>
    </row>
    <row r="134" spans="1:24" s="133" customFormat="1" ht="15.75">
      <c r="A134" s="79"/>
      <c r="B134" s="314"/>
      <c r="C134" s="314"/>
      <c r="D134" s="314"/>
      <c r="E134" s="80"/>
      <c r="F134" s="80"/>
      <c r="G134" s="80"/>
      <c r="H134" s="80"/>
      <c r="I134" s="80"/>
      <c r="J134" s="80"/>
      <c r="K134" s="255">
        <f>SUM(K132:K133)</f>
        <v>10196</v>
      </c>
      <c r="L134" s="256"/>
      <c r="M134" s="80"/>
      <c r="N134" s="80"/>
      <c r="O134" s="80"/>
      <c r="P134" s="80"/>
      <c r="Q134" s="80"/>
      <c r="R134" s="80"/>
      <c r="S134" s="80"/>
      <c r="T134" s="80"/>
      <c r="U134" s="146"/>
      <c r="V134" s="147"/>
      <c r="W134" s="182"/>
      <c r="X134" s="147"/>
    </row>
    <row r="135" spans="1:24" s="133" customFormat="1" ht="15.75">
      <c r="A135" s="79"/>
      <c r="B135" s="314" t="s">
        <v>86</v>
      </c>
      <c r="C135" s="314"/>
      <c r="D135" s="314"/>
      <c r="E135" s="80"/>
      <c r="F135" s="80"/>
      <c r="G135" s="80"/>
      <c r="H135" s="80"/>
      <c r="I135" s="80"/>
      <c r="J135" s="80"/>
      <c r="K135" s="80"/>
      <c r="L135" s="114"/>
      <c r="M135" s="80"/>
      <c r="N135" s="80"/>
      <c r="O135" s="80"/>
      <c r="P135" s="80"/>
      <c r="Q135" s="80"/>
      <c r="R135" s="80"/>
      <c r="S135" s="80"/>
      <c r="T135" s="80"/>
      <c r="U135" s="146"/>
      <c r="V135" s="147"/>
      <c r="W135" s="182"/>
      <c r="X135" s="147"/>
    </row>
    <row r="136" spans="1:24" s="133" customFormat="1" ht="15.75">
      <c r="A136" s="79"/>
      <c r="B136" s="314" t="s">
        <v>84</v>
      </c>
      <c r="C136" s="314"/>
      <c r="D136" s="269"/>
      <c r="E136" s="110"/>
      <c r="F136" s="110"/>
      <c r="G136" s="110"/>
      <c r="H136" s="110"/>
      <c r="I136" s="110"/>
      <c r="J136" s="110"/>
      <c r="K136" s="316">
        <v>102357</v>
      </c>
      <c r="L136" s="317"/>
      <c r="M136" s="110"/>
      <c r="N136" s="80"/>
      <c r="O136" s="80"/>
      <c r="P136" s="80"/>
      <c r="Q136" s="80"/>
      <c r="R136" s="80"/>
      <c r="S136" s="80"/>
      <c r="T136" s="80"/>
      <c r="U136" s="146"/>
      <c r="V136" s="147"/>
      <c r="W136" s="182"/>
      <c r="X136" s="147"/>
    </row>
    <row r="137" spans="1:24" s="133" customFormat="1" ht="15.75">
      <c r="A137" s="79"/>
      <c r="B137" s="314" t="s">
        <v>85</v>
      </c>
      <c r="C137" s="314"/>
      <c r="D137" s="269"/>
      <c r="E137" s="110"/>
      <c r="F137" s="110"/>
      <c r="G137" s="110"/>
      <c r="H137" s="110"/>
      <c r="I137" s="110"/>
      <c r="J137" s="110"/>
      <c r="K137" s="304">
        <v>1227</v>
      </c>
      <c r="L137" s="305"/>
      <c r="M137" s="110"/>
      <c r="N137" s="80"/>
      <c r="O137" s="80"/>
      <c r="P137" s="80"/>
      <c r="Q137" s="80"/>
      <c r="R137" s="80"/>
      <c r="S137" s="80"/>
      <c r="T137" s="80"/>
      <c r="U137" s="146"/>
      <c r="V137" s="147"/>
      <c r="W137" s="182"/>
      <c r="X137" s="147"/>
    </row>
    <row r="138" spans="1:24" s="133" customFormat="1" ht="15.75">
      <c r="A138" s="79"/>
      <c r="B138" s="314"/>
      <c r="C138" s="314"/>
      <c r="D138" s="314"/>
      <c r="E138" s="80"/>
      <c r="F138" s="80"/>
      <c r="G138" s="80"/>
      <c r="H138" s="80"/>
      <c r="I138" s="80"/>
      <c r="J138" s="80"/>
      <c r="K138" s="255">
        <f>SUM(K136:K137)</f>
        <v>103584</v>
      </c>
      <c r="L138" s="256"/>
      <c r="M138" s="80"/>
      <c r="N138" s="80"/>
      <c r="O138" s="80"/>
      <c r="P138" s="80"/>
      <c r="Q138" s="80"/>
      <c r="R138" s="80"/>
      <c r="S138" s="80"/>
      <c r="T138" s="80"/>
      <c r="U138" s="146"/>
      <c r="V138" s="147"/>
      <c r="W138" s="182"/>
      <c r="X138" s="147"/>
    </row>
    <row r="139" spans="1:24" s="133" customFormat="1" ht="16.5" thickBot="1">
      <c r="A139" s="79"/>
      <c r="B139" s="314"/>
      <c r="C139" s="314"/>
      <c r="D139" s="314"/>
      <c r="E139" s="80"/>
      <c r="F139" s="80"/>
      <c r="G139" s="80"/>
      <c r="H139" s="80"/>
      <c r="I139" s="80"/>
      <c r="J139" s="80"/>
      <c r="K139" s="268">
        <f>K138+K134</f>
        <v>113780</v>
      </c>
      <c r="L139" s="276"/>
      <c r="M139" s="80"/>
      <c r="N139" s="80"/>
      <c r="O139" s="80"/>
      <c r="P139" s="80"/>
      <c r="Q139" s="80"/>
      <c r="R139" s="80"/>
      <c r="S139" s="80"/>
      <c r="T139" s="80"/>
      <c r="U139" s="146"/>
      <c r="V139" s="147"/>
      <c r="W139" s="182"/>
      <c r="X139" s="147"/>
    </row>
    <row r="140" spans="1:24" s="133" customFormat="1" ht="16.5" thickTop="1">
      <c r="A140" s="79"/>
      <c r="B140" s="80"/>
      <c r="C140" s="80"/>
      <c r="D140" s="80"/>
      <c r="E140" s="80"/>
      <c r="F140" s="80"/>
      <c r="G140" s="80"/>
      <c r="H140" s="80"/>
      <c r="I140" s="80"/>
      <c r="J140" s="80"/>
      <c r="K140" s="80"/>
      <c r="L140" s="110"/>
      <c r="M140" s="80"/>
      <c r="N140" s="80"/>
      <c r="O140" s="80"/>
      <c r="P140" s="80"/>
      <c r="Q140" s="80"/>
      <c r="R140" s="80"/>
      <c r="S140" s="80"/>
      <c r="T140" s="80"/>
      <c r="U140" s="146"/>
      <c r="V140" s="147"/>
      <c r="W140" s="182"/>
      <c r="X140" s="147"/>
    </row>
    <row r="141" spans="1:24" s="133" customFormat="1" ht="51" customHeight="1">
      <c r="A141" s="78" t="s">
        <v>169</v>
      </c>
      <c r="B141" s="280" t="s">
        <v>259</v>
      </c>
      <c r="C141" s="280"/>
      <c r="D141" s="280"/>
      <c r="E141" s="280"/>
      <c r="F141" s="280"/>
      <c r="G141" s="280"/>
      <c r="H141" s="280"/>
      <c r="I141" s="280"/>
      <c r="J141" s="280"/>
      <c r="K141" s="280"/>
      <c r="L141" s="280"/>
      <c r="M141" s="280"/>
      <c r="N141" s="280"/>
      <c r="O141" s="280"/>
      <c r="P141" s="280"/>
      <c r="Q141" s="292"/>
      <c r="R141" s="80"/>
      <c r="S141" s="80"/>
      <c r="T141" s="80"/>
      <c r="U141" s="146"/>
      <c r="V141" s="147"/>
      <c r="W141" s="182"/>
      <c r="X141" s="147"/>
    </row>
    <row r="142" spans="1:24" s="133" customFormat="1" ht="15.75">
      <c r="A142" s="79"/>
      <c r="B142" s="80"/>
      <c r="C142" s="80"/>
      <c r="D142" s="80"/>
      <c r="E142" s="80"/>
      <c r="F142" s="80"/>
      <c r="G142" s="80"/>
      <c r="H142" s="80"/>
      <c r="I142" s="80"/>
      <c r="J142" s="80"/>
      <c r="K142" s="80"/>
      <c r="L142" s="80"/>
      <c r="M142" s="80"/>
      <c r="N142" s="80"/>
      <c r="O142" s="80"/>
      <c r="P142" s="80"/>
      <c r="Q142" s="80"/>
      <c r="R142" s="80"/>
      <c r="S142" s="80"/>
      <c r="T142" s="80"/>
      <c r="U142" s="146"/>
      <c r="V142" s="147"/>
      <c r="W142" s="182"/>
      <c r="X142" s="147"/>
    </row>
    <row r="143" spans="1:24" s="133" customFormat="1" ht="66" customHeight="1">
      <c r="A143" s="78" t="s">
        <v>170</v>
      </c>
      <c r="B143" s="280" t="s">
        <v>228</v>
      </c>
      <c r="C143" s="280"/>
      <c r="D143" s="280"/>
      <c r="E143" s="280"/>
      <c r="F143" s="280"/>
      <c r="G143" s="280"/>
      <c r="H143" s="280"/>
      <c r="I143" s="280"/>
      <c r="J143" s="280"/>
      <c r="K143" s="280"/>
      <c r="L143" s="280"/>
      <c r="M143" s="280"/>
      <c r="N143" s="280"/>
      <c r="O143" s="280"/>
      <c r="P143" s="280"/>
      <c r="Q143" s="292"/>
      <c r="R143" s="80"/>
      <c r="S143" s="80"/>
      <c r="T143" s="80"/>
      <c r="U143" s="146"/>
      <c r="V143" s="147"/>
      <c r="W143" s="182"/>
      <c r="X143" s="147"/>
    </row>
    <row r="144" spans="1:24" s="133" customFormat="1" ht="15.75">
      <c r="A144" s="79"/>
      <c r="B144" s="80"/>
      <c r="C144" s="80"/>
      <c r="D144" s="80"/>
      <c r="E144" s="80"/>
      <c r="F144" s="80"/>
      <c r="G144" s="80"/>
      <c r="H144" s="80"/>
      <c r="I144" s="80"/>
      <c r="J144" s="80"/>
      <c r="K144" s="80"/>
      <c r="L144" s="80"/>
      <c r="M144" s="80"/>
      <c r="N144" s="80"/>
      <c r="O144" s="80"/>
      <c r="P144" s="80"/>
      <c r="Q144" s="80"/>
      <c r="R144" s="80"/>
      <c r="S144" s="80"/>
      <c r="T144" s="80"/>
      <c r="U144" s="146"/>
      <c r="V144" s="147"/>
      <c r="W144" s="182"/>
      <c r="X144" s="147"/>
    </row>
    <row r="145" spans="1:24" s="133" customFormat="1" ht="15.75">
      <c r="A145" s="78" t="s">
        <v>171</v>
      </c>
      <c r="B145" s="280" t="s">
        <v>87</v>
      </c>
      <c r="C145" s="281"/>
      <c r="D145" s="281"/>
      <c r="E145" s="281"/>
      <c r="F145" s="281"/>
      <c r="G145" s="281"/>
      <c r="H145" s="281"/>
      <c r="I145" s="281"/>
      <c r="J145" s="281"/>
      <c r="K145" s="281"/>
      <c r="L145" s="281"/>
      <c r="M145" s="281"/>
      <c r="N145" s="281"/>
      <c r="O145" s="281"/>
      <c r="P145" s="281"/>
      <c r="Q145" s="281"/>
      <c r="R145" s="80"/>
      <c r="S145" s="80"/>
      <c r="T145" s="80"/>
      <c r="U145" s="146"/>
      <c r="V145" s="147"/>
      <c r="W145" s="182"/>
      <c r="X145" s="147"/>
    </row>
    <row r="146" spans="1:24" s="133" customFormat="1" ht="15.75">
      <c r="A146" s="79"/>
      <c r="B146" s="80"/>
      <c r="C146" s="80"/>
      <c r="D146" s="80"/>
      <c r="E146" s="80"/>
      <c r="F146" s="80"/>
      <c r="G146" s="80"/>
      <c r="H146" s="80"/>
      <c r="I146" s="80"/>
      <c r="J146" s="80"/>
      <c r="K146" s="282" t="s">
        <v>20</v>
      </c>
      <c r="L146" s="256"/>
      <c r="M146" s="77"/>
      <c r="N146" s="264" t="s">
        <v>183</v>
      </c>
      <c r="O146" s="80"/>
      <c r="P146" s="80"/>
      <c r="Q146" s="80"/>
      <c r="R146" s="80"/>
      <c r="S146" s="80"/>
      <c r="T146" s="80"/>
      <c r="U146" s="146"/>
      <c r="V146" s="147"/>
      <c r="W146" s="182"/>
      <c r="X146" s="147"/>
    </row>
    <row r="147" spans="1:24" s="133" customFormat="1" ht="15.75">
      <c r="A147" s="79"/>
      <c r="B147" s="80"/>
      <c r="C147" s="80"/>
      <c r="D147" s="80"/>
      <c r="E147" s="80"/>
      <c r="F147" s="80"/>
      <c r="G147" s="80"/>
      <c r="H147" s="80"/>
      <c r="I147" s="80"/>
      <c r="J147" s="80"/>
      <c r="K147" s="264"/>
      <c r="L147" s="256"/>
      <c r="M147" s="94"/>
      <c r="N147" s="264"/>
      <c r="O147" s="80"/>
      <c r="P147" s="80"/>
      <c r="Q147" s="80"/>
      <c r="R147" s="80"/>
      <c r="S147" s="80"/>
      <c r="T147" s="80"/>
      <c r="U147" s="146"/>
      <c r="V147" s="147"/>
      <c r="W147" s="182"/>
      <c r="X147" s="147"/>
    </row>
    <row r="148" spans="1:24" s="133" customFormat="1" ht="15.75">
      <c r="A148" s="79"/>
      <c r="B148" s="80"/>
      <c r="C148" s="80"/>
      <c r="D148" s="80"/>
      <c r="E148" s="80"/>
      <c r="F148" s="80"/>
      <c r="G148" s="80"/>
      <c r="H148" s="80"/>
      <c r="I148" s="80"/>
      <c r="J148" s="80"/>
      <c r="K148" s="264"/>
      <c r="L148" s="256"/>
      <c r="M148" s="94"/>
      <c r="N148" s="264"/>
      <c r="O148" s="80"/>
      <c r="P148" s="80"/>
      <c r="Q148" s="80"/>
      <c r="R148" s="80"/>
      <c r="S148" s="80"/>
      <c r="T148" s="80"/>
      <c r="U148" s="146"/>
      <c r="V148" s="147"/>
      <c r="W148" s="182"/>
      <c r="X148" s="147"/>
    </row>
    <row r="149" spans="1:24" s="133" customFormat="1" ht="15.75">
      <c r="A149" s="84"/>
      <c r="B149" s="275" t="s">
        <v>88</v>
      </c>
      <c r="C149" s="226"/>
      <c r="D149" s="226"/>
      <c r="E149" s="128"/>
      <c r="F149" s="128"/>
      <c r="G149" s="128"/>
      <c r="H149" s="128"/>
      <c r="I149" s="128"/>
      <c r="J149" s="128"/>
      <c r="K149" s="93"/>
      <c r="M149" s="94"/>
      <c r="N149" s="93"/>
      <c r="O149" s="80"/>
      <c r="P149" s="80"/>
      <c r="Q149" s="80"/>
      <c r="R149" s="80"/>
      <c r="S149" s="80"/>
      <c r="T149" s="80"/>
      <c r="U149" s="146"/>
      <c r="V149" s="147"/>
      <c r="W149" s="182"/>
      <c r="X149" s="147"/>
    </row>
    <row r="150" spans="1:24" s="133" customFormat="1" ht="15">
      <c r="A150" s="84"/>
      <c r="B150" s="267"/>
      <c r="C150" s="267"/>
      <c r="D150" s="267"/>
      <c r="E150" s="96"/>
      <c r="F150" s="96"/>
      <c r="G150" s="96"/>
      <c r="H150" s="96"/>
      <c r="I150" s="96"/>
      <c r="J150" s="96"/>
      <c r="K150" s="80"/>
      <c r="M150" s="80"/>
      <c r="N150" s="80"/>
      <c r="O150" s="80"/>
      <c r="P150" s="80"/>
      <c r="Q150" s="80"/>
      <c r="R150" s="80"/>
      <c r="S150" s="80"/>
      <c r="T150" s="80"/>
      <c r="U150" s="146"/>
      <c r="V150" s="147"/>
      <c r="W150" s="182"/>
      <c r="X150" s="147"/>
    </row>
    <row r="151" spans="1:24" s="133" customFormat="1" ht="15.75" customHeight="1" thickBot="1">
      <c r="A151" s="84"/>
      <c r="B151" s="271" t="s">
        <v>17</v>
      </c>
      <c r="C151" s="272"/>
      <c r="D151" s="272"/>
      <c r="E151" s="273"/>
      <c r="F151" s="273"/>
      <c r="G151" s="273"/>
      <c r="H151" s="273"/>
      <c r="I151" s="273"/>
      <c r="J151" s="209"/>
      <c r="K151" s="277">
        <v>9145</v>
      </c>
      <c r="L151" s="277"/>
      <c r="M151" s="80"/>
      <c r="N151" s="277">
        <v>9145</v>
      </c>
      <c r="O151" s="277"/>
      <c r="P151" s="80"/>
      <c r="Q151" s="80"/>
      <c r="R151" s="80"/>
      <c r="S151" s="80"/>
      <c r="T151" s="80"/>
      <c r="U151" s="146"/>
      <c r="V151" s="147"/>
      <c r="W151" s="182"/>
      <c r="X151" s="147"/>
    </row>
    <row r="152" spans="1:24" s="133" customFormat="1" ht="15.75" thickTop="1">
      <c r="A152" s="84"/>
      <c r="B152" s="267"/>
      <c r="C152" s="267"/>
      <c r="D152" s="267"/>
      <c r="E152" s="96"/>
      <c r="F152" s="96"/>
      <c r="G152" s="96"/>
      <c r="H152" s="96"/>
      <c r="I152" s="96"/>
      <c r="J152" s="96"/>
      <c r="K152" s="110"/>
      <c r="L152" s="114"/>
      <c r="M152" s="110"/>
      <c r="N152" s="116"/>
      <c r="O152" s="110"/>
      <c r="P152" s="80"/>
      <c r="Q152" s="80"/>
      <c r="R152" s="80"/>
      <c r="S152" s="80"/>
      <c r="T152" s="80"/>
      <c r="U152" s="146"/>
      <c r="V152" s="147"/>
      <c r="W152" s="182"/>
      <c r="X152" s="147"/>
    </row>
    <row r="153" spans="1:24" s="133" customFormat="1" ht="15" customHeight="1">
      <c r="A153" s="84"/>
      <c r="B153" s="278" t="s">
        <v>8</v>
      </c>
      <c r="C153" s="278"/>
      <c r="D153" s="278"/>
      <c r="E153" s="279"/>
      <c r="F153" s="279"/>
      <c r="G153" s="279"/>
      <c r="H153" s="279"/>
      <c r="I153" s="279"/>
      <c r="J153" s="204"/>
      <c r="M153" s="110"/>
      <c r="P153" s="110"/>
      <c r="Q153" s="80"/>
      <c r="R153" s="80"/>
      <c r="S153" s="80"/>
      <c r="T153" s="80"/>
      <c r="U153" s="146"/>
      <c r="V153" s="147"/>
      <c r="W153" s="182"/>
      <c r="X153" s="147"/>
    </row>
    <row r="154" spans="1:24" s="133" customFormat="1" ht="15" customHeight="1">
      <c r="A154" s="84"/>
      <c r="B154" s="255" t="s">
        <v>13</v>
      </c>
      <c r="C154" s="255"/>
      <c r="D154" s="255"/>
      <c r="E154" s="255"/>
      <c r="F154" s="255"/>
      <c r="G154" s="255"/>
      <c r="H154" s="255"/>
      <c r="I154" s="256"/>
      <c r="J154" s="96"/>
      <c r="K154" s="255">
        <v>178364</v>
      </c>
      <c r="L154" s="256"/>
      <c r="M154" s="110"/>
      <c r="N154" s="255">
        <v>178364</v>
      </c>
      <c r="O154" s="256"/>
      <c r="P154" s="80"/>
      <c r="Q154" s="80"/>
      <c r="R154" s="80"/>
      <c r="S154" s="80"/>
      <c r="T154" s="80"/>
      <c r="U154" s="146"/>
      <c r="V154" s="147"/>
      <c r="W154" s="182"/>
      <c r="X154" s="147"/>
    </row>
    <row r="155" spans="1:24" s="133" customFormat="1" ht="15" customHeight="1">
      <c r="A155" s="84"/>
      <c r="B155" s="269" t="s">
        <v>204</v>
      </c>
      <c r="C155" s="270"/>
      <c r="D155" s="270"/>
      <c r="E155" s="270"/>
      <c r="F155" s="270"/>
      <c r="G155" s="270"/>
      <c r="H155" s="270"/>
      <c r="I155" s="270"/>
      <c r="J155" s="96"/>
      <c r="K155" s="255">
        <v>31</v>
      </c>
      <c r="L155" s="256"/>
      <c r="M155" s="80"/>
      <c r="N155" s="255">
        <v>31</v>
      </c>
      <c r="O155" s="256"/>
      <c r="P155" s="80"/>
      <c r="Q155" s="80"/>
      <c r="R155" s="80"/>
      <c r="S155" s="80"/>
      <c r="T155" s="80"/>
      <c r="U155" s="146"/>
      <c r="V155" s="147"/>
      <c r="W155" s="182"/>
      <c r="X155" s="147"/>
    </row>
    <row r="156" spans="1:24" s="133" customFormat="1" ht="17.25" customHeight="1" thickBot="1">
      <c r="A156" s="84"/>
      <c r="B156" s="267" t="s">
        <v>9</v>
      </c>
      <c r="C156" s="267"/>
      <c r="D156" s="267"/>
      <c r="E156" s="226"/>
      <c r="F156" s="226"/>
      <c r="G156" s="226"/>
      <c r="H156" s="226"/>
      <c r="I156" s="226"/>
      <c r="J156" s="96"/>
      <c r="K156" s="268">
        <f>SUM(K154:L155)</f>
        <v>178395</v>
      </c>
      <c r="L156" s="276"/>
      <c r="M156" s="80"/>
      <c r="N156" s="205">
        <f>SUM(N154:O155)</f>
        <v>178395</v>
      </c>
      <c r="O156" s="92"/>
      <c r="P156" s="80"/>
      <c r="Q156" s="80"/>
      <c r="R156" s="80"/>
      <c r="S156" s="80"/>
      <c r="T156" s="80"/>
      <c r="U156" s="146"/>
      <c r="V156" s="147"/>
      <c r="W156" s="182"/>
      <c r="X156" s="147"/>
    </row>
    <row r="157" spans="1:24" s="133" customFormat="1" ht="15" customHeight="1" thickTop="1">
      <c r="A157" s="84"/>
      <c r="B157" s="210"/>
      <c r="C157" s="210"/>
      <c r="D157" s="210"/>
      <c r="E157" s="128"/>
      <c r="F157" s="128"/>
      <c r="G157" s="128"/>
      <c r="H157" s="128"/>
      <c r="I157" s="128"/>
      <c r="J157" s="96"/>
      <c r="K157" s="204"/>
      <c r="L157" s="92"/>
      <c r="M157" s="80"/>
      <c r="N157" s="204"/>
      <c r="O157" s="92"/>
      <c r="P157" s="80"/>
      <c r="Q157" s="80"/>
      <c r="R157" s="80"/>
      <c r="S157" s="80"/>
      <c r="T157" s="80"/>
      <c r="U157" s="146"/>
      <c r="V157" s="147"/>
      <c r="W157" s="182"/>
      <c r="X157" s="147"/>
    </row>
    <row r="158" spans="1:24" s="133" customFormat="1" ht="13.5" customHeight="1" thickBot="1">
      <c r="A158" s="84"/>
      <c r="B158" s="267" t="s">
        <v>89</v>
      </c>
      <c r="C158" s="267"/>
      <c r="D158" s="267"/>
      <c r="E158" s="96"/>
      <c r="F158" s="96"/>
      <c r="G158" s="96"/>
      <c r="H158" s="96"/>
      <c r="I158" s="96"/>
      <c r="J158" s="96"/>
      <c r="K158" s="259">
        <f>K151/K156*100</f>
        <v>5.126264749572577</v>
      </c>
      <c r="L158" s="260"/>
      <c r="M158" s="117"/>
      <c r="N158" s="259">
        <f>N151/N156*100</f>
        <v>5.126264749572577</v>
      </c>
      <c r="O158" s="260"/>
      <c r="P158" s="80"/>
      <c r="Q158" s="80"/>
      <c r="R158" s="80"/>
      <c r="S158" s="80"/>
      <c r="T158" s="80"/>
      <c r="U158" s="146"/>
      <c r="V158" s="147"/>
      <c r="W158" s="182"/>
      <c r="X158" s="147"/>
    </row>
    <row r="159" spans="1:24" s="133" customFormat="1" ht="15.75" thickTop="1">
      <c r="A159" s="84"/>
      <c r="B159" s="80"/>
      <c r="C159" s="80"/>
      <c r="D159" s="80"/>
      <c r="E159" s="80"/>
      <c r="F159" s="80"/>
      <c r="G159" s="80"/>
      <c r="H159" s="80"/>
      <c r="I159" s="80"/>
      <c r="J159" s="80"/>
      <c r="K159" s="80"/>
      <c r="L159" s="110"/>
      <c r="M159" s="80"/>
      <c r="N159" s="116"/>
      <c r="O159" s="80"/>
      <c r="P159" s="80"/>
      <c r="Q159" s="80"/>
      <c r="R159" s="80"/>
      <c r="S159" s="80"/>
      <c r="T159" s="80"/>
      <c r="U159" s="146"/>
      <c r="V159" s="147"/>
      <c r="W159" s="182"/>
      <c r="X159" s="147"/>
    </row>
    <row r="160" spans="1:24" s="133" customFormat="1" ht="18" customHeight="1">
      <c r="A160" s="84"/>
      <c r="B160" s="318" t="s">
        <v>5</v>
      </c>
      <c r="C160" s="319"/>
      <c r="D160" s="319"/>
      <c r="E160" s="319"/>
      <c r="F160" s="319"/>
      <c r="G160" s="319"/>
      <c r="H160" s="319"/>
      <c r="I160" s="319"/>
      <c r="J160" s="319"/>
      <c r="K160" s="319"/>
      <c r="L160" s="319"/>
      <c r="M160" s="319"/>
      <c r="N160" s="319"/>
      <c r="O160" s="319"/>
      <c r="P160" s="319"/>
      <c r="Q160" s="319"/>
      <c r="R160" s="80"/>
      <c r="S160" s="80"/>
      <c r="T160" s="80"/>
      <c r="U160" s="146"/>
      <c r="V160" s="147"/>
      <c r="W160" s="182"/>
      <c r="X160" s="147"/>
    </row>
    <row r="161" spans="1:24" s="133" customFormat="1" ht="15.75" customHeight="1">
      <c r="A161" s="84"/>
      <c r="B161" s="89"/>
      <c r="C161" s="90"/>
      <c r="D161" s="90"/>
      <c r="E161" s="90"/>
      <c r="F161" s="90"/>
      <c r="G161" s="90"/>
      <c r="H161" s="90"/>
      <c r="I161" s="90"/>
      <c r="J161" s="90"/>
      <c r="K161" s="90"/>
      <c r="L161" s="90"/>
      <c r="M161" s="90"/>
      <c r="N161" s="90"/>
      <c r="O161" s="90"/>
      <c r="P161" s="90"/>
      <c r="Q161" s="90"/>
      <c r="R161" s="80"/>
      <c r="S161" s="80"/>
      <c r="T161" s="80"/>
      <c r="U161" s="146"/>
      <c r="V161" s="147"/>
      <c r="W161" s="182"/>
      <c r="X161" s="147"/>
    </row>
    <row r="162" spans="1:24" s="133" customFormat="1" ht="15.75" customHeight="1" thickBot="1">
      <c r="A162" s="84"/>
      <c r="B162" s="271" t="s">
        <v>17</v>
      </c>
      <c r="C162" s="272"/>
      <c r="D162" s="272"/>
      <c r="E162" s="273"/>
      <c r="F162" s="273"/>
      <c r="G162" s="273"/>
      <c r="H162" s="273"/>
      <c r="I162" s="273"/>
      <c r="J162" s="209"/>
      <c r="K162" s="261">
        <f>+K151</f>
        <v>9145</v>
      </c>
      <c r="L162" s="260"/>
      <c r="M162" s="80"/>
      <c r="N162" s="211">
        <f>+N151</f>
        <v>9145</v>
      </c>
      <c r="O162" s="90"/>
      <c r="P162" s="90"/>
      <c r="Q162" s="90"/>
      <c r="R162" s="80"/>
      <c r="S162" s="80"/>
      <c r="T162" s="80"/>
      <c r="U162" s="146"/>
      <c r="V162" s="147"/>
      <c r="W162" s="182"/>
      <c r="X162" s="147"/>
    </row>
    <row r="163" spans="1:24" s="133" customFormat="1" ht="15.75" customHeight="1" thickTop="1">
      <c r="A163" s="84"/>
      <c r="B163" s="89"/>
      <c r="C163" s="90"/>
      <c r="D163" s="90"/>
      <c r="E163" s="90"/>
      <c r="F163" s="90"/>
      <c r="G163" s="90"/>
      <c r="H163" s="90"/>
      <c r="I163" s="90"/>
      <c r="J163" s="90"/>
      <c r="K163" s="90"/>
      <c r="L163" s="90"/>
      <c r="M163" s="90"/>
      <c r="N163" s="131"/>
      <c r="O163" s="90"/>
      <c r="P163" s="90"/>
      <c r="Q163" s="90"/>
      <c r="R163" s="80"/>
      <c r="S163" s="80"/>
      <c r="T163" s="80"/>
      <c r="U163" s="146"/>
      <c r="V163" s="147"/>
      <c r="W163" s="182"/>
      <c r="X163" s="147"/>
    </row>
    <row r="164" spans="1:24" s="133" customFormat="1" ht="15.75" customHeight="1">
      <c r="A164" s="84"/>
      <c r="B164" s="212" t="s">
        <v>8</v>
      </c>
      <c r="C164" s="90"/>
      <c r="D164" s="90"/>
      <c r="E164" s="90"/>
      <c r="F164" s="90"/>
      <c r="G164" s="90"/>
      <c r="H164" s="90"/>
      <c r="I164" s="90"/>
      <c r="J164" s="90"/>
      <c r="K164" s="90"/>
      <c r="L164" s="90"/>
      <c r="M164" s="90"/>
      <c r="N164" s="90"/>
      <c r="O164" s="90"/>
      <c r="P164" s="90"/>
      <c r="Q164" s="90"/>
      <c r="R164" s="80"/>
      <c r="S164" s="80"/>
      <c r="T164" s="80"/>
      <c r="U164" s="146"/>
      <c r="V164" s="147"/>
      <c r="W164" s="182"/>
      <c r="X164" s="147"/>
    </row>
    <row r="165" spans="1:24" s="133" customFormat="1" ht="15.75" customHeight="1">
      <c r="A165" s="84"/>
      <c r="B165" s="255" t="s">
        <v>13</v>
      </c>
      <c r="C165" s="255"/>
      <c r="D165" s="255"/>
      <c r="E165" s="255"/>
      <c r="F165" s="255"/>
      <c r="G165" s="255"/>
      <c r="H165" s="255"/>
      <c r="I165" s="256"/>
      <c r="J165" s="96"/>
      <c r="K165" s="255">
        <f>K154</f>
        <v>178364</v>
      </c>
      <c r="L165" s="255"/>
      <c r="M165" s="80"/>
      <c r="N165" s="110">
        <f>N154</f>
        <v>178364</v>
      </c>
      <c r="O165" s="90"/>
      <c r="P165" s="90"/>
      <c r="Q165" s="90"/>
      <c r="R165" s="80"/>
      <c r="S165" s="80"/>
      <c r="T165" s="80"/>
      <c r="U165" s="146"/>
      <c r="V165" s="147"/>
      <c r="W165" s="182"/>
      <c r="X165" s="147"/>
    </row>
    <row r="166" spans="1:24" s="133" customFormat="1" ht="15.75" customHeight="1">
      <c r="A166" s="84"/>
      <c r="B166" s="269" t="s">
        <v>202</v>
      </c>
      <c r="C166" s="270"/>
      <c r="D166" s="270"/>
      <c r="E166" s="270"/>
      <c r="F166" s="270"/>
      <c r="G166" s="270"/>
      <c r="H166" s="270"/>
      <c r="I166" s="270"/>
      <c r="J166" s="96"/>
      <c r="K166" s="255">
        <f>+K155</f>
        <v>31</v>
      </c>
      <c r="L166" s="255"/>
      <c r="M166" s="80"/>
      <c r="N166" s="110">
        <f>+N155</f>
        <v>31</v>
      </c>
      <c r="O166" s="90"/>
      <c r="P166" s="90"/>
      <c r="Q166" s="90"/>
      <c r="R166" s="80"/>
      <c r="S166" s="80"/>
      <c r="T166" s="80"/>
      <c r="U166" s="146"/>
      <c r="V166" s="147"/>
      <c r="W166" s="182"/>
      <c r="X166" s="147"/>
    </row>
    <row r="167" spans="1:24" s="133" customFormat="1" ht="15.75" customHeight="1">
      <c r="A167" s="84"/>
      <c r="B167" s="110" t="s">
        <v>6</v>
      </c>
      <c r="C167" s="203"/>
      <c r="D167" s="203"/>
      <c r="E167" s="203"/>
      <c r="F167" s="203"/>
      <c r="G167" s="203"/>
      <c r="H167" s="203"/>
      <c r="I167" s="203"/>
      <c r="J167" s="96"/>
      <c r="K167" s="255">
        <v>1402</v>
      </c>
      <c r="L167" s="255"/>
      <c r="M167" s="80"/>
      <c r="N167" s="110">
        <v>1402</v>
      </c>
      <c r="O167" s="90"/>
      <c r="P167" s="90"/>
      <c r="Q167" s="90"/>
      <c r="R167" s="80"/>
      <c r="S167" s="80"/>
      <c r="T167" s="80"/>
      <c r="U167" s="146"/>
      <c r="V167" s="147"/>
      <c r="W167" s="182"/>
      <c r="X167" s="147"/>
    </row>
    <row r="168" spans="1:24" s="133" customFormat="1" ht="15.75" customHeight="1" thickBot="1">
      <c r="A168" s="84"/>
      <c r="B168" s="267" t="s">
        <v>9</v>
      </c>
      <c r="C168" s="267"/>
      <c r="D168" s="267"/>
      <c r="E168" s="226"/>
      <c r="F168" s="226"/>
      <c r="G168" s="226"/>
      <c r="H168" s="226"/>
      <c r="I168" s="226"/>
      <c r="J168" s="128"/>
      <c r="K168" s="268">
        <f>SUM(K165:L167)</f>
        <v>179797</v>
      </c>
      <c r="L168" s="268"/>
      <c r="M168" s="80"/>
      <c r="N168" s="213">
        <f>SUM(N165:N167)</f>
        <v>179797</v>
      </c>
      <c r="O168" s="90"/>
      <c r="P168" s="90"/>
      <c r="Q168" s="90"/>
      <c r="R168" s="80"/>
      <c r="S168" s="80"/>
      <c r="T168" s="80"/>
      <c r="U168" s="146"/>
      <c r="V168" s="147"/>
      <c r="W168" s="182"/>
      <c r="X168" s="147"/>
    </row>
    <row r="169" spans="1:24" s="133" customFormat="1" ht="15.75" customHeight="1" thickTop="1">
      <c r="A169" s="84"/>
      <c r="B169" s="267"/>
      <c r="C169" s="267"/>
      <c r="D169" s="267"/>
      <c r="E169" s="96"/>
      <c r="F169" s="96"/>
      <c r="G169" s="96"/>
      <c r="H169" s="96"/>
      <c r="I169" s="96"/>
      <c r="J169" s="96"/>
      <c r="K169" s="110"/>
      <c r="L169" s="114"/>
      <c r="M169" s="80"/>
      <c r="N169" s="110"/>
      <c r="O169" s="90"/>
      <c r="P169" s="90"/>
      <c r="Q169" s="90"/>
      <c r="R169" s="80"/>
      <c r="S169" s="80"/>
      <c r="T169" s="80"/>
      <c r="U169" s="146"/>
      <c r="V169" s="147"/>
      <c r="W169" s="182"/>
      <c r="X169" s="147"/>
    </row>
    <row r="170" spans="1:24" s="133" customFormat="1" ht="15.75" customHeight="1" thickBot="1">
      <c r="A170" s="84"/>
      <c r="B170" s="267" t="s">
        <v>7</v>
      </c>
      <c r="C170" s="267"/>
      <c r="D170" s="267"/>
      <c r="E170" s="96"/>
      <c r="F170" s="96"/>
      <c r="G170" s="96"/>
      <c r="H170" s="96"/>
      <c r="I170" s="96"/>
      <c r="J170" s="96"/>
      <c r="K170" s="259">
        <f>K162/K168*100</f>
        <v>5.086291762376458</v>
      </c>
      <c r="L170" s="260"/>
      <c r="M170" s="117"/>
      <c r="N170" s="259">
        <f>N162/N168*100</f>
        <v>5.086291762376458</v>
      </c>
      <c r="O170" s="260"/>
      <c r="P170" s="90"/>
      <c r="Q170" s="90"/>
      <c r="R170" s="80"/>
      <c r="S170" s="80"/>
      <c r="T170" s="80"/>
      <c r="U170" s="146"/>
      <c r="V170" s="147"/>
      <c r="W170" s="182"/>
      <c r="X170" s="147"/>
    </row>
    <row r="171" spans="1:24" s="133" customFormat="1" ht="15.75" customHeight="1" thickTop="1">
      <c r="A171" s="84"/>
      <c r="B171" s="89"/>
      <c r="C171" s="90"/>
      <c r="D171" s="90"/>
      <c r="E171" s="90"/>
      <c r="F171" s="90"/>
      <c r="G171" s="90"/>
      <c r="H171" s="90"/>
      <c r="I171" s="90"/>
      <c r="J171" s="90"/>
      <c r="K171" s="90"/>
      <c r="L171" s="90"/>
      <c r="M171" s="90"/>
      <c r="N171" s="90"/>
      <c r="O171" s="90"/>
      <c r="P171" s="90"/>
      <c r="Q171" s="90"/>
      <c r="R171" s="80"/>
      <c r="S171" s="80"/>
      <c r="T171" s="80"/>
      <c r="U171" s="146"/>
      <c r="V171" s="147"/>
      <c r="W171" s="182"/>
      <c r="X171" s="147"/>
    </row>
    <row r="172" spans="1:24" s="133" customFormat="1" ht="15.75">
      <c r="A172" s="78" t="s">
        <v>172</v>
      </c>
      <c r="B172" s="77" t="s">
        <v>120</v>
      </c>
      <c r="C172" s="80"/>
      <c r="D172" s="80"/>
      <c r="E172" s="80"/>
      <c r="F172" s="80"/>
      <c r="G172" s="80"/>
      <c r="H172" s="80"/>
      <c r="I172" s="80"/>
      <c r="J172" s="80"/>
      <c r="K172" s="80"/>
      <c r="L172" s="80"/>
      <c r="M172" s="80"/>
      <c r="N172" s="80"/>
      <c r="O172" s="80"/>
      <c r="P172" s="80"/>
      <c r="Q172" s="80"/>
      <c r="R172" s="80"/>
      <c r="S172" s="80"/>
      <c r="T172" s="80"/>
      <c r="U172" s="146"/>
      <c r="V172" s="147"/>
      <c r="W172" s="182"/>
      <c r="X172" s="147"/>
    </row>
    <row r="173" spans="1:24" s="133" customFormat="1" ht="15" customHeight="1">
      <c r="A173" s="84"/>
      <c r="B173" s="80"/>
      <c r="C173" s="80"/>
      <c r="D173" s="80"/>
      <c r="E173" s="80"/>
      <c r="F173" s="80"/>
      <c r="G173" s="80"/>
      <c r="H173" s="80"/>
      <c r="I173" s="80"/>
      <c r="J173" s="80"/>
      <c r="K173" s="264" t="s">
        <v>61</v>
      </c>
      <c r="L173" s="256"/>
      <c r="M173" s="80"/>
      <c r="N173" s="264" t="s">
        <v>61</v>
      </c>
      <c r="O173" s="80"/>
      <c r="P173" s="80"/>
      <c r="Q173" s="80"/>
      <c r="R173" s="80"/>
      <c r="S173" s="80"/>
      <c r="T173" s="80"/>
      <c r="U173" s="146"/>
      <c r="V173" s="147"/>
      <c r="W173" s="182"/>
      <c r="X173" s="147"/>
    </row>
    <row r="174" spans="1:24" s="133" customFormat="1" ht="15" customHeight="1">
      <c r="A174" s="84"/>
      <c r="B174" s="80"/>
      <c r="C174" s="80"/>
      <c r="D174" s="80"/>
      <c r="E174" s="80"/>
      <c r="F174" s="80"/>
      <c r="G174" s="80"/>
      <c r="H174" s="80"/>
      <c r="I174" s="80"/>
      <c r="J174" s="80"/>
      <c r="K174" s="264"/>
      <c r="L174" s="256"/>
      <c r="M174" s="80"/>
      <c r="N174" s="264"/>
      <c r="O174" s="80"/>
      <c r="P174" s="80"/>
      <c r="Q174" s="80"/>
      <c r="R174" s="80"/>
      <c r="S174" s="80"/>
      <c r="T174" s="80"/>
      <c r="U174" s="146"/>
      <c r="V174" s="147"/>
      <c r="W174" s="182"/>
      <c r="X174" s="147"/>
    </row>
    <row r="175" spans="1:15" ht="15.75">
      <c r="A175" s="84"/>
      <c r="K175" s="263">
        <v>41729</v>
      </c>
      <c r="L175" s="226"/>
      <c r="N175" s="263">
        <v>41639</v>
      </c>
      <c r="O175" s="226"/>
    </row>
    <row r="176" spans="1:15" ht="15.75">
      <c r="A176" s="84"/>
      <c r="K176" s="264" t="s">
        <v>31</v>
      </c>
      <c r="L176" s="256"/>
      <c r="N176" s="264" t="s">
        <v>31</v>
      </c>
      <c r="O176" s="256"/>
    </row>
    <row r="177" spans="1:15" ht="15.75">
      <c r="A177" s="84"/>
      <c r="K177" s="91"/>
      <c r="L177" s="92"/>
      <c r="N177" s="91"/>
      <c r="O177" s="92"/>
    </row>
    <row r="178" spans="1:14" ht="15">
      <c r="A178" s="84"/>
      <c r="B178" s="80" t="s">
        <v>117</v>
      </c>
      <c r="K178" s="86"/>
      <c r="N178" s="86"/>
    </row>
    <row r="179" spans="1:15" ht="15">
      <c r="A179" s="84"/>
      <c r="B179" s="94" t="s">
        <v>32</v>
      </c>
      <c r="C179" s="80" t="s">
        <v>115</v>
      </c>
      <c r="K179" s="251">
        <v>170436</v>
      </c>
      <c r="L179" s="262"/>
      <c r="N179" s="251">
        <v>163173</v>
      </c>
      <c r="O179" s="262"/>
    </row>
    <row r="180" spans="1:15" ht="15">
      <c r="A180" s="84"/>
      <c r="B180" s="94" t="s">
        <v>32</v>
      </c>
      <c r="C180" s="80" t="s">
        <v>116</v>
      </c>
      <c r="K180" s="257">
        <v>-9924</v>
      </c>
      <c r="L180" s="258"/>
      <c r="N180" s="257">
        <v>-9650</v>
      </c>
      <c r="O180" s="258"/>
    </row>
    <row r="181" spans="1:15" ht="15">
      <c r="A181" s="84"/>
      <c r="K181" s="251">
        <f>SUM(K179:K180)</f>
        <v>160512</v>
      </c>
      <c r="L181" s="252"/>
      <c r="N181" s="251">
        <f>SUM(N179:N180)</f>
        <v>153523</v>
      </c>
      <c r="O181" s="252"/>
    </row>
    <row r="182" spans="1:14" ht="15">
      <c r="A182" s="84"/>
      <c r="K182" s="86"/>
      <c r="N182" s="86"/>
    </row>
    <row r="183" spans="1:14" ht="15">
      <c r="A183" s="84"/>
      <c r="B183" s="80" t="s">
        <v>118</v>
      </c>
      <c r="K183" s="86"/>
      <c r="N183" s="86"/>
    </row>
    <row r="184" spans="1:15" ht="15">
      <c r="A184" s="84"/>
      <c r="B184" s="94" t="s">
        <v>32</v>
      </c>
      <c r="C184" s="80" t="s">
        <v>115</v>
      </c>
      <c r="K184" s="257">
        <v>23724</v>
      </c>
      <c r="L184" s="258"/>
      <c r="N184" s="257">
        <v>21422</v>
      </c>
      <c r="O184" s="258"/>
    </row>
    <row r="185" spans="1:15" ht="15">
      <c r="A185" s="84"/>
      <c r="K185" s="251">
        <f>SUM(K181:L184)</f>
        <v>184236</v>
      </c>
      <c r="L185" s="252"/>
      <c r="N185" s="251">
        <f>SUM(N181:O184)</f>
        <v>174945</v>
      </c>
      <c r="O185" s="252"/>
    </row>
    <row r="186" spans="1:14" ht="15">
      <c r="A186" s="84"/>
      <c r="K186" s="86"/>
      <c r="N186" s="86"/>
    </row>
    <row r="187" spans="1:15" ht="15">
      <c r="A187" s="84"/>
      <c r="B187" s="80" t="s">
        <v>121</v>
      </c>
      <c r="K187" s="251">
        <v>2925</v>
      </c>
      <c r="L187" s="252"/>
      <c r="N187" s="251">
        <v>2985</v>
      </c>
      <c r="O187" s="252"/>
    </row>
    <row r="188" spans="1:15" ht="29.25" customHeight="1" thickBot="1">
      <c r="A188" s="84"/>
      <c r="B188" s="267" t="s">
        <v>119</v>
      </c>
      <c r="C188" s="267"/>
      <c r="D188" s="267"/>
      <c r="E188" s="267"/>
      <c r="F188" s="267"/>
      <c r="G188" s="267"/>
      <c r="H188" s="267"/>
      <c r="I188" s="267"/>
      <c r="J188" s="96"/>
      <c r="K188" s="253">
        <f>SUM(K185:L187)</f>
        <v>187161</v>
      </c>
      <c r="L188" s="254"/>
      <c r="N188" s="253">
        <f>SUM(N185:O187)</f>
        <v>177930</v>
      </c>
      <c r="O188" s="254"/>
    </row>
    <row r="189" ht="15.75" thickTop="1">
      <c r="N189" s="86"/>
    </row>
    <row r="190" spans="1:14" ht="16.5">
      <c r="A190" s="97" t="s">
        <v>173</v>
      </c>
      <c r="B190" s="194" t="s">
        <v>19</v>
      </c>
      <c r="C190" s="66"/>
      <c r="D190" s="66"/>
      <c r="E190" s="66"/>
      <c r="F190" s="66"/>
      <c r="G190" s="66"/>
      <c r="H190" s="66"/>
      <c r="I190" s="66"/>
      <c r="N190" s="86"/>
    </row>
    <row r="191" spans="2:14" ht="15">
      <c r="B191" s="66"/>
      <c r="C191" s="66"/>
      <c r="D191" s="66"/>
      <c r="E191" s="66"/>
      <c r="F191" s="66"/>
      <c r="G191" s="66"/>
      <c r="H191" s="66"/>
      <c r="I191" s="66"/>
      <c r="N191" s="86"/>
    </row>
    <row r="192" spans="2:17" ht="35.25" customHeight="1">
      <c r="B192" s="265" t="s">
        <v>229</v>
      </c>
      <c r="C192" s="266"/>
      <c r="D192" s="266"/>
      <c r="E192" s="266"/>
      <c r="F192" s="266"/>
      <c r="G192" s="266"/>
      <c r="H192" s="266"/>
      <c r="I192" s="266"/>
      <c r="J192" s="266"/>
      <c r="K192" s="266"/>
      <c r="L192" s="266"/>
      <c r="M192" s="266"/>
      <c r="N192" s="266"/>
      <c r="O192" s="266"/>
      <c r="P192" s="266"/>
      <c r="Q192" s="266"/>
    </row>
    <row r="193" ht="15">
      <c r="N193" s="86"/>
    </row>
  </sheetData>
  <sheetProtection/>
  <mergeCells count="170">
    <mergeCell ref="P67:Q67"/>
    <mergeCell ref="B104:G104"/>
    <mergeCell ref="B82:Q82"/>
    <mergeCell ref="B70:Q70"/>
    <mergeCell ref="K65:L65"/>
    <mergeCell ref="B72:Q72"/>
    <mergeCell ref="B80:Q80"/>
    <mergeCell ref="P68:Q68"/>
    <mergeCell ref="B74:Q74"/>
    <mergeCell ref="P65:Q65"/>
    <mergeCell ref="P66:Q66"/>
    <mergeCell ref="B141:Q141"/>
    <mergeCell ref="B150:D150"/>
    <mergeCell ref="K103:L103"/>
    <mergeCell ref="B122:Q122"/>
    <mergeCell ref="B79:Q79"/>
    <mergeCell ref="N95:P95"/>
    <mergeCell ref="K116:L116"/>
    <mergeCell ref="I114:J114"/>
    <mergeCell ref="K102:L102"/>
    <mergeCell ref="K187:L187"/>
    <mergeCell ref="K173:L174"/>
    <mergeCell ref="K136:L136"/>
    <mergeCell ref="B145:Q145"/>
    <mergeCell ref="N146:N148"/>
    <mergeCell ref="B139:D139"/>
    <mergeCell ref="B137:D137"/>
    <mergeCell ref="N155:O155"/>
    <mergeCell ref="K137:L137"/>
    <mergeCell ref="N151:O151"/>
    <mergeCell ref="B143:Q143"/>
    <mergeCell ref="K180:L180"/>
    <mergeCell ref="K181:L181"/>
    <mergeCell ref="K184:L184"/>
    <mergeCell ref="K158:L158"/>
    <mergeCell ref="B160:Q160"/>
    <mergeCell ref="B158:D158"/>
    <mergeCell ref="N158:O158"/>
    <mergeCell ref="B152:D152"/>
    <mergeCell ref="N173:N174"/>
    <mergeCell ref="K138:L138"/>
    <mergeCell ref="K139:L139"/>
    <mergeCell ref="B128:Q128"/>
    <mergeCell ref="B132:D132"/>
    <mergeCell ref="K130:L130"/>
    <mergeCell ref="B135:D135"/>
    <mergeCell ref="K132:L132"/>
    <mergeCell ref="B134:D134"/>
    <mergeCell ref="B138:D138"/>
    <mergeCell ref="B136:D136"/>
    <mergeCell ref="K108:L108"/>
    <mergeCell ref="K104:L104"/>
    <mergeCell ref="I118:J118"/>
    <mergeCell ref="I119:J119"/>
    <mergeCell ref="B110:Q110"/>
    <mergeCell ref="K118:L118"/>
    <mergeCell ref="K107:L107"/>
    <mergeCell ref="K105:L105"/>
    <mergeCell ref="I120:J120"/>
    <mergeCell ref="I116:J116"/>
    <mergeCell ref="B112:Q112"/>
    <mergeCell ref="B133:D133"/>
    <mergeCell ref="B124:Q124"/>
    <mergeCell ref="N113:O113"/>
    <mergeCell ref="I113:J113"/>
    <mergeCell ref="B131:D131"/>
    <mergeCell ref="B126:Q126"/>
    <mergeCell ref="K46:L46"/>
    <mergeCell ref="K133:L133"/>
    <mergeCell ref="K101:L101"/>
    <mergeCell ref="K114:L114"/>
    <mergeCell ref="K113:L113"/>
    <mergeCell ref="K119:L119"/>
    <mergeCell ref="K63:L63"/>
    <mergeCell ref="K120:L120"/>
    <mergeCell ref="K106:L106"/>
    <mergeCell ref="K100:L100"/>
    <mergeCell ref="I97:J97"/>
    <mergeCell ref="A77:Q77"/>
    <mergeCell ref="K96:L96"/>
    <mergeCell ref="B84:Q84"/>
    <mergeCell ref="B88:Q88"/>
    <mergeCell ref="B86:Q86"/>
    <mergeCell ref="I96:J96"/>
    <mergeCell ref="N96:O96"/>
    <mergeCell ref="K97:L97"/>
    <mergeCell ref="I95:L95"/>
    <mergeCell ref="P61:Q61"/>
    <mergeCell ref="P62:Q62"/>
    <mergeCell ref="P54:Q54"/>
    <mergeCell ref="P47:Q47"/>
    <mergeCell ref="K99:L99"/>
    <mergeCell ref="P50:Q50"/>
    <mergeCell ref="P53:Q53"/>
    <mergeCell ref="P56:Q56"/>
    <mergeCell ref="P58:Q58"/>
    <mergeCell ref="P55:Q55"/>
    <mergeCell ref="B90:Q90"/>
    <mergeCell ref="P51:Q51"/>
    <mergeCell ref="E18:N18"/>
    <mergeCell ref="B42:Q42"/>
    <mergeCell ref="P46:Q46"/>
    <mergeCell ref="A4:Q4"/>
    <mergeCell ref="A5:Q5"/>
    <mergeCell ref="A6:Q6"/>
    <mergeCell ref="B13:Q13"/>
    <mergeCell ref="B17:Q17"/>
    <mergeCell ref="B25:Q25"/>
    <mergeCell ref="B29:Q29"/>
    <mergeCell ref="P49:Q49"/>
    <mergeCell ref="B30:Q30"/>
    <mergeCell ref="B44:Q44"/>
    <mergeCell ref="K49:L49"/>
    <mergeCell ref="K47:L47"/>
    <mergeCell ref="B32:Q32"/>
    <mergeCell ref="B34:Q34"/>
    <mergeCell ref="B36:Q36"/>
    <mergeCell ref="B40:Q40"/>
    <mergeCell ref="B38:Q38"/>
    <mergeCell ref="K50:L50"/>
    <mergeCell ref="K51:L51"/>
    <mergeCell ref="K146:L148"/>
    <mergeCell ref="P59:Q59"/>
    <mergeCell ref="P63:Q63"/>
    <mergeCell ref="K53:L53"/>
    <mergeCell ref="K59:L59"/>
    <mergeCell ref="K61:L61"/>
    <mergeCell ref="K58:L58"/>
    <mergeCell ref="K62:L62"/>
    <mergeCell ref="K134:L134"/>
    <mergeCell ref="B149:D149"/>
    <mergeCell ref="B156:I156"/>
    <mergeCell ref="K155:L155"/>
    <mergeCell ref="K156:L156"/>
    <mergeCell ref="K151:L151"/>
    <mergeCell ref="B151:I151"/>
    <mergeCell ref="B153:I153"/>
    <mergeCell ref="B188:I188"/>
    <mergeCell ref="B155:I155"/>
    <mergeCell ref="B154:I154"/>
    <mergeCell ref="B165:I165"/>
    <mergeCell ref="B162:I162"/>
    <mergeCell ref="B169:D169"/>
    <mergeCell ref="B166:I166"/>
    <mergeCell ref="B192:Q192"/>
    <mergeCell ref="B168:I168"/>
    <mergeCell ref="K168:L168"/>
    <mergeCell ref="K166:L166"/>
    <mergeCell ref="B170:D170"/>
    <mergeCell ref="K170:L170"/>
    <mergeCell ref="N175:O175"/>
    <mergeCell ref="N176:O176"/>
    <mergeCell ref="N179:O179"/>
    <mergeCell ref="N184:O184"/>
    <mergeCell ref="K154:L154"/>
    <mergeCell ref="N170:O170"/>
    <mergeCell ref="K162:L162"/>
    <mergeCell ref="K179:L179"/>
    <mergeCell ref="K175:L175"/>
    <mergeCell ref="K176:L176"/>
    <mergeCell ref="N185:O185"/>
    <mergeCell ref="N187:O187"/>
    <mergeCell ref="N188:O188"/>
    <mergeCell ref="N154:O154"/>
    <mergeCell ref="K167:L167"/>
    <mergeCell ref="N180:O180"/>
    <mergeCell ref="N181:O181"/>
    <mergeCell ref="K165:L165"/>
    <mergeCell ref="K185:L185"/>
    <mergeCell ref="K188:L188"/>
  </mergeCells>
  <printOptions/>
  <pageMargins left="0.5905511811023623" right="0.5118110236220472" top="0.2362204724409449" bottom="0.2362204724409449" header="0" footer="0"/>
  <pageSetup horizontalDpi="600" verticalDpi="600" orientation="portrait" paperSize="9" scale="76" r:id="rId2"/>
  <rowBreaks count="5" manualBreakCount="5">
    <brk id="38" max="16" man="1"/>
    <brk id="69" max="16" man="1"/>
    <brk id="89" max="16" man="1"/>
    <brk id="122" max="16" man="1"/>
    <brk id="171" max="16" man="1"/>
  </rowBreaks>
  <ignoredErrors>
    <ignoredError sqref="A110:A177 A79:A92 A20:A74 A11:A18"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Goh Lee Pheng</cp:lastModifiedBy>
  <cp:lastPrinted>2014-05-06T09:56:44Z</cp:lastPrinted>
  <dcterms:created xsi:type="dcterms:W3CDTF">2007-10-31T07:37:19Z</dcterms:created>
  <dcterms:modified xsi:type="dcterms:W3CDTF">2014-05-08T06:21:26Z</dcterms:modified>
  <cp:category/>
  <cp:version/>
  <cp:contentType/>
  <cp:contentStatus/>
</cp:coreProperties>
</file>