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440" windowHeight="2895"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'BSHEET'!$A$1:$E$64</definedName>
    <definedName name="_xlnm.Print_Area" localSheetId="3">'EQUITY '!$A$1:$I$47</definedName>
    <definedName name="_xlnm.Print_Area" localSheetId="5">'Notes'!$A$1:$O$167</definedName>
    <definedName name="_xlnm.Print_Area" localSheetId="0">'PL1'!$A$1:$J$46</definedName>
    <definedName name="_xlnm.Print_Area" localSheetId="1">'PL2'!$A$1:$J$50</definedName>
    <definedName name="_xlnm.Print_Area">'Notes'!$A$1:$Q$149</definedName>
  </definedNames>
  <calcPr fullCalcOnLoad="1"/>
</workbook>
</file>

<file path=xl/sharedStrings.xml><?xml version="1.0" encoding="utf-8"?>
<sst xmlns="http://schemas.openxmlformats.org/spreadsheetml/2006/main" count="384" uniqueCount="270">
  <si>
    <t xml:space="preserve">The revenue from trading division dropped by 4.6% compared to last year. This was mainly due to lower sales from agencies products such as Johnson &amp; Johnson and Dutch Lady. Correspondingly, the trading division's profit before tax dropped from RM6.36m in 2010 to RM3.48m in 2011. Heavy promotions and advertisements carried out in 2011 to promote the Group's house brands also affected the trading division's profit. </t>
  </si>
  <si>
    <t>Grant received from government</t>
  </si>
  <si>
    <t xml:space="preserve"> Current Year-To- Date</t>
  </si>
  <si>
    <t xml:space="preserve"> Current Year-To-Date</t>
  </si>
  <si>
    <t xml:space="preserve">Both tea and oil palm plantation performed better in year 2011 which contributed to the increase in plantation division's revenue and profit before tax by 126.0% and 448.0% respectively.   </t>
  </si>
  <si>
    <t>Fixed deposits, cash and bank balances</t>
  </si>
  <si>
    <r>
      <t xml:space="preserve">MATERIAL CHANGES IN ESTIMATES
</t>
    </r>
    <r>
      <rPr>
        <sz val="12"/>
        <rFont val="Arial"/>
        <family val="2"/>
      </rPr>
      <t xml:space="preserve">There were no changes in the estimates that have had any material effect on the current quarter and financial year. </t>
    </r>
    <r>
      <rPr>
        <b/>
        <sz val="12"/>
        <rFont val="Arial"/>
        <family val="0"/>
      </rPr>
      <t xml:space="preserve"> </t>
    </r>
  </si>
  <si>
    <r>
      <t xml:space="preserve">SEGMENTAL REPORTING
</t>
    </r>
    <r>
      <rPr>
        <sz val="12"/>
        <rFont val="Arial"/>
        <family val="0"/>
      </rPr>
      <t>The analysis of the Group business segments for the current financial year are as follows:-</t>
    </r>
  </si>
  <si>
    <r>
      <t xml:space="preserve">VALUATION OF PROPERTY, PLANT AND EQUIPMENT 
</t>
    </r>
    <r>
      <rPr>
        <sz val="12"/>
        <rFont val="Arial"/>
        <family val="2"/>
      </rPr>
      <t>The Group did not carry out any revaluations on its property, plant and equipment during the current financial year. The values of property, plant and equipment have been brought forward, without amendment from the previous annual financial statements.</t>
    </r>
  </si>
  <si>
    <t>Current  Quarter</t>
  </si>
  <si>
    <t>Current
Quarter</t>
  </si>
  <si>
    <t xml:space="preserve">The effective tax rate for the current quarter and year-to-date is lower than the statutory income tax rate mainly due to utilisation of reinvestment allowances and overprovision of tax in prior year.  </t>
  </si>
  <si>
    <t>Current Quarter</t>
  </si>
  <si>
    <r>
      <t>Year-To-Date Performance</t>
    </r>
    <r>
      <rPr>
        <sz val="12"/>
        <rFont val="Arial"/>
        <family val="0"/>
      </rPr>
      <t xml:space="preserve">
Notwithstanding a slight improvement of 1.3% in revenue, the Group recorded a decrease in profit before tax from RM31.83m in 2010 to RM21.46m in 2011. Profit before tax is made up of segment results, investment revenue and share of profit of an associated company (as reflected in Note A8).
</t>
    </r>
  </si>
  <si>
    <t>Current tax (credit) / expense</t>
  </si>
  <si>
    <t>CASH AND CASH EQUIVALENTS AT BEGINNING OF YEAR</t>
  </si>
  <si>
    <t>CASH AND CASH EQUIVALENTS AT END OF YEAR</t>
  </si>
  <si>
    <t>Increase in current assets</t>
  </si>
  <si>
    <t>Increase in current liabilities</t>
  </si>
  <si>
    <t>Net cash used in financing activities</t>
  </si>
  <si>
    <t>Net value loss on available-for-sale
  financial assets</t>
  </si>
  <si>
    <t>CONDENSED CONSOLIDATED STATEMENT OF CASH FLOWS</t>
  </si>
  <si>
    <t>Profits attributable to:</t>
  </si>
  <si>
    <t>Balance at 1st January 2010</t>
  </si>
  <si>
    <t>Restated balance at 1st January 2010</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</si>
  <si>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</si>
  <si>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</si>
  <si>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</si>
  <si>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</si>
  <si>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</si>
  <si>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</si>
  <si>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</si>
  <si>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</si>
  <si>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</si>
  <si>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</si>
  <si>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</si>
  <si>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</si>
  <si>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</si>
  <si>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</si>
  <si>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</si>
  <si>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</si>
  <si>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</si>
  <si>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</si>
  <si>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</si>
  <si>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</si>
  <si>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</si>
  <si>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</si>
  <si>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</si>
  <si>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</si>
  <si>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</si>
  <si>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</si>
  <si>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</si>
  <si>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</si>
  <si>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</si>
  <si>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</si>
  <si>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</si>
  <si>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</si>
  <si>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</si>
  <si>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</si>
  <si>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</si>
  <si>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</si>
  <si>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</si>
  <si>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</si>
  <si>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</si>
  <si>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</si>
  <si>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</si>
  <si>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</si>
  <si>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</si>
  <si>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</si>
  <si>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</si>
  <si>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</si>
  <si>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</si>
  <si>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</si>
  <si>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</si>
  <si>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</si>
  <si>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</si>
  <si>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</si>
  <si>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</si>
  <si>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</si>
  <si>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</si>
  <si>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</si>
  <si>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</si>
  <si>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</si>
  <si>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</si>
  <si>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</si>
  <si>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</si>
  <si>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</si>
  <si>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</si>
  <si>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</si>
  <si>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</si>
  <si>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</si>
  <si>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</si>
  <si>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</si>
  <si>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</si>
  <si>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</si>
  <si>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</si>
  <si>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</si>
  <si>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</si>
  <si>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</si>
  <si>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</si>
  <si>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</si>
  <si>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B1.</t>
  </si>
  <si>
    <t>B2.</t>
  </si>
  <si>
    <t>B3.</t>
  </si>
  <si>
    <t>B4.</t>
  </si>
  <si>
    <t>B5.</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</si>
  <si>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</si>
  <si>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</si>
  <si>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</si>
  <si>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</si>
  <si>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</si>
  <si>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</si>
  <si>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</si>
  <si>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</si>
  <si>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</si>
  <si>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</si>
  <si>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</si>
  <si>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</si>
  <si>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</si>
  <si>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</si>
  <si>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VARIANCE BETWEEN FORECAST AND ACTUAL PROFIT
</t>
    </r>
    <r>
      <rPr>
        <sz val="12"/>
        <rFont val="Arial"/>
        <family val="2"/>
      </rPr>
      <t>Not applicable.</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</si>
  <si>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</si>
  <si>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</si>
  <si>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</si>
  <si>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</si>
  <si>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</si>
  <si>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</si>
  <si>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</si>
  <si>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</si>
  <si>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</si>
  <si>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Other assets</t>
  </si>
  <si>
    <t>Other liabilities</t>
  </si>
  <si>
    <t>Capital reserve</t>
  </si>
  <si>
    <t>Tax paid</t>
  </si>
  <si>
    <t>Translation of foreign operations</t>
  </si>
  <si>
    <t>Owners of the Company</t>
  </si>
  <si>
    <t>Other comprehensive income:</t>
  </si>
  <si>
    <t>Total comprehensive income attributed to:</t>
  </si>
  <si>
    <t>Net assets per share (RM)</t>
  </si>
  <si>
    <t xml:space="preserve">CONDENSED CONSOLIDATED STATEMENT OF CHANGES IN EQUITY </t>
  </si>
  <si>
    <t xml:space="preserve">CONDENSED CONSOLIDATED STATEMENT OF FINANCIAL POSITION </t>
  </si>
  <si>
    <t>CONDENSED CONSOLIDATED STATEMENT OF COMPREHENSIVE INCOME</t>
  </si>
  <si>
    <t>Earnings</t>
  </si>
  <si>
    <t>Other income</t>
  </si>
  <si>
    <t>INDIVIDUAL QUARTER</t>
  </si>
  <si>
    <t>CUMULATIVE QUARTER</t>
  </si>
  <si>
    <t>Other investments</t>
  </si>
  <si>
    <t>Net profit attributable to ordinary shareholders (RM'000)</t>
  </si>
  <si>
    <t>Number of ordinary shares issued ('000)</t>
  </si>
  <si>
    <t>(THE FIGURES HAVE NOT BEEN AUDITED)</t>
  </si>
  <si>
    <t>ADDITIONAL INFORMATION REQUIRED BY THE MAIN MARKET LISTING REQUIREMENTS OF BURSA MALAYSIA SECURITIES BERHAD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</si>
  <si>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</si>
  <si>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</si>
  <si>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</si>
  <si>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</si>
  <si>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</si>
  <si>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</si>
  <si>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</si>
  <si>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(The Condensed Consolidated Statement of Financial Position should be read in conjunction with the Audited Financial Statements for the year ended 31st December 2010)</t>
  </si>
  <si>
    <t xml:space="preserve">(The Condensed Consolidated Statement of Comprehensive Income should be read in conjunction with the Audited Financial Statements for the year ended 31st December 2010) </t>
  </si>
  <si>
    <t>FRS 1</t>
  </si>
  <si>
    <t xml:space="preserve">CONDENSED CONSOLIDATED INCOME STATEMENT </t>
  </si>
  <si>
    <t>(The Condensed Consolidated Statement of Changes in Equity should be read in conjunction with the Audited Financial Statements for the year ended 31st December 2010)</t>
  </si>
  <si>
    <t>Balance at 1st January 2011</t>
  </si>
  <si>
    <t>Investments revaluation reserve</t>
  </si>
  <si>
    <t>Properties revaluation reserve</t>
  </si>
  <si>
    <t>Properties</t>
  </si>
  <si>
    <t>Investments</t>
  </si>
  <si>
    <t>(The Condensed Consolidated Statement of Cash Flows should be read in conjunction with the Audited Financial Statements for the year ended 31st December 2010)</t>
  </si>
  <si>
    <t>FRS 3</t>
  </si>
  <si>
    <t>FRS 127</t>
  </si>
  <si>
    <t>Amendments to FRS 7</t>
  </si>
  <si>
    <t>Financial Instruments: Improving Disclosures about Financial Instruments</t>
  </si>
  <si>
    <t>IC Interpretation 4</t>
  </si>
  <si>
    <t>Determining whether an Arrangement contains a lease</t>
  </si>
  <si>
    <t>Improvements to FRSs (2010)</t>
  </si>
  <si>
    <t>Add : Consolidation adjustments</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</si>
  <si>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2010. The accounting policies and methods of computation adopted by the Group in this interim financial report are consistent with those adopted in the audited financial statements for the financial year ended 31st December 2010 except for the adoption of the following FRSs, IC Interpretations and Amendments which are applicable for the Group's financial period beginning 1st January 2011 as disclosed below:-
</t>
    </r>
  </si>
  <si>
    <t>IC Interpretation 16</t>
  </si>
  <si>
    <t>Hedges of a Net Investment in a Foreign Operation</t>
  </si>
  <si>
    <t xml:space="preserve">First-time Adoption of Financial Reporting Standards </t>
  </si>
  <si>
    <t xml:space="preserve">Business Combinations </t>
  </si>
  <si>
    <t xml:space="preserve">Consolidation and Separate Financial Statements </t>
  </si>
  <si>
    <t>The adoption of these FRSs, IC interpretations and Amendments do not have material impact on the financial position or performance of the Group for the current period under review.</t>
  </si>
  <si>
    <t>Bonus issue</t>
  </si>
  <si>
    <t>Dividend</t>
  </si>
  <si>
    <t>NET DECREASE IN CASH AND CASH EQUIVALENTS</t>
  </si>
  <si>
    <r>
      <t xml:space="preserve">DIVIDEND PAID
</t>
    </r>
    <r>
      <rPr>
        <sz val="12"/>
        <rFont val="Arial"/>
        <family val="2"/>
      </rPr>
      <t xml:space="preserve">The first and final dividend of 2.5 sen per share, less tax for the financial year ended 31st December 2010 amounted to RM3,291,962 has been paid on 10th August 2011. </t>
    </r>
  </si>
  <si>
    <t>Expenses relating to bonus issue exercise</t>
  </si>
  <si>
    <t>A13.</t>
  </si>
  <si>
    <t>NOTES TO THE CONDENSED CONSOLIDATED STATEMENT OF COMPREHENSIVE INCOME</t>
  </si>
  <si>
    <t>Interest income</t>
  </si>
  <si>
    <t>Interest expense</t>
  </si>
  <si>
    <t>Gain/(loss) on disposal of properties</t>
  </si>
  <si>
    <t>Impairment of assets</t>
  </si>
  <si>
    <t>Dividends received from associated company</t>
  </si>
  <si>
    <t>Dividend received</t>
  </si>
  <si>
    <t>Proceeds from disposal of property, plant and equipment</t>
  </si>
  <si>
    <t>Purchase of property, plant and equipment</t>
  </si>
  <si>
    <t>Proceeds from disposal of investment properties</t>
  </si>
  <si>
    <t>FOR THE YEAR ENDED 31ST DECEMBER 2011</t>
  </si>
  <si>
    <t>FOR THE FOURTH QUARTER ENDED 31ST DECEMBER 2011</t>
  </si>
  <si>
    <t>Share of changes in reserve in associated
  company</t>
  </si>
  <si>
    <t>AT 31ST DECEMBER 2011</t>
  </si>
  <si>
    <t>Profit for the year</t>
  </si>
  <si>
    <t>Total comprehensive income for the 
  year</t>
  </si>
  <si>
    <t>Total comprehensive income for the year</t>
  </si>
  <si>
    <t>Balance at 31st December 2010</t>
  </si>
  <si>
    <t>Effect of applying of amendments to FRS 17</t>
  </si>
  <si>
    <t>Effect of adoption of FRS 139</t>
  </si>
  <si>
    <t>Balance at 31st December 2011</t>
  </si>
  <si>
    <t>Adjustments for:</t>
  </si>
  <si>
    <t>Interest received</t>
  </si>
  <si>
    <t>Proceeds from disposal of unquoted investment</t>
  </si>
  <si>
    <t>Purchase of investment properties</t>
  </si>
  <si>
    <t>Acquisition of additional shares in associated company</t>
  </si>
  <si>
    <t>Rental from investment properties received</t>
  </si>
  <si>
    <t>Proceeds from borrowings</t>
  </si>
  <si>
    <t>Finance cost paid</t>
  </si>
  <si>
    <t>Repayment of borrowings</t>
  </si>
  <si>
    <t>Dividend paid</t>
  </si>
  <si>
    <t>Bonus issue expenses paid</t>
  </si>
  <si>
    <t>Effect of changes in exchange rate on foreign currency translation</t>
  </si>
  <si>
    <r>
      <t xml:space="preserve">UNUSUAL ITEMS DUE TO THEIR NATURE, SIZE OR INCIDENCE
</t>
    </r>
    <r>
      <rPr>
        <sz val="12"/>
        <rFont val="Arial"/>
        <family val="2"/>
      </rPr>
      <t xml:space="preserve">There were no unusual items affecting assets, liabilities, equity, net income or cash flows during the financial year. </t>
    </r>
  </si>
  <si>
    <r>
      <t xml:space="preserve">DEBT AND EQUITY SECURITIES
</t>
    </r>
    <r>
      <rPr>
        <sz val="12"/>
        <rFont val="Arial"/>
        <family val="2"/>
      </rPr>
      <t xml:space="preserve">There were no issuance and repayment of debt and equity securities, share buy-backs, share cancellations, shares held as treasury shares and resale of treasury shares during the financial year. </t>
    </r>
  </si>
  <si>
    <t>B6(i).</t>
  </si>
  <si>
    <t>B6(ii).</t>
  </si>
  <si>
    <t>B7.</t>
  </si>
  <si>
    <t>B8.</t>
  </si>
  <si>
    <r>
      <t xml:space="preserve">MATERIAL SUBSEQUENT EVENT
</t>
    </r>
    <r>
      <rPr>
        <sz val="12"/>
        <rFont val="Arial"/>
        <family val="2"/>
      </rPr>
      <t>Th</t>
    </r>
    <r>
      <rPr>
        <sz val="12"/>
        <rFont val="Arial"/>
        <family val="0"/>
      </rPr>
      <t xml:space="preserve">ere was no material event subsequent to the end of the current quarter. </t>
    </r>
  </si>
  <si>
    <t>Depreciation of property, plant and equipment</t>
  </si>
  <si>
    <t>Gain/(loss) on derivatives</t>
  </si>
  <si>
    <t>Exceptional items</t>
  </si>
  <si>
    <r>
      <t xml:space="preserve">CHANGES IN THE COMPOSITION OF THE GROUP
</t>
    </r>
    <r>
      <rPr>
        <sz val="12"/>
        <rFont val="Arial"/>
        <family val="2"/>
      </rPr>
      <t>There were no changes in the composition of the Group during the financial year.</t>
    </r>
  </si>
  <si>
    <t>Others</t>
  </si>
  <si>
    <t>Consolidated</t>
  </si>
  <si>
    <t>Non-current assets classified as held for sale</t>
  </si>
  <si>
    <r>
      <t xml:space="preserve">CONTINGENT ASSETS AND LIABILITIES
</t>
    </r>
    <r>
      <rPr>
        <sz val="12"/>
        <rFont val="Arial"/>
        <family val="2"/>
      </rPr>
      <t xml:space="preserve">
There were no contingent assets and liabilities as at 23rd February 2012.</t>
    </r>
    <r>
      <rPr>
        <b/>
        <sz val="12"/>
        <rFont val="Arial"/>
        <family val="0"/>
      </rPr>
      <t xml:space="preserve">
</t>
    </r>
  </si>
  <si>
    <t>Provision for and write off of receivables</t>
  </si>
  <si>
    <t>Loss on foreign exchange</t>
  </si>
  <si>
    <t>Overprovision in prior year</t>
  </si>
  <si>
    <t>TAX (CREDIT) / EXPENSE</t>
  </si>
  <si>
    <t>Tax credit / (expense)</t>
  </si>
  <si>
    <r>
      <t xml:space="preserve">STATUS OF CORPORATE PROPOSALS
</t>
    </r>
    <r>
      <rPr>
        <sz val="12"/>
        <rFont val="Arial"/>
        <family val="2"/>
      </rPr>
      <t>There were no corporate proposals announced but not completed as at 23rd February 2012.</t>
    </r>
  </si>
  <si>
    <r>
      <t xml:space="preserve">GROUP BORROWINGS
</t>
    </r>
    <r>
      <rPr>
        <sz val="12"/>
        <rFont val="Arial"/>
        <family val="0"/>
      </rPr>
      <t>The Group borrowings (denominated in local currency) as at 31st December 2011 are as follows:-</t>
    </r>
  </si>
  <si>
    <t>B9.</t>
  </si>
  <si>
    <t>B10.</t>
  </si>
  <si>
    <t>B11.</t>
  </si>
  <si>
    <r>
      <t xml:space="preserve">MATERIAL LITIGATION
</t>
    </r>
    <r>
      <rPr>
        <sz val="12"/>
        <rFont val="Arial"/>
        <family val="2"/>
      </rPr>
      <t>There were no material litigation involving the Group as at 23rd February 2012.</t>
    </r>
  </si>
  <si>
    <t>Non-cash and non-operating items</t>
  </si>
  <si>
    <t>Changes in working capital</t>
  </si>
  <si>
    <t>Net cash from operating activities</t>
  </si>
  <si>
    <t xml:space="preserve">Profit before tax is arrived at (crediting) / charging: </t>
  </si>
  <si>
    <t>External revenue</t>
  </si>
  <si>
    <t>Inter-segment revenue</t>
  </si>
  <si>
    <t>Elimination</t>
  </si>
  <si>
    <t>Twelve month ended</t>
  </si>
  <si>
    <t>31st December 2010</t>
  </si>
  <si>
    <t>Share of profit of an associated company</t>
  </si>
  <si>
    <t>Segment results *</t>
  </si>
  <si>
    <t>* Segment results after finance costs</t>
  </si>
  <si>
    <t>31st December 2011</t>
  </si>
  <si>
    <t>Investment revenue</t>
  </si>
  <si>
    <t>Provision for slow moving inventories no longer required</t>
  </si>
  <si>
    <r>
      <t xml:space="preserve">FUTURE PROSPECTS
</t>
    </r>
    <r>
      <rPr>
        <sz val="12"/>
        <rFont val="Arial"/>
        <family val="2"/>
      </rPr>
      <t xml:space="preserve">The global economic conditions in year 2012 are expected to remain challenging with the uncertainties in the recovery of EURO zone from its financial crisis. The Group will continue to pursue initiatives to improve efficiency and competitiveness while enhancing its revenue and profitability. The continuous efforts of the Malaysian Palm Oil Board to improve on the crude palm oil extraction rate (OER) are very encouraging. This has improved our mill's OER and bottom line. As for Trading division, with its warehousing facilities and efficient distribution channels already in place, it is expected to capture more distributorships to widen its products range and enhance on its revenue and profitability. 
Going forward and barring any unforeseen and adverse circumstances, the Board believes that the Group will continue to remain profitable for the financial year ending 31st December 2012. </t>
    </r>
  </si>
  <si>
    <t>Provision for and write off of inventories</t>
  </si>
  <si>
    <r>
      <t xml:space="preserve">REVIEW OF PERFORMANCE 
</t>
    </r>
    <r>
      <rPr>
        <b/>
        <u val="single"/>
        <sz val="12"/>
        <rFont val="Arial"/>
        <family val="2"/>
      </rPr>
      <t xml:space="preserve">Current Quarter Performance
</t>
    </r>
    <r>
      <rPr>
        <sz val="12"/>
        <rFont val="Arial"/>
        <family val="2"/>
      </rPr>
      <t xml:space="preserve">The revenue from manufacturing division increased by 2.6% compared to preceding year corresponding quarter. This was mainly due to increase in sales of palm kernel and bulk oils such as RBD palm stearin and olein. However, manufacturing division's profit before tax was lower than last year by 49.6% from RM8.91m to RM4.49m due to lower profit margin in palm oil refinery and aerosol can division.
The revenue from trading division decreased by 35.7% compared to preceding year corresponding quarter. This was mainly due to the termination of distributionship of Dutch Lady products in June 2011. Together with heavy promotions and advertisements carried out in this quarter, trading division incurred a loss before tax of RM1.00m in this quarter as compared to a profit before tax of RM0.38m in the preceding year corresponding quarter. 
Plantation division's profit before tax in this quarter increased by 59.5% to RM0.71m as compared to preceding year corresponding quarter. This improved performance was contributed mainly by tea plantation with increase in sales of tea.   </t>
    </r>
  </si>
  <si>
    <t>The revenue from manufacturing division increased by 16.6% compared to last year. This was mainly due to increase in sales of aerosol can, bulk oils and palm kernel. The increase in average crude palm oil price by RM518/MT in 2011 which directly increase the selling price of all palm based related products also contributed to the increase in revenue. Despite the increase in revenue, manufacturing division's profit before tax decreased substantially by 42.8% from RM20.22m in 2010 to RM11.57m in 2011. This was mainly due to decrease in profit margin as a results of increase in raw material prices and overheads on the back of stiff competitions. The Government's ceiling price imposed on palm based cooking oils has not been revised in tandem with the increase in packaging and production costs since its implementation in 1997. As such, the palm oil refinery division's profit margin was affected. The Vietnam aerosol can division performance was also affected by the devaluation in Dong currency coupled with resistance by customers to absorb price increase of raw materials due to stiff competitions.</t>
  </si>
  <si>
    <r>
      <t xml:space="preserve">MATERIAL CHANGES IN THE QUARTERLY RESULTS COMPARED TO THE RESULTS OF THE PRECEDING QUARTER
</t>
    </r>
    <r>
      <rPr>
        <sz val="12"/>
        <rFont val="Arial"/>
        <family val="2"/>
      </rPr>
      <t xml:space="preserve">
The Group recorded higher profit before tax of RM7.00 million in this quarter as compared to RM3.72 million in the preceding quarter. This was mainly due to increase in sales of aerosol can arising from increase in orders from one of its major customers after completion of upgrading its machineries. Palm oil refinery profit margin was better in this quarter arising from recovery of RBD palm stearin price. The better performance achieved by the associated company, Spritzer Bhd. Group also contributed positively to the Group's profitability. </t>
    </r>
  </si>
  <si>
    <r>
      <t xml:space="preserve">DIVIDEND
</t>
    </r>
    <r>
      <rPr>
        <sz val="12"/>
        <rFont val="Arial"/>
        <family val="2"/>
      </rPr>
      <t>For the current financial year ended 31st December 2011, the Board of Directors recommends a first and final dividend of 2.5 sen per share, less tax (2010: 2.5 sen per share, less tax) subject to the shareholders' approval at the forthcoming Annual General Meeting of the Company. The dates of the Annual General Meeting and book closure for the above dividend will be announced in due course.</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</si>
</sst>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_);\(0.00\)"/>
    <numFmt numFmtId="167" formatCode="#,##0.0_);\(#,##0.0\)"/>
    <numFmt numFmtId="168" formatCode="#,##0.000_);\(#,##0.000\)"/>
    <numFmt numFmtId="169" formatCode="[$-409]h:mm:ss\ AM/PM"/>
    <numFmt numFmtId="170" formatCode="[$-409]dddd\,\ mmmm\ dd\,\ yyyy"/>
    <numFmt numFmtId="171" formatCode="#,##0.0000_);\(#,##0.0000\)"/>
    <numFmt numFmtId="172" formatCode="mm/dd/yy;@"/>
    <numFmt numFmtId="173" formatCode="_(* #,##0.0_);_(* \(#,##0.0\);_(* &quot;-&quot;_);_(@_)"/>
    <numFmt numFmtId="174" formatCode="_(* #,##0.00_);_(* \(#,##0.00\);_(* &quot;-&quot;_);_(@_)"/>
    <numFmt numFmtId="175" formatCode="_(* #,##0.000_);_(* \(#,##0.000\);_(* &quot;-&quot;_);_(@_)"/>
    <numFmt numFmtId="176" formatCode="_(* #,##0.0000_);_(* \(#,##0.0000\);_(* &quot;-&quot;_);_(@_)"/>
    <numFmt numFmtId="177" formatCode="dd/mm/yy;@"/>
    <numFmt numFmtId="178" formatCode="0.0"/>
    <numFmt numFmtId="179" formatCode="0.000"/>
    <numFmt numFmtId="180" formatCode="0.0000"/>
  </numFmts>
  <fonts count="48">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color indexed="63"/>
      </top>
      <bottom style="medium">
        <color indexed="10"/>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0">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0" xfId="0" applyNumberFormat="1" applyFont="1" applyBorder="1" applyAlignment="1">
      <alignment horizontal="right"/>
    </xf>
    <xf numFmtId="37" fontId="0" fillId="0" borderId="11" xfId="0" applyNumberFormat="1" applyFont="1" applyBorder="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2" xfId="0" applyNumberFormat="1" applyFont="1" applyBorder="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1" xfId="0" applyNumberFormat="1" applyFont="1" applyFill="1" applyBorder="1" applyAlignment="1">
      <alignment/>
    </xf>
    <xf numFmtId="37" fontId="0" fillId="0" borderId="0" xfId="0" applyNumberFormat="1" applyFont="1" applyAlignment="1">
      <alignment horizontal="left"/>
    </xf>
    <xf numFmtId="10" fontId="0" fillId="0" borderId="0" xfId="0" applyNumberFormat="1" applyFont="1" applyAlignment="1">
      <alignment/>
    </xf>
    <xf numFmtId="10" fontId="4" fillId="0" borderId="0" xfId="0" applyNumberFormat="1" applyFont="1" applyAlignment="1">
      <alignmen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0" fontId="0" fillId="0" borderId="0" xfId="0" applyAlignment="1">
      <alignment wrapText="1"/>
    </xf>
    <xf numFmtId="37" fontId="0" fillId="0" borderId="0" xfId="0" applyNumberFormat="1" applyFont="1" applyAlignment="1">
      <alignment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0" xfId="0" applyNumberFormat="1" applyFont="1" applyBorder="1" applyAlignment="1">
      <alignment horizontal="right"/>
    </xf>
    <xf numFmtId="41" fontId="0" fillId="0" borderId="10" xfId="0" applyNumberFormat="1" applyFont="1" applyBorder="1" applyAlignment="1">
      <alignment/>
    </xf>
    <xf numFmtId="41" fontId="0" fillId="0" borderId="11" xfId="0" applyNumberFormat="1" applyFont="1" applyBorder="1" applyAlignment="1">
      <alignment/>
    </xf>
    <xf numFmtId="176"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xf>
    <xf numFmtId="171" fontId="0" fillId="0" borderId="0" xfId="0" applyNumberFormat="1" applyFont="1" applyAlignment="1">
      <alignment/>
    </xf>
    <xf numFmtId="171"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Border="1" applyAlignment="1">
      <alignment/>
    </xf>
    <xf numFmtId="41" fontId="0" fillId="0" borderId="0" xfId="0" applyNumberFormat="1" applyFont="1" applyFill="1" applyAlignment="1">
      <alignment horizontal="right"/>
    </xf>
    <xf numFmtId="41" fontId="0" fillId="0" borderId="13" xfId="0" applyNumberFormat="1" applyFont="1" applyBorder="1" applyAlignment="1">
      <alignment horizontal="right"/>
    </xf>
    <xf numFmtId="37" fontId="0" fillId="0" borderId="0" xfId="0" applyNumberFormat="1" applyFont="1" applyFill="1" applyAlignment="1">
      <alignment horizontal="right"/>
    </xf>
    <xf numFmtId="41" fontId="0" fillId="0" borderId="14" xfId="0" applyNumberFormat="1" applyFont="1" applyBorder="1" applyAlignment="1">
      <alignment/>
    </xf>
    <xf numFmtId="41" fontId="0" fillId="0" borderId="0" xfId="0" applyNumberFormat="1" applyFont="1" applyFill="1" applyAlignment="1">
      <alignment/>
    </xf>
    <xf numFmtId="41" fontId="0" fillId="0" borderId="10" xfId="0" applyNumberFormat="1" applyFont="1" applyFill="1" applyBorder="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7" fontId="4" fillId="0" borderId="0" xfId="0" applyNumberFormat="1" applyFont="1" applyAlignment="1" quotePrefix="1">
      <alignment horizontal="center"/>
    </xf>
    <xf numFmtId="177" fontId="4" fillId="0" borderId="0" xfId="0" applyNumberFormat="1" applyFont="1" applyAlignment="1">
      <alignment horizontal="center"/>
    </xf>
    <xf numFmtId="37" fontId="0" fillId="0" borderId="0" xfId="0" applyNumberFormat="1" applyFont="1" applyBorder="1" applyAlignment="1">
      <alignment/>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NumberFormat="1" applyBorder="1" applyAlignment="1">
      <alignment horizontal="justify" vertical="top" wrapText="1"/>
    </xf>
    <xf numFmtId="37" fontId="0" fillId="0" borderId="0" xfId="0" applyNumberFormat="1" applyFont="1" applyAlignment="1">
      <alignment/>
    </xf>
    <xf numFmtId="41" fontId="0" fillId="0" borderId="15" xfId="0" applyNumberFormat="1" applyFont="1" applyBorder="1" applyAlignment="1">
      <alignment horizontal="right"/>
    </xf>
    <xf numFmtId="41" fontId="0" fillId="0" borderId="15"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16" xfId="0" applyNumberFormat="1" applyFont="1" applyBorder="1" applyAlignment="1">
      <alignment horizontal="right"/>
    </xf>
    <xf numFmtId="41" fontId="0" fillId="0" borderId="14"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17" xfId="0" applyNumberFormat="1" applyFont="1" applyBorder="1" applyAlignment="1">
      <alignment horizontal="right"/>
    </xf>
    <xf numFmtId="41" fontId="0" fillId="0" borderId="18" xfId="0" applyNumberFormat="1" applyFont="1" applyBorder="1" applyAlignment="1">
      <alignment horizontal="right"/>
    </xf>
    <xf numFmtId="0" fontId="10" fillId="0" borderId="0" xfId="0" applyFont="1" applyAlignment="1">
      <alignment horizontal="justify" vertical="top" wrapText="1"/>
    </xf>
    <xf numFmtId="41" fontId="0" fillId="0" borderId="17" xfId="0" applyNumberFormat="1" applyFont="1" applyFill="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37" fontId="0" fillId="0" borderId="19" xfId="0" applyNumberFormat="1" applyFont="1" applyFill="1" applyBorder="1" applyAlignment="1">
      <alignment/>
    </xf>
    <xf numFmtId="37" fontId="0" fillId="0" borderId="12" xfId="0" applyNumberFormat="1" applyFont="1" applyFill="1" applyBorder="1" applyAlignment="1">
      <alignment/>
    </xf>
    <xf numFmtId="37" fontId="0" fillId="0" borderId="10" xfId="0" applyNumberFormat="1" applyFont="1" applyFill="1" applyBorder="1" applyAlignment="1">
      <alignment/>
    </xf>
    <xf numFmtId="37" fontId="0" fillId="0" borderId="0" xfId="0" applyNumberFormat="1" applyFont="1" applyFill="1" applyAlignment="1">
      <alignment/>
    </xf>
    <xf numFmtId="41" fontId="0" fillId="0" borderId="18" xfId="0" applyNumberFormat="1" applyFont="1" applyFill="1" applyBorder="1" applyAlignment="1">
      <alignment horizontal="right"/>
    </xf>
    <xf numFmtId="41" fontId="0" fillId="0" borderId="14" xfId="0" applyNumberFormat="1" applyFont="1" applyFill="1" applyBorder="1" applyAlignment="1">
      <alignment horizontal="right"/>
    </xf>
    <xf numFmtId="41" fontId="0" fillId="0" borderId="13" xfId="0" applyNumberFormat="1" applyFont="1" applyFill="1" applyBorder="1" applyAlignment="1">
      <alignment horizontal="right"/>
    </xf>
    <xf numFmtId="0" fontId="4" fillId="0" borderId="0" xfId="0" applyFont="1" applyBorder="1" applyAlignment="1">
      <alignment horizontal="center" wrapText="1"/>
    </xf>
    <xf numFmtId="41" fontId="0" fillId="0" borderId="11" xfId="0" applyNumberFormat="1" applyFont="1" applyFill="1" applyBorder="1" applyAlignment="1">
      <alignment/>
    </xf>
    <xf numFmtId="37" fontId="0" fillId="0" borderId="0" xfId="0" applyNumberFormat="1" applyFont="1" applyBorder="1" applyAlignment="1">
      <alignment/>
    </xf>
    <xf numFmtId="37" fontId="0" fillId="0" borderId="20" xfId="0" applyNumberFormat="1" applyFont="1" applyBorder="1" applyAlignment="1">
      <alignment/>
    </xf>
    <xf numFmtId="41" fontId="0" fillId="0" borderId="20" xfId="0" applyNumberFormat="1" applyFont="1" applyBorder="1" applyAlignment="1">
      <alignment/>
    </xf>
    <xf numFmtId="41" fontId="0" fillId="0" borderId="15" xfId="0" applyNumberFormat="1" applyFont="1" applyFill="1" applyBorder="1" applyAlignment="1">
      <alignment/>
    </xf>
    <xf numFmtId="41" fontId="0" fillId="0" borderId="14" xfId="0" applyNumberFormat="1" applyFont="1" applyFill="1" applyBorder="1" applyAlignment="1">
      <alignment/>
    </xf>
    <xf numFmtId="37" fontId="4" fillId="0" borderId="0" xfId="0" applyNumberFormat="1" applyFont="1" applyAlignment="1">
      <alignment horizontal="center"/>
    </xf>
    <xf numFmtId="37" fontId="0" fillId="0" borderId="0" xfId="0" applyNumberFormat="1" applyFont="1" applyAlignment="1">
      <alignment horizontal="center"/>
    </xf>
    <xf numFmtId="37" fontId="0" fillId="0" borderId="0" xfId="0" applyNumberFormat="1" applyFont="1" applyAlignment="1">
      <alignment horizontal="left"/>
    </xf>
    <xf numFmtId="171" fontId="0" fillId="0" borderId="0" xfId="0" applyNumberFormat="1" applyFont="1" applyAlignment="1">
      <alignment/>
    </xf>
    <xf numFmtId="39" fontId="0" fillId="0" borderId="0" xfId="0" applyNumberFormat="1" applyFont="1" applyAlignment="1">
      <alignment/>
    </xf>
    <xf numFmtId="171" fontId="0" fillId="0" borderId="0" xfId="0" applyNumberFormat="1" applyFont="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21" xfId="0" applyNumberFormat="1" applyFont="1" applyFill="1" applyBorder="1" applyAlignment="1">
      <alignment horizontal="right"/>
    </xf>
    <xf numFmtId="41" fontId="0" fillId="0" borderId="21" xfId="0" applyNumberFormat="1" applyFont="1" applyBorder="1" applyAlignment="1">
      <alignment horizontal="right"/>
    </xf>
    <xf numFmtId="37" fontId="0" fillId="0" borderId="0" xfId="0" applyNumberFormat="1" applyFont="1" applyAlignment="1" quotePrefix="1">
      <alignment horizontal="left"/>
    </xf>
    <xf numFmtId="0" fontId="0" fillId="0" borderId="0" xfId="0" applyBorder="1" applyAlignment="1">
      <alignment horizontal="left" wrapText="1"/>
    </xf>
    <xf numFmtId="37" fontId="0" fillId="0" borderId="0" xfId="0" applyNumberFormat="1" applyFont="1" applyFill="1" applyAlignment="1">
      <alignment horizontal="left"/>
    </xf>
    <xf numFmtId="41" fontId="0" fillId="0" borderId="22" xfId="0" applyNumberFormat="1" applyFont="1" applyBorder="1" applyAlignment="1">
      <alignment horizontal="right"/>
    </xf>
    <xf numFmtId="41" fontId="0" fillId="0" borderId="0" xfId="0" applyNumberFormat="1" applyFont="1" applyAlignment="1">
      <alignment/>
    </xf>
    <xf numFmtId="41" fontId="0" fillId="0" borderId="23" xfId="0" applyNumberFormat="1" applyFont="1" applyBorder="1" applyAlignment="1">
      <alignment/>
    </xf>
    <xf numFmtId="41" fontId="0" fillId="0" borderId="0" xfId="0" applyNumberFormat="1" applyFont="1" applyBorder="1" applyAlignment="1">
      <alignment/>
    </xf>
    <xf numFmtId="37" fontId="12" fillId="0" borderId="0" xfId="0" applyNumberFormat="1" applyFont="1" applyFill="1" applyAlignment="1">
      <alignment horizontal="center" wrapText="1"/>
    </xf>
    <xf numFmtId="37" fontId="4" fillId="0" borderId="0" xfId="0" applyNumberFormat="1" applyFont="1" applyFill="1" applyAlignment="1">
      <alignment/>
    </xf>
    <xf numFmtId="37" fontId="4" fillId="0" borderId="0" xfId="0" applyNumberFormat="1" applyFont="1" applyFill="1" applyAlignment="1">
      <alignment horizontal="left" vertical="top" wrapText="1"/>
    </xf>
    <xf numFmtId="37" fontId="4" fillId="0" borderId="0" xfId="0" applyNumberFormat="1" applyFont="1" applyFill="1" applyAlignment="1">
      <alignment horizontal="left" vertical="top"/>
    </xf>
    <xf numFmtId="37" fontId="0" fillId="0" borderId="0" xfId="0" applyNumberFormat="1" applyFont="1" applyFill="1" applyAlignment="1">
      <alignment horizontal="left" vertical="top"/>
    </xf>
    <xf numFmtId="37" fontId="4" fillId="0" borderId="0" xfId="0" applyNumberFormat="1" applyFont="1" applyFill="1" applyAlignment="1">
      <alignment horizontal="left" vertical="top"/>
    </xf>
    <xf numFmtId="37" fontId="0" fillId="0" borderId="0" xfId="0" applyNumberFormat="1" applyFont="1" applyFill="1" applyAlignment="1">
      <alignment horizontal="left" vertical="top"/>
    </xf>
    <xf numFmtId="37" fontId="0" fillId="0" borderId="0" xfId="0" applyNumberFormat="1" applyFont="1" applyFill="1" applyAlignment="1">
      <alignment horizontal="left" vertical="top"/>
    </xf>
    <xf numFmtId="37" fontId="0" fillId="0" borderId="0" xfId="0" applyNumberFormat="1" applyFont="1" applyBorder="1" applyAlignment="1">
      <alignment/>
    </xf>
    <xf numFmtId="41" fontId="0" fillId="0" borderId="15" xfId="0" applyNumberFormat="1" applyFont="1" applyFill="1" applyBorder="1" applyAlignment="1">
      <alignment/>
    </xf>
    <xf numFmtId="41" fontId="0" fillId="0" borderId="13" xfId="0" applyNumberFormat="1" applyFont="1" applyBorder="1" applyAlignment="1">
      <alignment/>
    </xf>
    <xf numFmtId="37" fontId="11" fillId="0" borderId="0" xfId="0" applyNumberFormat="1" applyFont="1" applyBorder="1" applyAlignment="1">
      <alignment/>
    </xf>
    <xf numFmtId="41" fontId="0" fillId="0" borderId="13" xfId="0" applyNumberFormat="1" applyFont="1" applyBorder="1" applyAlignment="1">
      <alignment/>
    </xf>
    <xf numFmtId="37" fontId="0" fillId="0" borderId="0" xfId="0" applyNumberFormat="1" applyFont="1" applyFill="1" applyAlignment="1">
      <alignment horizontal="center"/>
    </xf>
    <xf numFmtId="37" fontId="0" fillId="0" borderId="0" xfId="0" applyNumberFormat="1" applyFont="1" applyFill="1" applyAlignment="1">
      <alignment wrapText="1"/>
    </xf>
    <xf numFmtId="37" fontId="0" fillId="0" borderId="14" xfId="0" applyNumberFormat="1" applyFont="1" applyFill="1" applyBorder="1" applyAlignment="1">
      <alignment/>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Alignment="1">
      <alignment horizontal="center"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justify" vertical="top" wrapText="1"/>
    </xf>
    <xf numFmtId="37" fontId="4" fillId="0" borderId="0" xfId="0" applyNumberFormat="1" applyFont="1" applyFill="1" applyAlignment="1">
      <alignment horizontal="center" wrapText="1"/>
    </xf>
    <xf numFmtId="37" fontId="0" fillId="0" borderId="0" xfId="0" applyNumberFormat="1" applyFont="1" applyFill="1" applyAlignment="1">
      <alignment wrapText="1"/>
    </xf>
    <xf numFmtId="37" fontId="4" fillId="0" borderId="0" xfId="0" applyNumberFormat="1" applyFont="1" applyAlignment="1">
      <alignment horizontal="justify" vertical="top" wrapText="1"/>
    </xf>
    <xf numFmtId="37" fontId="8" fillId="0" borderId="0" xfId="0" applyNumberFormat="1" applyFont="1" applyAlignment="1">
      <alignment horizontal="justify" vertical="top" wrapText="1"/>
    </xf>
    <xf numFmtId="37" fontId="8" fillId="0" borderId="0" xfId="0" applyNumberFormat="1" applyFont="1" applyAlignment="1">
      <alignment wrapText="1"/>
    </xf>
    <xf numFmtId="0" fontId="0" fillId="0" borderId="0" xfId="0" applyNumberFormat="1" applyFont="1" applyBorder="1" applyAlignment="1">
      <alignment horizontal="justify" vertical="top" wrapText="1"/>
    </xf>
    <xf numFmtId="37" fontId="4" fillId="0" borderId="0" xfId="0" applyNumberFormat="1" applyFont="1" applyBorder="1" applyAlignment="1">
      <alignment horizontal="justify" vertical="top" wrapText="1"/>
    </xf>
    <xf numFmtId="37"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24" xfId="0" applyBorder="1" applyAlignment="1">
      <alignment horizontal="justify" vertical="top" wrapText="1"/>
    </xf>
    <xf numFmtId="37" fontId="0" fillId="0" borderId="24" xfId="0" applyNumberFormat="1" applyFont="1" applyBorder="1" applyAlignment="1">
      <alignment horizontal="justify" vertical="top" wrapText="1"/>
    </xf>
    <xf numFmtId="0" fontId="0" fillId="0" borderId="24" xfId="0" applyFont="1" applyBorder="1" applyAlignment="1">
      <alignment horizontal="justify" vertical="top" wrapText="1"/>
    </xf>
    <xf numFmtId="37" fontId="0" fillId="0" borderId="25" xfId="0" applyNumberFormat="1" applyFont="1" applyBorder="1" applyAlignment="1">
      <alignment horizontal="justify" vertical="top" wrapText="1"/>
    </xf>
    <xf numFmtId="0" fontId="0" fillId="0" borderId="22" xfId="0" applyFont="1" applyBorder="1" applyAlignment="1">
      <alignment horizontal="justify" vertical="top" wrapText="1"/>
    </xf>
    <xf numFmtId="0" fontId="0" fillId="0" borderId="22" xfId="0" applyBorder="1" applyAlignment="1">
      <alignment horizontal="justify" vertical="top" wrapText="1"/>
    </xf>
    <xf numFmtId="0" fontId="0" fillId="0" borderId="26" xfId="0"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37" fontId="8" fillId="0" borderId="0" xfId="0" applyNumberFormat="1" applyFont="1" applyAlignment="1">
      <alignment horizontal="justify" vertical="top" wrapText="1"/>
    </xf>
    <xf numFmtId="37" fontId="0" fillId="0" borderId="0" xfId="0" applyNumberFormat="1" applyFont="1" applyAlignment="1">
      <alignment horizontal="justify" vertical="top" wrapText="1"/>
    </xf>
    <xf numFmtId="37" fontId="4" fillId="0" borderId="0" xfId="0" applyNumberFormat="1" applyFont="1" applyAlignment="1">
      <alignment horizontal="center" wrapText="1"/>
    </xf>
    <xf numFmtId="0" fontId="0" fillId="0" borderId="0" xfId="0" applyFill="1" applyAlignment="1">
      <alignment horizontal="justify" vertical="top" wrapText="1"/>
    </xf>
    <xf numFmtId="0" fontId="0" fillId="0" borderId="0" xfId="0" applyFill="1" applyBorder="1" applyAlignment="1">
      <alignment horizontal="justify" vertical="top"/>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152400</xdr:rowOff>
    </xdr:to>
    <xdr:pic>
      <xdr:nvPicPr>
        <xdr:cNvPr id="1" name="Picture 1"/>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152400</xdr:rowOff>
    </xdr:to>
    <xdr:pic>
      <xdr:nvPicPr>
        <xdr:cNvPr id="1" name="Picture 1"/>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152400</xdr:rowOff>
    </xdr:to>
    <xdr:pic>
      <xdr:nvPicPr>
        <xdr:cNvPr id="2" name="Picture 2"/>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71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2743200</xdr:colOff>
      <xdr:row>0</xdr:row>
      <xdr:rowOff>95250</xdr:rowOff>
    </xdr:from>
    <xdr:to>
      <xdr:col>0</xdr:col>
      <xdr:colOff>3914775</xdr:colOff>
      <xdr:row>5</xdr:row>
      <xdr:rowOff>152400</xdr:rowOff>
    </xdr:to>
    <xdr:pic>
      <xdr:nvPicPr>
        <xdr:cNvPr id="1" name="Picture 3"/>
        <xdr:cNvPicPr preferRelativeResize="1">
          <a:picLocks noChangeAspect="1"/>
        </xdr:cNvPicPr>
      </xdr:nvPicPr>
      <xdr:blipFill>
        <a:blip r:embed="rId1"/>
        <a:stretch>
          <a:fillRect/>
        </a:stretch>
      </xdr:blipFill>
      <xdr:spPr>
        <a:xfrm>
          <a:off x="2743200" y="95250"/>
          <a:ext cx="1171575" cy="1085850"/>
        </a:xfrm>
        <a:prstGeom prst="rect">
          <a:avLst/>
        </a:prstGeom>
        <a:noFill/>
        <a:ln w="9525" cmpd="sng">
          <a:noFill/>
        </a:ln>
      </xdr:spPr>
    </xdr:pic>
    <xdr:clientData/>
  </xdr:twoCellAnchor>
  <xdr:twoCellAnchor>
    <xdr:from>
      <xdr:col>5</xdr:col>
      <xdr:colOff>238125</xdr:colOff>
      <xdr:row>10</xdr:row>
      <xdr:rowOff>104775</xdr:rowOff>
    </xdr:from>
    <xdr:to>
      <xdr:col>7</xdr:col>
      <xdr:colOff>9525</xdr:colOff>
      <xdr:row>10</xdr:row>
      <xdr:rowOff>104775</xdr:rowOff>
    </xdr:to>
    <xdr:sp>
      <xdr:nvSpPr>
        <xdr:cNvPr id="2" name="Line 4"/>
        <xdr:cNvSpPr>
          <a:spLocks/>
        </xdr:cNvSpPr>
      </xdr:nvSpPr>
      <xdr:spPr>
        <a:xfrm>
          <a:off x="827722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104775</xdr:rowOff>
    </xdr:from>
    <xdr:to>
      <xdr:col>3</xdr:col>
      <xdr:colOff>828675</xdr:colOff>
      <xdr:row>10</xdr:row>
      <xdr:rowOff>104775</xdr:rowOff>
    </xdr:to>
    <xdr:sp>
      <xdr:nvSpPr>
        <xdr:cNvPr id="3" name="Line 5"/>
        <xdr:cNvSpPr>
          <a:spLocks/>
        </xdr:cNvSpPr>
      </xdr:nvSpPr>
      <xdr:spPr>
        <a:xfrm flipH="1">
          <a:off x="521017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46"/>
  <sheetViews>
    <sheetView showGridLines="0" tabSelected="1" showOutlineSymbols="0" zoomScalePageLayoutView="0" workbookViewId="0" topLeftCell="A1">
      <selection activeCell="A1" sqref="A1"/>
    </sheetView>
  </sheetViews>
  <sheetFormatPr defaultColWidth="8.88671875" defaultRowHeight="15"/>
  <cols>
    <col min="1" max="1" width="2.88671875" style="9" customWidth="1"/>
    <col min="2" max="2" width="34.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8.88671875" style="9" customWidth="1"/>
  </cols>
  <sheetData>
    <row r="1" ht="15"/>
    <row r="2" spans="1:10" s="2" customFormat="1" ht="15">
      <c r="A2" s="1"/>
      <c r="B2" s="1" t="s">
        <v>34</v>
      </c>
      <c r="C2" s="1"/>
      <c r="D2" s="1"/>
      <c r="E2" s="1"/>
      <c r="F2" s="1"/>
      <c r="G2" s="1"/>
      <c r="H2" s="1"/>
      <c r="I2" s="1"/>
      <c r="J2" s="1"/>
    </row>
    <row r="3" spans="1:10" s="2" customFormat="1" ht="15">
      <c r="A3" s="1"/>
      <c r="B3" s="1"/>
      <c r="C3" s="1"/>
      <c r="D3" s="1"/>
      <c r="E3" s="1"/>
      <c r="F3" s="1"/>
      <c r="G3" s="1"/>
      <c r="H3" s="1"/>
      <c r="I3" s="1"/>
      <c r="J3" s="1"/>
    </row>
    <row r="4" spans="1:10" s="2" customFormat="1" ht="21" customHeight="1">
      <c r="A4" s="152" t="s">
        <v>117</v>
      </c>
      <c r="B4" s="153"/>
      <c r="C4" s="153"/>
      <c r="D4" s="153"/>
      <c r="E4" s="153"/>
      <c r="F4" s="153"/>
      <c r="G4" s="153"/>
      <c r="H4" s="153"/>
      <c r="I4" s="153"/>
      <c r="J4" s="1"/>
    </row>
    <row r="5" spans="1:10" s="2" customFormat="1" ht="15">
      <c r="A5" s="154" t="s">
        <v>118</v>
      </c>
      <c r="B5" s="153"/>
      <c r="C5" s="153"/>
      <c r="D5" s="153"/>
      <c r="E5" s="153"/>
      <c r="F5" s="153"/>
      <c r="G5" s="153"/>
      <c r="H5" s="153"/>
      <c r="I5" s="153"/>
      <c r="J5" s="1"/>
    </row>
    <row r="6" spans="1:10" s="2" customFormat="1" ht="15">
      <c r="A6" s="154"/>
      <c r="B6" s="153"/>
      <c r="C6" s="153"/>
      <c r="D6" s="153"/>
      <c r="E6" s="153"/>
      <c r="F6" s="153"/>
      <c r="G6" s="153"/>
      <c r="H6" s="153"/>
      <c r="I6" s="153"/>
      <c r="J6" s="1"/>
    </row>
    <row r="7" spans="1:10" s="2" customFormat="1" ht="15.75" customHeight="1">
      <c r="A7" s="150" t="s">
        <v>161</v>
      </c>
      <c r="B7" s="155"/>
      <c r="C7" s="155"/>
      <c r="D7" s="155"/>
      <c r="E7" s="155"/>
      <c r="F7" s="155"/>
      <c r="G7" s="155"/>
      <c r="H7" s="155"/>
      <c r="I7" s="155"/>
      <c r="J7" s="156"/>
    </row>
    <row r="8" spans="1:10" s="2" customFormat="1" ht="15.75" customHeight="1">
      <c r="A8" s="150" t="s">
        <v>201</v>
      </c>
      <c r="B8" s="155"/>
      <c r="C8" s="155"/>
      <c r="D8" s="155"/>
      <c r="E8" s="155"/>
      <c r="F8" s="155"/>
      <c r="G8" s="155"/>
      <c r="H8" s="155"/>
      <c r="I8" s="155"/>
      <c r="J8" s="155"/>
    </row>
    <row r="9" spans="1:10" s="2" customFormat="1" ht="15">
      <c r="A9" s="148" t="s">
        <v>149</v>
      </c>
      <c r="B9" s="149"/>
      <c r="C9" s="149"/>
      <c r="D9" s="149"/>
      <c r="E9" s="149"/>
      <c r="F9" s="149"/>
      <c r="G9" s="149"/>
      <c r="H9" s="149"/>
      <c r="I9" s="149"/>
      <c r="J9" s="1"/>
    </row>
    <row r="10" spans="1:10" s="2" customFormat="1" ht="15.75">
      <c r="A10" s="3"/>
      <c r="B10" s="3"/>
      <c r="C10" s="1"/>
      <c r="D10" s="1"/>
      <c r="E10" s="1"/>
      <c r="F10" s="1"/>
      <c r="G10" s="1"/>
      <c r="H10" s="1"/>
      <c r="I10" s="1"/>
      <c r="J10" s="1"/>
    </row>
    <row r="11" spans="1:10" s="2" customFormat="1" ht="15.75">
      <c r="A11" s="1"/>
      <c r="B11" s="1"/>
      <c r="C11" s="150" t="s">
        <v>144</v>
      </c>
      <c r="D11" s="151"/>
      <c r="E11" s="151"/>
      <c r="F11" s="5"/>
      <c r="G11" s="150" t="s">
        <v>145</v>
      </c>
      <c r="H11" s="150"/>
      <c r="I11" s="150"/>
      <c r="J11" s="3"/>
    </row>
    <row r="12" spans="1:10" s="2" customFormat="1" ht="15.75">
      <c r="A12" s="1"/>
      <c r="B12" s="1"/>
      <c r="C12" s="6" t="s">
        <v>38</v>
      </c>
      <c r="D12" s="7"/>
      <c r="E12" s="6" t="s">
        <v>41</v>
      </c>
      <c r="F12" s="5"/>
      <c r="G12" s="6" t="s">
        <v>38</v>
      </c>
      <c r="H12" s="1"/>
      <c r="I12" s="6" t="s">
        <v>41</v>
      </c>
      <c r="J12" s="6"/>
    </row>
    <row r="13" spans="1:10" s="2" customFormat="1" ht="15.75">
      <c r="A13" s="1"/>
      <c r="B13" s="1"/>
      <c r="C13" s="6" t="s">
        <v>39</v>
      </c>
      <c r="D13" s="7"/>
      <c r="E13" s="6" t="s">
        <v>42</v>
      </c>
      <c r="F13" s="5"/>
      <c r="G13" s="6" t="s">
        <v>39</v>
      </c>
      <c r="H13" s="1"/>
      <c r="I13" s="6" t="s">
        <v>42</v>
      </c>
      <c r="J13" s="6"/>
    </row>
    <row r="14" spans="1:10" s="2" customFormat="1" ht="15.75">
      <c r="A14" s="1"/>
      <c r="B14" s="1"/>
      <c r="C14" s="6" t="s">
        <v>40</v>
      </c>
      <c r="D14" s="7"/>
      <c r="E14" s="6" t="s">
        <v>40</v>
      </c>
      <c r="F14" s="5"/>
      <c r="G14" s="6" t="s">
        <v>43</v>
      </c>
      <c r="H14" s="1"/>
      <c r="I14" s="6" t="s">
        <v>44</v>
      </c>
      <c r="J14" s="6"/>
    </row>
    <row r="15" spans="1:10" s="2" customFormat="1" ht="15.75">
      <c r="A15" s="1"/>
      <c r="B15" s="1"/>
      <c r="C15" s="76">
        <v>40908</v>
      </c>
      <c r="D15" s="7"/>
      <c r="E15" s="76">
        <v>40543</v>
      </c>
      <c r="F15" s="5"/>
      <c r="G15" s="77">
        <v>40908</v>
      </c>
      <c r="H15" s="6"/>
      <c r="I15" s="77">
        <v>40543</v>
      </c>
      <c r="J15" s="6"/>
    </row>
    <row r="16" spans="1:10" s="2" customFormat="1" ht="15.75">
      <c r="A16" s="1"/>
      <c r="B16" s="1"/>
      <c r="C16" s="6" t="s">
        <v>35</v>
      </c>
      <c r="D16" s="7"/>
      <c r="E16" s="6" t="s">
        <v>35</v>
      </c>
      <c r="F16" s="5"/>
      <c r="G16" s="6" t="s">
        <v>35</v>
      </c>
      <c r="H16" s="1"/>
      <c r="I16" s="6" t="s">
        <v>35</v>
      </c>
      <c r="J16" s="6"/>
    </row>
    <row r="17" spans="1:10" s="10" customFormat="1" ht="15.75">
      <c r="A17" s="9"/>
      <c r="B17" s="9"/>
      <c r="C17" s="6"/>
      <c r="D17" s="1"/>
      <c r="E17" s="6"/>
      <c r="F17" s="1"/>
      <c r="G17" s="6"/>
      <c r="H17" s="1"/>
      <c r="I17" s="6"/>
      <c r="J17" s="8"/>
    </row>
    <row r="18" spans="1:10" s="2" customFormat="1" ht="15.75">
      <c r="A18" s="9" t="s">
        <v>25</v>
      </c>
      <c r="B18" s="9"/>
      <c r="C18" s="53">
        <v>151408</v>
      </c>
      <c r="D18" s="87"/>
      <c r="E18" s="38">
        <v>199319</v>
      </c>
      <c r="F18" s="88"/>
      <c r="G18" s="53">
        <v>767650</v>
      </c>
      <c r="H18" s="48"/>
      <c r="I18" s="38">
        <v>757721</v>
      </c>
      <c r="J18" s="1"/>
    </row>
    <row r="19" spans="1:10" s="2" customFormat="1" ht="15.75">
      <c r="A19" s="1"/>
      <c r="B19" s="1"/>
      <c r="C19" s="38"/>
      <c r="D19" s="87"/>
      <c r="E19" s="38"/>
      <c r="F19" s="88"/>
      <c r="G19" s="38"/>
      <c r="H19" s="48"/>
      <c r="I19" s="38"/>
      <c r="J19" s="1"/>
    </row>
    <row r="20" spans="1:10" s="2" customFormat="1" ht="15.75">
      <c r="A20" s="1" t="s">
        <v>143</v>
      </c>
      <c r="B20" s="1"/>
      <c r="C20" s="97">
        <v>1423</v>
      </c>
      <c r="D20" s="87"/>
      <c r="E20" s="97">
        <v>656</v>
      </c>
      <c r="F20" s="88"/>
      <c r="G20" s="97">
        <v>6482</v>
      </c>
      <c r="H20" s="48"/>
      <c r="I20" s="67">
        <v>5670</v>
      </c>
      <c r="J20" s="1"/>
    </row>
    <row r="21" spans="1:10" s="2" customFormat="1" ht="15.75">
      <c r="A21" s="1"/>
      <c r="B21" s="1"/>
      <c r="C21" s="38"/>
      <c r="D21" s="87"/>
      <c r="E21" s="38"/>
      <c r="F21" s="88"/>
      <c r="G21" s="38"/>
      <c r="H21" s="48"/>
      <c r="I21" s="38"/>
      <c r="J21" s="1"/>
    </row>
    <row r="22" spans="1:10" s="2" customFormat="1" ht="15.75">
      <c r="A22" s="1" t="s">
        <v>26</v>
      </c>
      <c r="B22" s="1"/>
      <c r="C22" s="38">
        <v>-145258</v>
      </c>
      <c r="D22" s="88"/>
      <c r="E22" s="38">
        <v>-187694</v>
      </c>
      <c r="F22" s="88"/>
      <c r="G22" s="38">
        <v>-747278</v>
      </c>
      <c r="H22" s="48"/>
      <c r="I22" s="38">
        <v>-728754</v>
      </c>
      <c r="J22" s="1"/>
    </row>
    <row r="23" spans="1:10" s="2" customFormat="1" ht="15.75">
      <c r="A23" s="1"/>
      <c r="B23" s="1"/>
      <c r="C23" s="38"/>
      <c r="D23" s="87"/>
      <c r="E23" s="38"/>
      <c r="F23" s="88"/>
      <c r="G23" s="38"/>
      <c r="H23" s="48"/>
      <c r="I23" s="38"/>
      <c r="J23" s="1"/>
    </row>
    <row r="24" spans="1:10" s="2" customFormat="1" ht="15.75">
      <c r="A24" s="1" t="s">
        <v>27</v>
      </c>
      <c r="B24" s="1"/>
      <c r="C24" s="38">
        <v>-1921</v>
      </c>
      <c r="D24" s="87"/>
      <c r="E24" s="38">
        <v>-1867</v>
      </c>
      <c r="F24" s="88"/>
      <c r="G24" s="38">
        <v>-8026</v>
      </c>
      <c r="H24" s="48"/>
      <c r="I24" s="38">
        <v>-6769</v>
      </c>
      <c r="J24" s="1"/>
    </row>
    <row r="25" spans="1:10" s="2" customFormat="1" ht="15.75">
      <c r="A25" s="1"/>
      <c r="B25" s="1"/>
      <c r="C25" s="38"/>
      <c r="D25" s="87"/>
      <c r="E25" s="38"/>
      <c r="F25" s="88"/>
      <c r="G25" s="38"/>
      <c r="H25" s="48"/>
      <c r="I25" s="38"/>
      <c r="J25" s="1"/>
    </row>
    <row r="26" spans="1:10" s="2" customFormat="1" ht="15.75">
      <c r="A26" s="1" t="s">
        <v>28</v>
      </c>
      <c r="B26" s="1"/>
      <c r="C26" s="38">
        <v>1345</v>
      </c>
      <c r="D26" s="87"/>
      <c r="E26" s="38">
        <v>1169</v>
      </c>
      <c r="F26" s="88"/>
      <c r="G26" s="38">
        <v>2628</v>
      </c>
      <c r="H26" s="48"/>
      <c r="I26" s="38">
        <v>3965</v>
      </c>
      <c r="J26" s="1"/>
    </row>
    <row r="27" spans="1:10" s="2" customFormat="1" ht="15.75">
      <c r="A27" s="1"/>
      <c r="B27" s="1"/>
      <c r="C27" s="38"/>
      <c r="D27" s="87"/>
      <c r="E27" s="38"/>
      <c r="F27" s="88"/>
      <c r="G27" s="38"/>
      <c r="H27" s="48"/>
      <c r="I27" s="38"/>
      <c r="J27" s="1"/>
    </row>
    <row r="28" spans="1:10" s="2" customFormat="1" ht="15.75">
      <c r="A28" s="1" t="s">
        <v>29</v>
      </c>
      <c r="B28" s="1"/>
      <c r="C28" s="55">
        <v>6997</v>
      </c>
      <c r="D28" s="87"/>
      <c r="E28" s="55">
        <v>11583</v>
      </c>
      <c r="F28" s="88"/>
      <c r="G28" s="55">
        <v>21456</v>
      </c>
      <c r="H28" s="48"/>
      <c r="I28" s="55">
        <v>31833</v>
      </c>
      <c r="J28" s="1"/>
    </row>
    <row r="29" spans="1:10" s="2" customFormat="1" ht="15.75">
      <c r="A29" s="1"/>
      <c r="B29" s="1"/>
      <c r="C29" s="38"/>
      <c r="D29" s="38"/>
      <c r="E29" s="38"/>
      <c r="F29" s="88"/>
      <c r="G29" s="38"/>
      <c r="H29" s="48"/>
      <c r="I29" s="38"/>
      <c r="J29" s="1"/>
    </row>
    <row r="30" spans="1:10" s="2" customFormat="1" ht="15.75">
      <c r="A30" s="1" t="s">
        <v>242</v>
      </c>
      <c r="B30" s="1"/>
      <c r="C30" s="38">
        <v>1279</v>
      </c>
      <c r="D30" s="87"/>
      <c r="E30" s="38">
        <v>-2263</v>
      </c>
      <c r="F30" s="88"/>
      <c r="G30" s="38">
        <v>-2155</v>
      </c>
      <c r="H30" s="48"/>
      <c r="I30" s="38">
        <v>-7400</v>
      </c>
      <c r="J30" s="1"/>
    </row>
    <row r="31" spans="1:10" s="2" customFormat="1" ht="15.75">
      <c r="A31" s="1"/>
      <c r="B31" s="1"/>
      <c r="C31" s="38"/>
      <c r="D31" s="87"/>
      <c r="E31" s="38"/>
      <c r="F31" s="88"/>
      <c r="G31" s="38"/>
      <c r="H31" s="48"/>
      <c r="I31" s="38"/>
      <c r="J31" s="1"/>
    </row>
    <row r="32" spans="1:10" s="2" customFormat="1" ht="16.5" thickBot="1">
      <c r="A32" s="82" t="s">
        <v>204</v>
      </c>
      <c r="B32" s="1"/>
      <c r="C32" s="89">
        <v>8276</v>
      </c>
      <c r="D32" s="87"/>
      <c r="E32" s="89">
        <v>9320</v>
      </c>
      <c r="F32" s="88"/>
      <c r="G32" s="89">
        <v>19301</v>
      </c>
      <c r="H32" s="48"/>
      <c r="I32" s="89">
        <v>24433</v>
      </c>
      <c r="J32" s="1"/>
    </row>
    <row r="33" spans="1:10" s="2" customFormat="1" ht="16.5" thickTop="1">
      <c r="A33" s="1"/>
      <c r="B33" s="1"/>
      <c r="C33" s="52"/>
      <c r="D33" s="91"/>
      <c r="E33" s="52"/>
      <c r="F33" s="92"/>
      <c r="G33" s="52"/>
      <c r="H33" s="49"/>
      <c r="I33" s="52"/>
      <c r="J33" s="1"/>
    </row>
    <row r="34" spans="1:10" s="2" customFormat="1" ht="15.75">
      <c r="A34" s="1" t="s">
        <v>22</v>
      </c>
      <c r="B34" s="1"/>
      <c r="C34" s="38"/>
      <c r="D34" s="87"/>
      <c r="E34" s="38"/>
      <c r="F34" s="88"/>
      <c r="G34" s="38"/>
      <c r="H34" s="48"/>
      <c r="I34" s="38"/>
      <c r="J34" s="1"/>
    </row>
    <row r="35" spans="1:10" s="2" customFormat="1" ht="16.5" thickBot="1">
      <c r="A35" s="1" t="s">
        <v>135</v>
      </c>
      <c r="B35" s="1"/>
      <c r="C35" s="68">
        <v>8276</v>
      </c>
      <c r="D35" s="87"/>
      <c r="E35" s="68">
        <v>9320</v>
      </c>
      <c r="F35" s="88"/>
      <c r="G35" s="68">
        <v>19301</v>
      </c>
      <c r="H35" s="48"/>
      <c r="I35" s="68">
        <v>24433</v>
      </c>
      <c r="J35" s="1"/>
    </row>
    <row r="36" spans="1:10" s="2" customFormat="1" ht="16.5" thickTop="1">
      <c r="A36" s="1"/>
      <c r="B36" s="1"/>
      <c r="C36" s="52"/>
      <c r="D36" s="91"/>
      <c r="E36" s="52"/>
      <c r="F36" s="92"/>
      <c r="G36" s="52"/>
      <c r="H36" s="49"/>
      <c r="I36" s="52"/>
      <c r="J36" s="1"/>
    </row>
    <row r="37" spans="1:10" s="2" customFormat="1" ht="15.75">
      <c r="A37" s="1"/>
      <c r="B37" s="1"/>
      <c r="C37" s="73"/>
      <c r="D37" s="66"/>
      <c r="E37" s="73"/>
      <c r="F37" s="74"/>
      <c r="G37" s="73"/>
      <c r="H37" s="39"/>
      <c r="I37" s="73"/>
      <c r="J37" s="1"/>
    </row>
    <row r="38" spans="1:10" s="2" customFormat="1" ht="15.75">
      <c r="A38" s="1" t="s">
        <v>30</v>
      </c>
      <c r="B38" s="1"/>
      <c r="C38" s="1"/>
      <c r="D38" s="3"/>
      <c r="E38" s="1"/>
      <c r="F38" s="13"/>
      <c r="G38" s="1"/>
      <c r="H38" s="1"/>
      <c r="I38" s="1"/>
      <c r="J38" s="1"/>
    </row>
    <row r="39" spans="1:10" s="2" customFormat="1" ht="16.5" thickBot="1">
      <c r="A39" s="1" t="s">
        <v>31</v>
      </c>
      <c r="B39" s="1"/>
      <c r="C39" s="98">
        <v>4.713762523423572</v>
      </c>
      <c r="D39" s="35"/>
      <c r="E39" s="34">
        <v>5.308393755232926</v>
      </c>
      <c r="F39" s="36"/>
      <c r="G39" s="98">
        <v>10.993273376582694</v>
      </c>
      <c r="H39" s="37"/>
      <c r="I39" s="34">
        <v>13.916307362833269</v>
      </c>
      <c r="J39" s="1"/>
    </row>
    <row r="40" spans="1:10" s="2" customFormat="1" ht="16.5" thickTop="1">
      <c r="A40" s="1"/>
      <c r="B40" s="1"/>
      <c r="C40" s="15"/>
      <c r="D40" s="3"/>
      <c r="E40" s="15"/>
      <c r="F40" s="3"/>
      <c r="G40" s="15"/>
      <c r="H40" s="1"/>
      <c r="I40" s="15"/>
      <c r="J40" s="1"/>
    </row>
    <row r="41" spans="1:10" s="2" customFormat="1" ht="16.5" thickBot="1">
      <c r="A41" s="1" t="s">
        <v>32</v>
      </c>
      <c r="B41" s="1"/>
      <c r="C41" s="12" t="s">
        <v>37</v>
      </c>
      <c r="D41" s="3"/>
      <c r="E41" s="12" t="s">
        <v>37</v>
      </c>
      <c r="F41" s="3"/>
      <c r="G41" s="12" t="s">
        <v>37</v>
      </c>
      <c r="H41" s="1"/>
      <c r="I41" s="12" t="s">
        <v>37</v>
      </c>
      <c r="J41" s="1"/>
    </row>
    <row r="42" spans="1:10" s="65" customFormat="1" ht="16.5" thickTop="1">
      <c r="A42" s="1"/>
      <c r="B42" s="1"/>
      <c r="C42" s="15"/>
      <c r="D42" s="1"/>
      <c r="E42" s="15"/>
      <c r="F42" s="3"/>
      <c r="G42" s="15"/>
      <c r="H42" s="1"/>
      <c r="I42" s="15"/>
      <c r="J42" s="1"/>
    </row>
    <row r="43" spans="1:10" s="65" customFormat="1" ht="15.75">
      <c r="A43" s="39"/>
      <c r="B43" s="39"/>
      <c r="C43" s="39"/>
      <c r="D43" s="39"/>
      <c r="E43" s="39"/>
      <c r="F43" s="66"/>
      <c r="G43" s="39"/>
      <c r="H43" s="39"/>
      <c r="I43" s="39"/>
      <c r="J43" s="39"/>
    </row>
    <row r="44" spans="1:10" s="17" customFormat="1" ht="15">
      <c r="A44" s="16" t="s">
        <v>33</v>
      </c>
      <c r="B44" s="16"/>
      <c r="C44" s="16"/>
      <c r="D44" s="16"/>
      <c r="E44" s="16"/>
      <c r="F44" s="16"/>
      <c r="G44" s="16"/>
      <c r="H44" s="16"/>
      <c r="I44" s="16"/>
      <c r="J44" s="16"/>
    </row>
    <row r="45" ht="15">
      <c r="A45" s="18"/>
    </row>
    <row r="46" spans="1:9" ht="35.25" customHeight="1">
      <c r="A46" s="146" t="s">
        <v>159</v>
      </c>
      <c r="B46" s="147"/>
      <c r="C46" s="147"/>
      <c r="D46" s="147"/>
      <c r="E46" s="147"/>
      <c r="F46" s="147"/>
      <c r="G46" s="147"/>
      <c r="H46" s="147"/>
      <c r="I46" s="147"/>
    </row>
  </sheetData>
  <sheetProtection/>
  <mergeCells count="9">
    <mergeCell ref="A46:I46"/>
    <mergeCell ref="A9:I9"/>
    <mergeCell ref="C11:E11"/>
    <mergeCell ref="G11:I11"/>
    <mergeCell ref="A4:I4"/>
    <mergeCell ref="A5:I5"/>
    <mergeCell ref="A6:I6"/>
    <mergeCell ref="A8:J8"/>
    <mergeCell ref="A7:J7"/>
  </mergeCells>
  <printOptions/>
  <pageMargins left="0.5" right="0" top="0.5" bottom="0.3" header="0" footer="0"/>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34</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52" t="s">
        <v>117</v>
      </c>
      <c r="B4" s="153"/>
      <c r="C4" s="153"/>
      <c r="D4" s="153"/>
      <c r="E4" s="153"/>
      <c r="F4" s="153"/>
      <c r="G4" s="153"/>
      <c r="H4" s="153"/>
      <c r="I4" s="153"/>
      <c r="J4" s="1"/>
      <c r="K4" s="1"/>
      <c r="L4" s="1"/>
      <c r="M4" s="1"/>
      <c r="N4" s="1"/>
      <c r="O4" s="1"/>
      <c r="P4" s="1"/>
      <c r="Q4" s="1"/>
      <c r="R4" s="1"/>
      <c r="S4" s="1"/>
      <c r="T4" s="1"/>
      <c r="U4" s="1"/>
      <c r="V4" s="1"/>
      <c r="W4" s="1"/>
      <c r="X4" s="1"/>
      <c r="Y4" s="1"/>
    </row>
    <row r="5" spans="1:25" s="2" customFormat="1" ht="15">
      <c r="A5" s="154" t="s">
        <v>118</v>
      </c>
      <c r="B5" s="153"/>
      <c r="C5" s="153"/>
      <c r="D5" s="153"/>
      <c r="E5" s="153"/>
      <c r="F5" s="153"/>
      <c r="G5" s="153"/>
      <c r="H5" s="153"/>
      <c r="I5" s="153"/>
      <c r="J5" s="1"/>
      <c r="K5" s="1"/>
      <c r="L5" s="1"/>
      <c r="M5" s="1"/>
      <c r="N5" s="1"/>
      <c r="O5" s="1"/>
      <c r="P5" s="1"/>
      <c r="Q5" s="1"/>
      <c r="R5" s="1"/>
      <c r="S5" s="1"/>
      <c r="T5" s="1"/>
      <c r="U5" s="1"/>
      <c r="V5" s="1"/>
      <c r="W5" s="1"/>
      <c r="X5" s="1"/>
      <c r="Y5" s="1"/>
    </row>
    <row r="6" spans="1:25" s="2" customFormat="1" ht="15">
      <c r="A6" s="154"/>
      <c r="B6" s="153"/>
      <c r="C6" s="153"/>
      <c r="D6" s="153"/>
      <c r="E6" s="153"/>
      <c r="F6" s="153"/>
      <c r="G6" s="153"/>
      <c r="H6" s="153"/>
      <c r="I6" s="153"/>
      <c r="J6" s="1"/>
      <c r="K6" s="1"/>
      <c r="L6" s="1"/>
      <c r="M6" s="1"/>
      <c r="N6" s="1"/>
      <c r="O6" s="1"/>
      <c r="P6" s="1"/>
      <c r="Q6" s="1"/>
      <c r="R6" s="1"/>
      <c r="S6" s="1"/>
      <c r="T6" s="1"/>
      <c r="U6" s="1"/>
      <c r="V6" s="1"/>
      <c r="W6" s="1"/>
      <c r="X6" s="1"/>
      <c r="Y6" s="1"/>
    </row>
    <row r="7" spans="1:25" s="2" customFormat="1" ht="15.75" customHeight="1">
      <c r="A7" s="150" t="s">
        <v>141</v>
      </c>
      <c r="B7" s="155"/>
      <c r="C7" s="155"/>
      <c r="D7" s="155"/>
      <c r="E7" s="155"/>
      <c r="F7" s="155"/>
      <c r="G7" s="155"/>
      <c r="H7" s="155"/>
      <c r="I7" s="155"/>
      <c r="J7" s="1"/>
      <c r="K7" s="1"/>
      <c r="L7" s="1"/>
      <c r="M7" s="1"/>
      <c r="N7" s="1"/>
      <c r="O7" s="1"/>
      <c r="P7" s="1"/>
      <c r="Q7" s="1"/>
      <c r="R7" s="1"/>
      <c r="S7" s="1"/>
      <c r="T7" s="1"/>
      <c r="U7" s="1"/>
      <c r="V7" s="1"/>
      <c r="W7" s="1"/>
      <c r="X7" s="1"/>
      <c r="Y7" s="1"/>
    </row>
    <row r="8" spans="1:25" s="2" customFormat="1" ht="15.75" customHeight="1">
      <c r="A8" s="40"/>
      <c r="B8" s="150" t="str">
        <f>+PL1!A8</f>
        <v>FOR THE FOURTH QUARTER ENDED 31ST DECEMBER 2011</v>
      </c>
      <c r="C8" s="155"/>
      <c r="D8" s="155"/>
      <c r="E8" s="155"/>
      <c r="F8" s="155"/>
      <c r="G8" s="155"/>
      <c r="H8" s="155"/>
      <c r="I8" s="155"/>
      <c r="J8" s="155"/>
      <c r="K8" s="1"/>
      <c r="L8" s="1"/>
      <c r="M8" s="1"/>
      <c r="N8" s="1"/>
      <c r="O8" s="1"/>
      <c r="P8" s="1"/>
      <c r="Q8" s="1"/>
      <c r="R8" s="1"/>
      <c r="S8" s="1"/>
      <c r="T8" s="1"/>
      <c r="U8" s="1"/>
      <c r="V8" s="1"/>
      <c r="W8" s="1"/>
      <c r="X8" s="1"/>
      <c r="Y8" s="1"/>
    </row>
    <row r="9" spans="1:25" s="2" customFormat="1" ht="15">
      <c r="A9" s="148" t="s">
        <v>149</v>
      </c>
      <c r="B9" s="149"/>
      <c r="C9" s="149"/>
      <c r="D9" s="149"/>
      <c r="E9" s="149"/>
      <c r="F9" s="149"/>
      <c r="G9" s="149"/>
      <c r="H9" s="149"/>
      <c r="I9" s="149"/>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50" t="s">
        <v>144</v>
      </c>
      <c r="D11" s="151"/>
      <c r="E11" s="151"/>
      <c r="F11" s="5"/>
      <c r="G11" s="150" t="s">
        <v>145</v>
      </c>
      <c r="H11" s="150"/>
      <c r="I11" s="150"/>
      <c r="J11" s="3"/>
      <c r="K11" s="1"/>
      <c r="L11" s="1"/>
      <c r="M11" s="1"/>
      <c r="N11" s="1"/>
      <c r="O11" s="1"/>
      <c r="P11" s="1"/>
      <c r="Q11" s="1"/>
      <c r="R11" s="1"/>
      <c r="S11" s="1"/>
      <c r="T11" s="1"/>
      <c r="U11" s="1"/>
      <c r="V11" s="1"/>
      <c r="W11" s="1"/>
      <c r="X11" s="1"/>
      <c r="Y11" s="1"/>
    </row>
    <row r="12" spans="1:25" s="2" customFormat="1" ht="15.75">
      <c r="A12" s="1"/>
      <c r="B12" s="1"/>
      <c r="C12" s="6" t="s">
        <v>38</v>
      </c>
      <c r="D12" s="7"/>
      <c r="E12" s="6" t="s">
        <v>41</v>
      </c>
      <c r="F12" s="5"/>
      <c r="G12" s="6" t="s">
        <v>38</v>
      </c>
      <c r="H12" s="1"/>
      <c r="I12" s="6" t="s">
        <v>41</v>
      </c>
      <c r="J12" s="6"/>
      <c r="K12" s="1"/>
      <c r="L12" s="1"/>
      <c r="M12" s="1"/>
      <c r="N12" s="1"/>
      <c r="O12" s="1"/>
      <c r="P12" s="1"/>
      <c r="Q12" s="1"/>
      <c r="R12" s="1"/>
      <c r="S12" s="1"/>
      <c r="T12" s="1"/>
      <c r="U12" s="1"/>
      <c r="V12" s="1"/>
      <c r="W12" s="1"/>
      <c r="X12" s="1"/>
      <c r="Y12" s="1"/>
    </row>
    <row r="13" spans="1:25" s="2" customFormat="1" ht="15.75">
      <c r="A13" s="1"/>
      <c r="B13" s="1"/>
      <c r="C13" s="6" t="s">
        <v>39</v>
      </c>
      <c r="D13" s="7"/>
      <c r="E13" s="6" t="s">
        <v>42</v>
      </c>
      <c r="F13" s="5"/>
      <c r="G13" s="6" t="s">
        <v>39</v>
      </c>
      <c r="H13" s="1"/>
      <c r="I13" s="6" t="s">
        <v>42</v>
      </c>
      <c r="J13" s="6"/>
      <c r="K13" s="1"/>
      <c r="L13" s="1"/>
      <c r="M13" s="1"/>
      <c r="N13" s="1"/>
      <c r="O13" s="1"/>
      <c r="P13" s="1"/>
      <c r="Q13" s="1"/>
      <c r="R13" s="1"/>
      <c r="S13" s="1"/>
      <c r="T13" s="1"/>
      <c r="U13" s="1"/>
      <c r="V13" s="1"/>
      <c r="W13" s="1"/>
      <c r="X13" s="1"/>
      <c r="Y13" s="1"/>
    </row>
    <row r="14" spans="1:25" s="2" customFormat="1" ht="15.75">
      <c r="A14" s="1"/>
      <c r="B14" s="1"/>
      <c r="C14" s="6" t="s">
        <v>40</v>
      </c>
      <c r="D14" s="7"/>
      <c r="E14" s="6" t="s">
        <v>40</v>
      </c>
      <c r="F14" s="5"/>
      <c r="G14" s="6" t="s">
        <v>43</v>
      </c>
      <c r="H14" s="1"/>
      <c r="I14" s="6" t="s">
        <v>44</v>
      </c>
      <c r="J14" s="6"/>
      <c r="K14" s="1"/>
      <c r="L14" s="1"/>
      <c r="M14" s="1"/>
      <c r="N14" s="1"/>
      <c r="O14" s="1"/>
      <c r="P14" s="1"/>
      <c r="Q14" s="1"/>
      <c r="R14" s="1"/>
      <c r="S14" s="1"/>
      <c r="T14" s="1"/>
      <c r="U14" s="1"/>
      <c r="V14" s="1"/>
      <c r="W14" s="1"/>
      <c r="X14" s="1"/>
      <c r="Y14" s="1"/>
    </row>
    <row r="15" spans="1:25" s="2" customFormat="1" ht="15.75">
      <c r="A15" s="1"/>
      <c r="B15" s="1"/>
      <c r="C15" s="76">
        <f>+PL1!C15</f>
        <v>40908</v>
      </c>
      <c r="D15" s="7"/>
      <c r="E15" s="76">
        <f>+PL1!E15</f>
        <v>40543</v>
      </c>
      <c r="F15" s="5"/>
      <c r="G15" s="77">
        <f>+C15</f>
        <v>40908</v>
      </c>
      <c r="H15" s="6"/>
      <c r="I15" s="77">
        <f>+E15</f>
        <v>40543</v>
      </c>
      <c r="J15" s="6"/>
      <c r="K15" s="1"/>
      <c r="L15" s="1"/>
      <c r="M15" s="1"/>
      <c r="N15" s="1"/>
      <c r="O15" s="1"/>
      <c r="P15" s="1"/>
      <c r="Q15" s="1"/>
      <c r="R15" s="1"/>
      <c r="S15" s="1"/>
      <c r="T15" s="1"/>
      <c r="U15" s="1"/>
      <c r="V15" s="1"/>
      <c r="W15" s="1"/>
      <c r="X15" s="1"/>
      <c r="Y15" s="1"/>
    </row>
    <row r="16" spans="1:25" s="2" customFormat="1" ht="15.75">
      <c r="A16" s="1"/>
      <c r="B16" s="1"/>
      <c r="C16" s="6" t="s">
        <v>35</v>
      </c>
      <c r="D16" s="7"/>
      <c r="E16" s="6" t="s">
        <v>35</v>
      </c>
      <c r="F16" s="5"/>
      <c r="G16" s="6" t="s">
        <v>35</v>
      </c>
      <c r="H16" s="1"/>
      <c r="I16" s="6" t="s">
        <v>35</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82" t="str">
        <f>+PL1!A32</f>
        <v>Profit for the year</v>
      </c>
      <c r="B18" s="1"/>
      <c r="C18" s="52">
        <f>+PL1!C32</f>
        <v>8276</v>
      </c>
      <c r="D18" s="91"/>
      <c r="E18" s="52">
        <f>+PL1!E32</f>
        <v>9320</v>
      </c>
      <c r="F18" s="92"/>
      <c r="G18" s="97">
        <f>+PL1!G32</f>
        <v>19301</v>
      </c>
      <c r="H18" s="49"/>
      <c r="I18" s="52">
        <f>+PL1!I32</f>
        <v>24433</v>
      </c>
      <c r="J18" s="1"/>
      <c r="K18" s="13"/>
      <c r="L18" s="1"/>
      <c r="M18" s="1"/>
      <c r="N18" s="1"/>
      <c r="O18" s="1"/>
      <c r="P18" s="1"/>
      <c r="Q18" s="1"/>
      <c r="R18" s="1"/>
      <c r="S18" s="1"/>
      <c r="T18" s="1"/>
      <c r="U18" s="1"/>
      <c r="V18" s="1"/>
      <c r="W18" s="1"/>
      <c r="X18" s="1"/>
      <c r="Y18" s="1"/>
    </row>
    <row r="19" spans="1:25" s="2" customFormat="1" ht="15.75">
      <c r="A19" s="1"/>
      <c r="B19" s="1"/>
      <c r="C19" s="52"/>
      <c r="D19" s="91"/>
      <c r="E19" s="52"/>
      <c r="F19" s="92"/>
      <c r="G19" s="97"/>
      <c r="H19" s="49"/>
      <c r="I19" s="52"/>
      <c r="J19" s="1"/>
      <c r="K19" s="13"/>
      <c r="L19" s="39"/>
      <c r="M19" s="39"/>
      <c r="N19" s="1"/>
      <c r="O19" s="1"/>
      <c r="P19" s="1"/>
      <c r="Q19" s="1"/>
      <c r="R19" s="1"/>
      <c r="S19" s="1"/>
      <c r="T19" s="1"/>
      <c r="U19" s="1"/>
      <c r="V19" s="1"/>
      <c r="W19" s="1"/>
      <c r="X19" s="1"/>
      <c r="Y19" s="1"/>
    </row>
    <row r="20" spans="1:25" s="2" customFormat="1" ht="15.75">
      <c r="A20" s="82" t="s">
        <v>136</v>
      </c>
      <c r="B20" s="1"/>
      <c r="C20" s="52"/>
      <c r="D20" s="91"/>
      <c r="E20" s="52"/>
      <c r="F20" s="92"/>
      <c r="G20" s="97"/>
      <c r="H20" s="49"/>
      <c r="I20" s="52"/>
      <c r="J20" s="1"/>
      <c r="K20" s="13"/>
      <c r="L20" s="39"/>
      <c r="M20" s="39"/>
      <c r="N20" s="1"/>
      <c r="O20" s="1"/>
      <c r="P20" s="1"/>
      <c r="Q20" s="1"/>
      <c r="R20" s="1"/>
      <c r="S20" s="1"/>
      <c r="T20" s="1"/>
      <c r="U20" s="1"/>
      <c r="V20" s="1"/>
      <c r="W20" s="1"/>
      <c r="X20" s="1"/>
      <c r="Y20" s="1"/>
    </row>
    <row r="21" spans="1:25" s="2" customFormat="1" ht="15.75">
      <c r="A21" s="1" t="s">
        <v>134</v>
      </c>
      <c r="B21" s="1"/>
      <c r="C21" s="96">
        <v>122</v>
      </c>
      <c r="D21" s="91"/>
      <c r="E21" s="96">
        <v>-13</v>
      </c>
      <c r="F21" s="92"/>
      <c r="G21" s="96">
        <v>473</v>
      </c>
      <c r="H21" s="49"/>
      <c r="I21" s="93">
        <v>-1357</v>
      </c>
      <c r="J21" s="1"/>
      <c r="K21" s="13"/>
      <c r="L21" s="97"/>
      <c r="M21" s="39"/>
      <c r="N21" s="1"/>
      <c r="O21" s="1"/>
      <c r="P21" s="1"/>
      <c r="Q21" s="1"/>
      <c r="R21" s="1"/>
      <c r="S21" s="1"/>
      <c r="T21" s="1"/>
      <c r="U21" s="1"/>
      <c r="V21" s="1"/>
      <c r="W21" s="1"/>
      <c r="X21" s="1"/>
      <c r="Y21" s="1"/>
    </row>
    <row r="22" spans="1:25" s="2" customFormat="1" ht="34.5" customHeight="1">
      <c r="A22" s="157" t="s">
        <v>202</v>
      </c>
      <c r="B22" s="157"/>
      <c r="C22" s="121">
        <v>-38</v>
      </c>
      <c r="D22" s="91"/>
      <c r="E22" s="121">
        <v>938</v>
      </c>
      <c r="F22" s="92"/>
      <c r="G22" s="121">
        <v>-38</v>
      </c>
      <c r="H22" s="49"/>
      <c r="I22" s="122">
        <v>938</v>
      </c>
      <c r="J22" s="1"/>
      <c r="K22" s="13"/>
      <c r="L22" s="97"/>
      <c r="M22" s="39"/>
      <c r="N22" s="1"/>
      <c r="O22" s="1"/>
      <c r="P22" s="1"/>
      <c r="Q22" s="1"/>
      <c r="R22" s="1"/>
      <c r="S22" s="1"/>
      <c r="T22" s="1"/>
      <c r="U22" s="1"/>
      <c r="V22" s="1"/>
      <c r="W22" s="1"/>
      <c r="X22" s="1"/>
      <c r="Y22" s="1"/>
    </row>
    <row r="23" spans="1:25" s="2" customFormat="1" ht="30.75" customHeight="1">
      <c r="A23" s="157" t="s">
        <v>20</v>
      </c>
      <c r="B23" s="157"/>
      <c r="C23" s="94">
        <v>-2</v>
      </c>
      <c r="D23" s="91"/>
      <c r="E23" s="94">
        <v>-1</v>
      </c>
      <c r="F23" s="92"/>
      <c r="G23" s="103">
        <v>-4</v>
      </c>
      <c r="H23" s="49"/>
      <c r="I23" s="94">
        <v>-6</v>
      </c>
      <c r="J23" s="1"/>
      <c r="K23" s="13"/>
      <c r="L23" s="97"/>
      <c r="M23" s="39"/>
      <c r="N23" s="1"/>
      <c r="O23" s="1"/>
      <c r="P23" s="1"/>
      <c r="Q23" s="1"/>
      <c r="R23" s="1"/>
      <c r="S23" s="1"/>
      <c r="T23" s="1"/>
      <c r="U23" s="1"/>
      <c r="V23" s="1"/>
      <c r="W23" s="1"/>
      <c r="X23" s="1"/>
      <c r="Y23" s="1"/>
    </row>
    <row r="24" spans="1:25" s="2" customFormat="1" ht="15.75">
      <c r="A24" s="1"/>
      <c r="B24" s="1"/>
      <c r="C24" s="52">
        <f>SUM(C21:C23)</f>
        <v>82</v>
      </c>
      <c r="D24" s="91"/>
      <c r="E24" s="52">
        <f>SUM(E21:E23)</f>
        <v>924</v>
      </c>
      <c r="F24" s="92"/>
      <c r="G24" s="97">
        <f>SUM(G21:G23)</f>
        <v>431</v>
      </c>
      <c r="H24" s="49"/>
      <c r="I24" s="52">
        <f>SUM(I21:I23)</f>
        <v>-425</v>
      </c>
      <c r="J24" s="1"/>
      <c r="K24" s="13"/>
      <c r="L24" s="39"/>
      <c r="M24" s="39"/>
      <c r="N24" s="1"/>
      <c r="O24" s="1"/>
      <c r="P24" s="1"/>
      <c r="Q24" s="1"/>
      <c r="R24" s="1"/>
      <c r="S24" s="1"/>
      <c r="T24" s="1"/>
      <c r="U24" s="1"/>
      <c r="V24" s="1"/>
      <c r="W24" s="1"/>
      <c r="X24" s="1"/>
      <c r="Y24" s="1"/>
    </row>
    <row r="25" spans="1:25" s="2" customFormat="1" ht="15.75">
      <c r="A25" s="1"/>
      <c r="B25" s="1"/>
      <c r="C25" s="52"/>
      <c r="D25" s="91"/>
      <c r="E25" s="52"/>
      <c r="F25" s="92"/>
      <c r="G25" s="97"/>
      <c r="H25" s="49"/>
      <c r="I25" s="52"/>
      <c r="J25" s="1"/>
      <c r="K25" s="13"/>
      <c r="L25" s="39"/>
      <c r="M25" s="39"/>
      <c r="N25" s="1"/>
      <c r="O25" s="1"/>
      <c r="P25" s="1"/>
      <c r="Q25" s="1"/>
      <c r="R25" s="1"/>
      <c r="S25" s="1"/>
      <c r="T25" s="1"/>
      <c r="U25" s="1"/>
      <c r="V25" s="1"/>
      <c r="W25" s="1"/>
      <c r="X25" s="1"/>
      <c r="Y25" s="1"/>
    </row>
    <row r="26" spans="1:25" s="2" customFormat="1" ht="33" customHeight="1" thickBot="1">
      <c r="A26" s="158" t="s">
        <v>205</v>
      </c>
      <c r="B26" s="159"/>
      <c r="C26" s="90">
        <f>+C18+C24</f>
        <v>8358</v>
      </c>
      <c r="D26" s="91"/>
      <c r="E26" s="90">
        <f>+E18+E24</f>
        <v>10244</v>
      </c>
      <c r="F26" s="92"/>
      <c r="G26" s="104">
        <f>+G18+G24</f>
        <v>19732</v>
      </c>
      <c r="H26" s="49"/>
      <c r="I26" s="90">
        <f>+I18+I24</f>
        <v>24008</v>
      </c>
      <c r="J26" s="1"/>
      <c r="K26" s="13"/>
      <c r="L26" s="39"/>
      <c r="M26" s="39"/>
      <c r="N26" s="1"/>
      <c r="O26" s="1"/>
      <c r="P26" s="1"/>
      <c r="Q26" s="1"/>
      <c r="R26" s="1"/>
      <c r="S26" s="1"/>
      <c r="T26" s="1"/>
      <c r="U26" s="1"/>
      <c r="V26" s="1"/>
      <c r="W26" s="1"/>
      <c r="X26" s="1"/>
      <c r="Y26" s="1"/>
    </row>
    <row r="27" spans="1:25" s="2" customFormat="1" ht="16.5" thickTop="1">
      <c r="A27" s="1"/>
      <c r="B27" s="1"/>
      <c r="C27" s="52"/>
      <c r="D27" s="91"/>
      <c r="E27" s="52"/>
      <c r="F27" s="92"/>
      <c r="G27" s="97"/>
      <c r="H27" s="49"/>
      <c r="I27" s="52"/>
      <c r="J27" s="1"/>
      <c r="K27" s="13"/>
      <c r="L27" s="1"/>
      <c r="M27" s="1"/>
      <c r="N27" s="1"/>
      <c r="O27" s="1"/>
      <c r="P27" s="1"/>
      <c r="Q27" s="1"/>
      <c r="R27" s="1"/>
      <c r="S27" s="1"/>
      <c r="T27" s="1"/>
      <c r="U27" s="1"/>
      <c r="V27" s="1"/>
      <c r="W27" s="1"/>
      <c r="X27" s="1"/>
      <c r="Y27" s="1"/>
    </row>
    <row r="28" spans="1:25" s="2" customFormat="1" ht="15.75">
      <c r="A28" s="1" t="s">
        <v>137</v>
      </c>
      <c r="B28" s="1"/>
      <c r="C28" s="52"/>
      <c r="D28" s="91"/>
      <c r="E28" s="52"/>
      <c r="F28" s="92"/>
      <c r="G28" s="97"/>
      <c r="H28" s="49"/>
      <c r="I28" s="52"/>
      <c r="J28" s="1"/>
      <c r="K28" s="13"/>
      <c r="L28" s="1"/>
      <c r="M28" s="1"/>
      <c r="N28" s="1"/>
      <c r="O28" s="1"/>
      <c r="P28" s="1"/>
      <c r="Q28" s="1"/>
      <c r="R28" s="1"/>
      <c r="S28" s="1"/>
      <c r="T28" s="1"/>
      <c r="U28" s="1"/>
      <c r="V28" s="1"/>
      <c r="W28" s="1"/>
      <c r="X28" s="1"/>
      <c r="Y28" s="1"/>
    </row>
    <row r="29" spans="1:25" s="2" customFormat="1" ht="16.5" thickBot="1">
      <c r="A29" s="1" t="s">
        <v>135</v>
      </c>
      <c r="B29" s="1"/>
      <c r="C29" s="68">
        <f>+C26</f>
        <v>8358</v>
      </c>
      <c r="D29" s="87"/>
      <c r="E29" s="68">
        <f>+E26</f>
        <v>10244</v>
      </c>
      <c r="F29" s="88"/>
      <c r="G29" s="105">
        <f>+G26</f>
        <v>19732</v>
      </c>
      <c r="H29" s="48"/>
      <c r="I29" s="68">
        <f>+I26</f>
        <v>24008</v>
      </c>
      <c r="J29" s="1"/>
      <c r="K29" s="13"/>
      <c r="L29" s="1"/>
      <c r="M29" s="1"/>
      <c r="N29" s="1"/>
      <c r="O29" s="1"/>
      <c r="P29" s="1"/>
      <c r="Q29" s="1"/>
      <c r="R29" s="1"/>
      <c r="S29" s="1"/>
      <c r="T29" s="1"/>
      <c r="U29" s="1"/>
      <c r="V29" s="1"/>
      <c r="W29" s="1"/>
      <c r="X29" s="1"/>
      <c r="Y29" s="1"/>
    </row>
    <row r="30" spans="1:25" s="65" customFormat="1" ht="16.5" thickTop="1">
      <c r="A30" s="1"/>
      <c r="B30" s="1"/>
      <c r="C30" s="15"/>
      <c r="D30" s="1"/>
      <c r="E30" s="15"/>
      <c r="F30" s="3"/>
      <c r="G30" s="15"/>
      <c r="H30" s="1"/>
      <c r="I30" s="15"/>
      <c r="J30" s="1"/>
      <c r="K30" s="3"/>
      <c r="L30" s="1"/>
      <c r="M30" s="1"/>
      <c r="N30" s="1"/>
      <c r="O30" s="1"/>
      <c r="P30" s="1"/>
      <c r="Q30" s="1"/>
      <c r="R30" s="1"/>
      <c r="S30" s="1"/>
      <c r="T30" s="1"/>
      <c r="U30" s="1"/>
      <c r="V30" s="1"/>
      <c r="W30" s="1"/>
      <c r="X30" s="1"/>
      <c r="Y30" s="1"/>
    </row>
    <row r="31" spans="1:25" s="65" customFormat="1" ht="15.75">
      <c r="A31" s="39"/>
      <c r="B31" s="39"/>
      <c r="C31" s="39"/>
      <c r="D31" s="39"/>
      <c r="E31" s="39"/>
      <c r="F31" s="66"/>
      <c r="G31" s="39"/>
      <c r="H31" s="39"/>
      <c r="I31" s="39"/>
      <c r="J31" s="39"/>
      <c r="K31" s="66"/>
      <c r="L31" s="39"/>
      <c r="M31" s="39"/>
      <c r="N31" s="39"/>
      <c r="O31" s="39"/>
      <c r="P31" s="39"/>
      <c r="Q31" s="39"/>
      <c r="R31" s="39"/>
      <c r="S31" s="39"/>
      <c r="T31" s="39"/>
      <c r="U31" s="39"/>
      <c r="V31" s="39"/>
      <c r="W31" s="39"/>
      <c r="X31" s="39"/>
      <c r="Y31" s="39"/>
    </row>
    <row r="32" spans="1:25" s="65" customFormat="1" ht="15.75">
      <c r="A32" s="39"/>
      <c r="B32" s="39"/>
      <c r="C32" s="39"/>
      <c r="D32" s="39"/>
      <c r="E32" s="39"/>
      <c r="F32" s="66"/>
      <c r="G32" s="39"/>
      <c r="H32" s="39"/>
      <c r="I32" s="39"/>
      <c r="J32" s="39"/>
      <c r="K32" s="66"/>
      <c r="L32" s="39"/>
      <c r="M32" s="39"/>
      <c r="N32" s="39"/>
      <c r="O32" s="39"/>
      <c r="P32" s="39"/>
      <c r="Q32" s="39"/>
      <c r="R32" s="39"/>
      <c r="S32" s="39"/>
      <c r="T32" s="39"/>
      <c r="U32" s="39"/>
      <c r="V32" s="39"/>
      <c r="W32" s="39"/>
      <c r="X32" s="39"/>
      <c r="Y32" s="39"/>
    </row>
    <row r="33" spans="1:252" ht="35.25" customHeight="1">
      <c r="A33" s="146" t="s">
        <v>159</v>
      </c>
      <c r="B33" s="147"/>
      <c r="C33" s="147"/>
      <c r="D33" s="147"/>
      <c r="E33" s="147"/>
      <c r="F33" s="147"/>
      <c r="G33" s="147"/>
      <c r="H33" s="147"/>
      <c r="I33" s="147"/>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26:252" ht="1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26:252" ht="1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26:252" ht="15">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26:252" ht="15">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26:252" ht="15">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26:252" ht="15">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26:252" ht="1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26:252" ht="15">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26:252" ht="15">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26:252" ht="15">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26:252" ht="15">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26:252" ht="1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26:252" ht="15">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3:25" s="10" customFormat="1" ht="15">
      <c r="C47" s="9"/>
      <c r="D47" s="9"/>
      <c r="E47" s="9"/>
      <c r="F47" s="9"/>
      <c r="G47" s="9"/>
      <c r="H47" s="9"/>
      <c r="I47" s="9"/>
      <c r="J47" s="9"/>
      <c r="K47" s="9"/>
      <c r="L47" s="9"/>
      <c r="M47" s="9"/>
      <c r="N47" s="9"/>
      <c r="O47" s="9"/>
      <c r="P47" s="9"/>
      <c r="Q47" s="9"/>
      <c r="R47" s="9"/>
      <c r="S47" s="9"/>
      <c r="T47" s="9"/>
      <c r="U47" s="9"/>
      <c r="V47" s="9"/>
      <c r="W47" s="9"/>
      <c r="X47" s="9"/>
      <c r="Y47" s="9"/>
    </row>
    <row r="48" spans="3:25" s="10" customFormat="1" ht="15">
      <c r="C48" s="9"/>
      <c r="D48" s="9"/>
      <c r="E48" s="9"/>
      <c r="F48" s="9"/>
      <c r="G48" s="9"/>
      <c r="H48" s="9"/>
      <c r="I48" s="9"/>
      <c r="J48" s="9"/>
      <c r="K48" s="9"/>
      <c r="L48" s="9"/>
      <c r="M48" s="9"/>
      <c r="N48" s="9"/>
      <c r="O48" s="9"/>
      <c r="P48" s="9"/>
      <c r="Q48" s="9"/>
      <c r="R48" s="9"/>
      <c r="S48" s="9"/>
      <c r="T48" s="9"/>
      <c r="U48" s="9"/>
      <c r="V48" s="9"/>
      <c r="W48" s="9"/>
      <c r="X48" s="9"/>
      <c r="Y48" s="9"/>
    </row>
    <row r="49" spans="3:25" s="10" customFormat="1" ht="15">
      <c r="C49" s="9"/>
      <c r="D49" s="9"/>
      <c r="E49" s="9"/>
      <c r="F49" s="9"/>
      <c r="G49" s="9"/>
      <c r="H49" s="9"/>
      <c r="I49" s="9"/>
      <c r="J49" s="9"/>
      <c r="K49" s="9"/>
      <c r="L49" s="9"/>
      <c r="M49" s="9"/>
      <c r="N49" s="9"/>
      <c r="O49" s="9"/>
      <c r="P49" s="9"/>
      <c r="Q49" s="9"/>
      <c r="R49" s="9"/>
      <c r="S49" s="9"/>
      <c r="T49" s="9"/>
      <c r="U49" s="9"/>
      <c r="V49" s="9"/>
      <c r="W49" s="9"/>
      <c r="X49" s="9"/>
      <c r="Y49" s="9"/>
    </row>
    <row r="50" spans="3:25" s="10" customFormat="1" ht="15">
      <c r="C50" s="9"/>
      <c r="D50" s="9"/>
      <c r="E50" s="9"/>
      <c r="F50" s="9"/>
      <c r="G50" s="9"/>
      <c r="H50" s="9"/>
      <c r="I50" s="9"/>
      <c r="J50" s="9"/>
      <c r="K50" s="9"/>
      <c r="L50" s="9"/>
      <c r="M50" s="9"/>
      <c r="N50" s="9"/>
      <c r="O50" s="9"/>
      <c r="P50" s="9"/>
      <c r="Q50" s="9"/>
      <c r="R50" s="9"/>
      <c r="S50" s="9"/>
      <c r="T50" s="9"/>
      <c r="U50" s="9"/>
      <c r="V50" s="9"/>
      <c r="W50" s="9"/>
      <c r="X50" s="9"/>
      <c r="Y50" s="9"/>
    </row>
    <row r="51" spans="3:25" s="10" customFormat="1" ht="15">
      <c r="C51" s="9"/>
      <c r="D51" s="9"/>
      <c r="E51" s="9"/>
      <c r="F51" s="9"/>
      <c r="G51" s="9"/>
      <c r="H51" s="9"/>
      <c r="I51" s="9"/>
      <c r="J51" s="9"/>
      <c r="K51" s="9"/>
      <c r="L51" s="9"/>
      <c r="M51" s="9"/>
      <c r="N51" s="9"/>
      <c r="O51" s="9"/>
      <c r="P51" s="9"/>
      <c r="Q51" s="9"/>
      <c r="R51" s="9"/>
      <c r="S51" s="9"/>
      <c r="T51" s="9"/>
      <c r="U51" s="9"/>
      <c r="V51" s="9"/>
      <c r="W51" s="9"/>
      <c r="X51" s="9"/>
      <c r="Y51" s="9"/>
    </row>
    <row r="52" spans="3:25" s="10" customFormat="1" ht="15">
      <c r="C52" s="9"/>
      <c r="D52" s="9"/>
      <c r="E52" s="9"/>
      <c r="F52" s="9"/>
      <c r="G52" s="9"/>
      <c r="H52" s="9"/>
      <c r="I52" s="9"/>
      <c r="J52" s="9"/>
      <c r="K52" s="9"/>
      <c r="L52" s="9"/>
      <c r="M52" s="9"/>
      <c r="N52" s="9"/>
      <c r="O52" s="9"/>
      <c r="P52" s="9"/>
      <c r="Q52" s="9"/>
      <c r="R52" s="9"/>
      <c r="S52" s="9"/>
      <c r="T52" s="9"/>
      <c r="U52" s="9"/>
      <c r="V52" s="9"/>
      <c r="W52" s="9"/>
      <c r="X52" s="9"/>
      <c r="Y52" s="9"/>
    </row>
    <row r="53" spans="3:25" s="10" customFormat="1" ht="15">
      <c r="C53" s="9"/>
      <c r="D53" s="9"/>
      <c r="E53" s="9"/>
      <c r="F53" s="9"/>
      <c r="G53" s="9"/>
      <c r="H53" s="9"/>
      <c r="I53" s="9"/>
      <c r="J53" s="9"/>
      <c r="K53" s="9"/>
      <c r="L53" s="9"/>
      <c r="M53" s="9"/>
      <c r="N53" s="9"/>
      <c r="O53" s="9"/>
      <c r="P53" s="9"/>
      <c r="Q53" s="9"/>
      <c r="R53" s="9"/>
      <c r="S53" s="9"/>
      <c r="T53" s="9"/>
      <c r="U53" s="9"/>
      <c r="V53" s="9"/>
      <c r="W53" s="9"/>
      <c r="X53" s="9"/>
      <c r="Y53" s="9"/>
    </row>
    <row r="54" spans="3:25" s="10" customFormat="1" ht="15">
      <c r="C54" s="9"/>
      <c r="D54" s="9"/>
      <c r="E54" s="9"/>
      <c r="F54" s="9"/>
      <c r="G54" s="9"/>
      <c r="H54" s="9"/>
      <c r="I54" s="9"/>
      <c r="J54" s="9"/>
      <c r="K54" s="9"/>
      <c r="L54" s="9"/>
      <c r="M54" s="9"/>
      <c r="N54" s="9"/>
      <c r="O54" s="9"/>
      <c r="P54" s="9"/>
      <c r="Q54" s="9"/>
      <c r="R54" s="9"/>
      <c r="S54" s="9"/>
      <c r="T54" s="9"/>
      <c r="U54" s="9"/>
      <c r="V54" s="9"/>
      <c r="W54" s="9"/>
      <c r="X54" s="9"/>
      <c r="Y54" s="9"/>
    </row>
    <row r="55" spans="3:25" s="10" customFormat="1" ht="15">
      <c r="C55" s="9"/>
      <c r="D55" s="9"/>
      <c r="E55" s="9"/>
      <c r="F55" s="9"/>
      <c r="G55" s="9"/>
      <c r="H55" s="9"/>
      <c r="I55" s="9"/>
      <c r="J55" s="9"/>
      <c r="K55" s="9"/>
      <c r="L55" s="9"/>
      <c r="M55" s="9"/>
      <c r="N55" s="9"/>
      <c r="O55" s="9"/>
      <c r="P55" s="9"/>
      <c r="Q55" s="9"/>
      <c r="R55" s="9"/>
      <c r="S55" s="9"/>
      <c r="T55" s="9"/>
      <c r="U55" s="9"/>
      <c r="V55" s="9"/>
      <c r="W55" s="9"/>
      <c r="X55" s="9"/>
      <c r="Y55" s="9"/>
    </row>
    <row r="56" spans="3:25" s="10" customFormat="1" ht="15">
      <c r="C56" s="9"/>
      <c r="D56" s="9"/>
      <c r="E56" s="9"/>
      <c r="F56" s="9"/>
      <c r="G56" s="9"/>
      <c r="H56" s="9"/>
      <c r="I56" s="9"/>
      <c r="J56" s="9"/>
      <c r="K56" s="9"/>
      <c r="L56" s="9"/>
      <c r="M56" s="9"/>
      <c r="N56" s="9"/>
      <c r="O56" s="9"/>
      <c r="P56" s="9"/>
      <c r="Q56" s="9"/>
      <c r="R56" s="9"/>
      <c r="S56" s="9"/>
      <c r="T56" s="9"/>
      <c r="U56" s="9"/>
      <c r="V56" s="9"/>
      <c r="W56" s="9"/>
      <c r="X56" s="9"/>
      <c r="Y56" s="9"/>
    </row>
    <row r="57" spans="3:25" s="10" customFormat="1" ht="15">
      <c r="C57" s="9"/>
      <c r="D57" s="9"/>
      <c r="E57" s="9"/>
      <c r="F57" s="9"/>
      <c r="G57" s="9"/>
      <c r="H57" s="9"/>
      <c r="I57" s="9"/>
      <c r="J57" s="9"/>
      <c r="K57" s="9"/>
      <c r="L57" s="9"/>
      <c r="M57" s="9"/>
      <c r="N57" s="9"/>
      <c r="O57" s="9"/>
      <c r="P57" s="9"/>
      <c r="Q57" s="9"/>
      <c r="R57" s="9"/>
      <c r="S57" s="9"/>
      <c r="T57" s="9"/>
      <c r="U57" s="9"/>
      <c r="V57" s="9"/>
      <c r="W57" s="9"/>
      <c r="X57" s="9"/>
      <c r="Y57" s="9"/>
    </row>
    <row r="58" spans="3:25" s="10" customFormat="1" ht="15">
      <c r="C58" s="9"/>
      <c r="D58" s="9"/>
      <c r="E58" s="9"/>
      <c r="F58" s="9"/>
      <c r="G58" s="9"/>
      <c r="H58" s="9"/>
      <c r="I58" s="9"/>
      <c r="J58" s="9"/>
      <c r="K58" s="9"/>
      <c r="L58" s="9"/>
      <c r="M58" s="9"/>
      <c r="N58" s="9"/>
      <c r="O58" s="9"/>
      <c r="P58" s="9"/>
      <c r="Q58" s="9"/>
      <c r="R58" s="9"/>
      <c r="S58" s="9"/>
      <c r="T58" s="9"/>
      <c r="U58" s="9"/>
      <c r="V58" s="9"/>
      <c r="W58" s="9"/>
      <c r="X58" s="9"/>
      <c r="Y58" s="9"/>
    </row>
    <row r="59" spans="3:25" s="10" customFormat="1" ht="15">
      <c r="C59" s="9"/>
      <c r="D59" s="9"/>
      <c r="E59" s="9"/>
      <c r="F59" s="9"/>
      <c r="G59" s="9"/>
      <c r="H59" s="9"/>
      <c r="I59" s="9"/>
      <c r="J59" s="9"/>
      <c r="K59" s="9"/>
      <c r="L59" s="9"/>
      <c r="M59" s="9"/>
      <c r="N59" s="9"/>
      <c r="O59" s="9"/>
      <c r="P59" s="9"/>
      <c r="Q59" s="9"/>
      <c r="R59" s="9"/>
      <c r="S59" s="9"/>
      <c r="T59" s="9"/>
      <c r="U59" s="9"/>
      <c r="V59" s="9"/>
      <c r="W59" s="9"/>
      <c r="X59" s="9"/>
      <c r="Y59" s="9"/>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sheetData>
  <sheetProtection/>
  <mergeCells count="12">
    <mergeCell ref="A4:I4"/>
    <mergeCell ref="A5:I5"/>
    <mergeCell ref="A6:I6"/>
    <mergeCell ref="A7:I7"/>
    <mergeCell ref="A23:B23"/>
    <mergeCell ref="A26:B26"/>
    <mergeCell ref="A33:I33"/>
    <mergeCell ref="B8:J8"/>
    <mergeCell ref="A9:I9"/>
    <mergeCell ref="C11:E11"/>
    <mergeCell ref="G11:I11"/>
    <mergeCell ref="A22:B22"/>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114"/>
  <sheetViews>
    <sheetView showGridLines="0" showOutlineSymbols="0" zoomScalePageLayoutView="0" workbookViewId="0" topLeftCell="A1">
      <selection activeCell="A1" sqref="A1"/>
    </sheetView>
  </sheetViews>
  <sheetFormatPr defaultColWidth="9.6640625" defaultRowHeight="15"/>
  <cols>
    <col min="1" max="1" width="48.6640625" style="1" customWidth="1"/>
    <col min="2" max="2" width="11.4453125" style="48" customWidth="1"/>
    <col min="3" max="3" width="2.4453125" style="48" customWidth="1"/>
    <col min="4" max="4" width="11.4453125" style="48" customWidth="1"/>
    <col min="5" max="5" width="1.1171875" style="1" customWidth="1"/>
    <col min="6" max="16384" width="9.6640625" style="1" customWidth="1"/>
  </cols>
  <sheetData>
    <row r="1" spans="1:5" s="10" customFormat="1" ht="15.75" customHeight="1">
      <c r="A1" s="9"/>
      <c r="B1" s="46"/>
      <c r="C1" s="47"/>
      <c r="D1" s="46"/>
      <c r="E1" s="9"/>
    </row>
    <row r="2" spans="1:5" s="10" customFormat="1" ht="15.75" customHeight="1">
      <c r="A2" s="9"/>
      <c r="B2" s="46"/>
      <c r="C2" s="47"/>
      <c r="D2" s="46"/>
      <c r="E2" s="9"/>
    </row>
    <row r="3" spans="1:5" s="10" customFormat="1" ht="16.5" customHeight="1">
      <c r="A3" s="9"/>
      <c r="B3" s="46"/>
      <c r="C3" s="47"/>
      <c r="D3" s="46"/>
      <c r="E3" s="9"/>
    </row>
    <row r="4" spans="1:5" s="2" customFormat="1" ht="21" customHeight="1">
      <c r="A4" s="152" t="s">
        <v>117</v>
      </c>
      <c r="B4" s="155"/>
      <c r="C4" s="155"/>
      <c r="D4" s="155"/>
      <c r="E4" s="1"/>
    </row>
    <row r="5" spans="1:5" s="2" customFormat="1" ht="13.5" customHeight="1">
      <c r="A5" s="154" t="s">
        <v>118</v>
      </c>
      <c r="B5" s="162"/>
      <c r="C5" s="162"/>
      <c r="D5" s="162"/>
      <c r="E5" s="1"/>
    </row>
    <row r="6" spans="1:5" s="2" customFormat="1" ht="13.5" customHeight="1">
      <c r="A6" s="154"/>
      <c r="B6" s="151"/>
      <c r="C6" s="151"/>
      <c r="D6" s="151"/>
      <c r="E6" s="1"/>
    </row>
    <row r="7" spans="1:5" s="2" customFormat="1" ht="15.75" customHeight="1">
      <c r="A7" s="1"/>
      <c r="B7" s="48"/>
      <c r="C7" s="49"/>
      <c r="D7" s="48"/>
      <c r="E7" s="1"/>
    </row>
    <row r="8" spans="1:5" s="2" customFormat="1" ht="15.75">
      <c r="A8" s="150" t="s">
        <v>140</v>
      </c>
      <c r="B8" s="155"/>
      <c r="C8" s="155"/>
      <c r="D8" s="155"/>
      <c r="E8" s="1"/>
    </row>
    <row r="9" spans="1:5" s="2" customFormat="1" ht="15.75">
      <c r="A9" s="150" t="s">
        <v>203</v>
      </c>
      <c r="B9" s="163"/>
      <c r="C9" s="163"/>
      <c r="D9" s="163"/>
      <c r="E9" s="1"/>
    </row>
    <row r="10" spans="1:5" s="2" customFormat="1" ht="15.75" customHeight="1">
      <c r="A10" s="1"/>
      <c r="B10" s="48"/>
      <c r="C10" s="49"/>
      <c r="D10" s="86"/>
      <c r="E10" s="1"/>
    </row>
    <row r="11" spans="1:5" s="2" customFormat="1" ht="15.75">
      <c r="A11" s="1"/>
      <c r="B11" s="50" t="s">
        <v>66</v>
      </c>
      <c r="C11" s="51"/>
      <c r="D11" s="50" t="s">
        <v>66</v>
      </c>
      <c r="E11" s="6"/>
    </row>
    <row r="12" spans="1:5" s="2" customFormat="1" ht="15.75">
      <c r="A12" s="1"/>
      <c r="B12" s="77">
        <f>PL1!C15</f>
        <v>40908</v>
      </c>
      <c r="C12" s="51"/>
      <c r="D12" s="77">
        <v>40543</v>
      </c>
      <c r="E12" s="6"/>
    </row>
    <row r="13" spans="1:5" s="2" customFormat="1" ht="15.75">
      <c r="A13" s="1"/>
      <c r="B13" s="50" t="s">
        <v>35</v>
      </c>
      <c r="C13" s="51"/>
      <c r="D13" s="50" t="s">
        <v>35</v>
      </c>
      <c r="E13" s="6"/>
    </row>
    <row r="14" spans="1:5" s="2" customFormat="1" ht="15.75">
      <c r="A14" s="3" t="s">
        <v>45</v>
      </c>
      <c r="B14" s="48"/>
      <c r="C14" s="49"/>
      <c r="D14" s="48"/>
      <c r="E14" s="1"/>
    </row>
    <row r="15" spans="1:5" s="2" customFormat="1" ht="15.75">
      <c r="A15" s="3" t="s">
        <v>46</v>
      </c>
      <c r="B15" s="48"/>
      <c r="C15" s="49"/>
      <c r="D15" s="48"/>
      <c r="E15" s="1"/>
    </row>
    <row r="16" spans="1:5" s="2" customFormat="1" ht="15">
      <c r="A16" s="1" t="s">
        <v>47</v>
      </c>
      <c r="B16" s="38">
        <v>227777</v>
      </c>
      <c r="C16" s="52"/>
      <c r="D16" s="38">
        <v>229763</v>
      </c>
      <c r="E16" s="12"/>
    </row>
    <row r="17" spans="1:5" s="2" customFormat="1" ht="15">
      <c r="A17" s="1" t="s">
        <v>48</v>
      </c>
      <c r="B17" s="38">
        <v>10134</v>
      </c>
      <c r="C17" s="52"/>
      <c r="D17" s="38">
        <v>10134</v>
      </c>
      <c r="E17" s="12"/>
    </row>
    <row r="18" spans="1:5" s="2" customFormat="1" ht="15">
      <c r="A18" s="1" t="s">
        <v>49</v>
      </c>
      <c r="B18" s="38">
        <v>46204</v>
      </c>
      <c r="C18" s="52"/>
      <c r="D18" s="38">
        <v>44670</v>
      </c>
      <c r="E18" s="12"/>
    </row>
    <row r="19" spans="1:5" s="2" customFormat="1" ht="15">
      <c r="A19" s="21" t="s">
        <v>146</v>
      </c>
      <c r="B19" s="53">
        <v>11</v>
      </c>
      <c r="C19" s="54"/>
      <c r="D19" s="53">
        <v>15</v>
      </c>
      <c r="E19" s="11"/>
    </row>
    <row r="20" spans="1:5" s="2" customFormat="1" ht="15">
      <c r="A20" s="1" t="s">
        <v>50</v>
      </c>
      <c r="B20" s="38">
        <v>1612</v>
      </c>
      <c r="C20" s="52"/>
      <c r="D20" s="38">
        <v>1612</v>
      </c>
      <c r="E20" s="12"/>
    </row>
    <row r="21" spans="1:5" s="2" customFormat="1" ht="15">
      <c r="A21" s="1"/>
      <c r="B21" s="55">
        <f>SUM(B16:B20)</f>
        <v>285738</v>
      </c>
      <c r="C21" s="52"/>
      <c r="D21" s="55">
        <f>SUM(D16:D20)</f>
        <v>286194</v>
      </c>
      <c r="E21" s="12"/>
    </row>
    <row r="22" spans="1:5" s="2" customFormat="1" ht="15">
      <c r="A22" s="1"/>
      <c r="B22" s="55"/>
      <c r="C22" s="52"/>
      <c r="D22" s="55"/>
      <c r="E22" s="1"/>
    </row>
    <row r="23" spans="1:5" s="2" customFormat="1" ht="15.75">
      <c r="A23" s="3" t="s">
        <v>51</v>
      </c>
      <c r="B23" s="38"/>
      <c r="C23" s="52"/>
      <c r="D23" s="38"/>
      <c r="E23" s="1"/>
    </row>
    <row r="24" spans="1:5" s="2" customFormat="1" ht="15">
      <c r="A24" s="1" t="s">
        <v>52</v>
      </c>
      <c r="B24" s="38">
        <v>74278</v>
      </c>
      <c r="C24" s="52"/>
      <c r="D24" s="38">
        <v>79944</v>
      </c>
      <c r="E24" s="1"/>
    </row>
    <row r="25" spans="1:5" s="2" customFormat="1" ht="15">
      <c r="A25" s="1" t="s">
        <v>123</v>
      </c>
      <c r="B25" s="67">
        <v>154406</v>
      </c>
      <c r="C25" s="52"/>
      <c r="D25" s="67">
        <v>149535</v>
      </c>
      <c r="E25" s="1"/>
    </row>
    <row r="26" spans="1:5" s="2" customFormat="1" ht="15">
      <c r="A26" s="1" t="s">
        <v>130</v>
      </c>
      <c r="B26" s="67">
        <v>7826</v>
      </c>
      <c r="C26" s="52"/>
      <c r="D26" s="67">
        <v>5167</v>
      </c>
      <c r="E26" s="1"/>
    </row>
    <row r="27" spans="1:5" s="2" customFormat="1" ht="15">
      <c r="A27" s="1" t="s">
        <v>126</v>
      </c>
      <c r="B27" s="38">
        <v>4945</v>
      </c>
      <c r="C27" s="52"/>
      <c r="D27" s="38">
        <v>2146</v>
      </c>
      <c r="E27" s="1"/>
    </row>
    <row r="28" spans="1:5" s="2" customFormat="1" ht="15">
      <c r="A28" s="1" t="s">
        <v>5</v>
      </c>
      <c r="B28" s="38">
        <v>27652</v>
      </c>
      <c r="C28" s="52"/>
      <c r="D28" s="38">
        <v>29266</v>
      </c>
      <c r="E28" s="1"/>
    </row>
    <row r="29" spans="1:5" s="2" customFormat="1" ht="15">
      <c r="A29" s="1"/>
      <c r="B29" s="55">
        <f>SUM(B24:B28)</f>
        <v>269107</v>
      </c>
      <c r="C29" s="52"/>
      <c r="D29" s="55">
        <f>SUM(D24:D28)</f>
        <v>266058</v>
      </c>
      <c r="E29" s="1"/>
    </row>
    <row r="30" spans="1:5" s="2" customFormat="1" ht="15">
      <c r="A30" s="1" t="s">
        <v>236</v>
      </c>
      <c r="B30" s="52">
        <v>1880</v>
      </c>
      <c r="C30" s="52"/>
      <c r="D30" s="52">
        <v>0</v>
      </c>
      <c r="E30" s="1"/>
    </row>
    <row r="31" spans="1:5" s="2" customFormat="1" ht="15">
      <c r="A31" s="1"/>
      <c r="B31" s="126">
        <f>SUM(B29:B30)</f>
        <v>270987</v>
      </c>
      <c r="C31" s="52"/>
      <c r="D31" s="126">
        <f>SUM(D29:D30)</f>
        <v>266058</v>
      </c>
      <c r="E31" s="1"/>
    </row>
    <row r="32" spans="1:5" s="2" customFormat="1" ht="15">
      <c r="A32" s="1"/>
      <c r="B32" s="52"/>
      <c r="C32" s="52"/>
      <c r="D32" s="52"/>
      <c r="E32" s="1"/>
    </row>
    <row r="33" spans="1:5" s="2" customFormat="1" ht="16.5" thickBot="1">
      <c r="A33" s="3" t="s">
        <v>53</v>
      </c>
      <c r="B33" s="48">
        <f>B31+B21</f>
        <v>556725</v>
      </c>
      <c r="C33" s="49"/>
      <c r="D33" s="48">
        <f>D31+D21</f>
        <v>552252</v>
      </c>
      <c r="E33" s="1"/>
    </row>
    <row r="34" spans="1:5" s="2" customFormat="1" ht="15.75" thickTop="1">
      <c r="A34" s="1"/>
      <c r="B34" s="57"/>
      <c r="C34" s="49"/>
      <c r="D34" s="57"/>
      <c r="E34" s="1"/>
    </row>
    <row r="35" spans="1:5" s="2" customFormat="1" ht="8.25" customHeight="1">
      <c r="A35" s="1"/>
      <c r="B35" s="48"/>
      <c r="C35" s="49"/>
      <c r="D35" s="48"/>
      <c r="E35" s="1"/>
    </row>
    <row r="36" spans="1:5" s="2" customFormat="1" ht="15.75">
      <c r="A36" s="3" t="s">
        <v>54</v>
      </c>
      <c r="B36" s="48"/>
      <c r="C36" s="49"/>
      <c r="D36" s="48"/>
      <c r="E36" s="1"/>
    </row>
    <row r="37" spans="1:5" s="2" customFormat="1" ht="15.75">
      <c r="A37" s="3" t="s">
        <v>55</v>
      </c>
      <c r="B37" s="48"/>
      <c r="C37" s="49"/>
      <c r="D37" s="48"/>
      <c r="E37" s="1"/>
    </row>
    <row r="38" spans="1:5" s="2" customFormat="1" ht="15">
      <c r="A38" s="1" t="s">
        <v>56</v>
      </c>
      <c r="B38" s="38">
        <f>+'EQUITY '!B23</f>
        <v>87786</v>
      </c>
      <c r="C38" s="52"/>
      <c r="D38" s="38">
        <v>87786</v>
      </c>
      <c r="E38" s="1"/>
    </row>
    <row r="39" spans="1:5" s="2" customFormat="1" ht="15">
      <c r="A39" s="1" t="s">
        <v>165</v>
      </c>
      <c r="B39" s="38">
        <f>+'EQUITY '!D23</f>
        <v>55067</v>
      </c>
      <c r="C39" s="52"/>
      <c r="D39" s="38">
        <v>55067</v>
      </c>
      <c r="E39" s="1"/>
    </row>
    <row r="40" spans="1:5" s="2" customFormat="1" ht="15">
      <c r="A40" s="1" t="s">
        <v>164</v>
      </c>
      <c r="B40" s="38">
        <f>+'EQUITY '!E23</f>
        <v>-9</v>
      </c>
      <c r="C40" s="52"/>
      <c r="D40" s="38">
        <v>-5</v>
      </c>
      <c r="E40" s="1"/>
    </row>
    <row r="41" spans="1:5" s="2" customFormat="1" ht="15">
      <c r="A41" s="1" t="s">
        <v>132</v>
      </c>
      <c r="B41" s="38">
        <f>+'EQUITY '!F23</f>
        <v>1061</v>
      </c>
      <c r="C41" s="52"/>
      <c r="D41" s="38">
        <v>1099</v>
      </c>
      <c r="E41" s="1"/>
    </row>
    <row r="42" spans="1:5" s="2" customFormat="1" ht="15">
      <c r="A42" s="1" t="s">
        <v>57</v>
      </c>
      <c r="B42" s="38">
        <f>+'EQUITY '!G23</f>
        <v>-1225</v>
      </c>
      <c r="C42" s="52"/>
      <c r="D42" s="38">
        <v>-1698</v>
      </c>
      <c r="E42" s="1"/>
    </row>
    <row r="43" spans="1:5" s="2" customFormat="1" ht="15">
      <c r="A43" s="1" t="s">
        <v>127</v>
      </c>
      <c r="B43" s="38">
        <f>'EQUITY '!H23</f>
        <v>127127</v>
      </c>
      <c r="C43" s="52"/>
      <c r="D43" s="38">
        <v>111118</v>
      </c>
      <c r="E43" s="1"/>
    </row>
    <row r="44" spans="1:5" s="2" customFormat="1" ht="15.75">
      <c r="A44" s="3" t="s">
        <v>58</v>
      </c>
      <c r="B44" s="55">
        <f>SUM(B38:B43)</f>
        <v>269807</v>
      </c>
      <c r="C44" s="52"/>
      <c r="D44" s="55">
        <f>SUM(D38:D43)</f>
        <v>253367</v>
      </c>
      <c r="E44" s="1"/>
    </row>
    <row r="45" spans="1:5" s="2" customFormat="1" ht="15">
      <c r="A45" s="1"/>
      <c r="B45" s="56"/>
      <c r="C45" s="49"/>
      <c r="D45" s="56"/>
      <c r="E45" s="1"/>
    </row>
    <row r="46" spans="1:5" s="2" customFormat="1" ht="15.75">
      <c r="A46" s="3" t="s">
        <v>59</v>
      </c>
      <c r="B46" s="48"/>
      <c r="C46" s="49"/>
      <c r="D46" s="48"/>
      <c r="E46" s="1"/>
    </row>
    <row r="47" spans="1:5" s="2" customFormat="1" ht="15">
      <c r="A47" s="1" t="s">
        <v>60</v>
      </c>
      <c r="B47" s="38">
        <v>12082</v>
      </c>
      <c r="C47" s="52"/>
      <c r="D47" s="38">
        <v>16900</v>
      </c>
      <c r="E47" s="1"/>
    </row>
    <row r="48" spans="1:5" s="2" customFormat="1" ht="15">
      <c r="A48" s="1" t="s">
        <v>61</v>
      </c>
      <c r="B48" s="38">
        <v>20852</v>
      </c>
      <c r="C48" s="52"/>
      <c r="D48" s="38">
        <v>21785</v>
      </c>
      <c r="E48" s="1"/>
    </row>
    <row r="49" spans="1:5" s="2" customFormat="1" ht="15">
      <c r="A49" s="1"/>
      <c r="B49" s="55">
        <f>SUM(B47:B48)</f>
        <v>32934</v>
      </c>
      <c r="C49" s="52"/>
      <c r="D49" s="55">
        <f>SUM(D47:D48)</f>
        <v>38685</v>
      </c>
      <c r="E49" s="1"/>
    </row>
    <row r="50" spans="1:5" s="2" customFormat="1" ht="15">
      <c r="A50" s="1"/>
      <c r="B50" s="55"/>
      <c r="C50" s="52"/>
      <c r="D50" s="55"/>
      <c r="E50" s="1"/>
    </row>
    <row r="51" spans="1:5" s="2" customFormat="1" ht="15.75">
      <c r="A51" s="3" t="s">
        <v>62</v>
      </c>
      <c r="B51" s="38"/>
      <c r="C51" s="52"/>
      <c r="D51" s="38"/>
      <c r="E51" s="1"/>
    </row>
    <row r="52" spans="1:5" s="2" customFormat="1" ht="15">
      <c r="A52" s="1" t="s">
        <v>124</v>
      </c>
      <c r="B52" s="67">
        <v>89952</v>
      </c>
      <c r="C52" s="52"/>
      <c r="D52" s="67">
        <v>86839</v>
      </c>
      <c r="E52" s="1"/>
    </row>
    <row r="53" spans="1:5" s="2" customFormat="1" ht="15">
      <c r="A53" s="1" t="s">
        <v>131</v>
      </c>
      <c r="B53" s="67">
        <v>14359</v>
      </c>
      <c r="C53" s="52"/>
      <c r="D53" s="67">
        <v>13178</v>
      </c>
      <c r="E53" s="1"/>
    </row>
    <row r="54" spans="1:5" s="2" customFormat="1" ht="15">
      <c r="A54" s="1" t="s">
        <v>63</v>
      </c>
      <c r="B54" s="38">
        <v>149524</v>
      </c>
      <c r="C54" s="52"/>
      <c r="D54" s="38">
        <v>158104</v>
      </c>
      <c r="E54" s="1"/>
    </row>
    <row r="55" spans="1:5" s="2" customFormat="1" ht="15">
      <c r="A55" s="1" t="s">
        <v>125</v>
      </c>
      <c r="B55" s="38">
        <v>149</v>
      </c>
      <c r="C55" s="52"/>
      <c r="D55" s="38">
        <v>2079</v>
      </c>
      <c r="E55" s="1"/>
    </row>
    <row r="56" spans="1:5" s="2" customFormat="1" ht="15">
      <c r="A56" s="1"/>
      <c r="B56" s="55">
        <f>SUM(B52:B55)</f>
        <v>253984</v>
      </c>
      <c r="C56" s="52"/>
      <c r="D56" s="55">
        <f>SUM(D52:D55)</f>
        <v>260200</v>
      </c>
      <c r="E56" s="1"/>
    </row>
    <row r="57" spans="1:5" s="2" customFormat="1" ht="15">
      <c r="A57" s="1"/>
      <c r="B57" s="55"/>
      <c r="C57" s="52"/>
      <c r="D57" s="55"/>
      <c r="E57" s="1"/>
    </row>
    <row r="58" spans="1:5" s="2" customFormat="1" ht="15.75">
      <c r="A58" s="3" t="s">
        <v>64</v>
      </c>
      <c r="B58" s="67">
        <f>B56+B49</f>
        <v>286918</v>
      </c>
      <c r="C58" s="52"/>
      <c r="D58" s="67">
        <f>D56+D49</f>
        <v>298885</v>
      </c>
      <c r="E58" s="1"/>
    </row>
    <row r="59" spans="1:5" s="2" customFormat="1" ht="15">
      <c r="A59" s="1"/>
      <c r="B59" s="55"/>
      <c r="C59" s="52"/>
      <c r="D59" s="55"/>
      <c r="E59" s="1"/>
    </row>
    <row r="60" spans="1:5" s="2" customFormat="1" ht="16.5" thickBot="1">
      <c r="A60" s="3" t="s">
        <v>65</v>
      </c>
      <c r="B60" s="68">
        <f>B58+B44</f>
        <v>556725</v>
      </c>
      <c r="C60" s="52"/>
      <c r="D60" s="68">
        <f>D58+D44</f>
        <v>552252</v>
      </c>
      <c r="E60" s="1"/>
    </row>
    <row r="61" spans="1:5" s="2" customFormat="1" ht="15.75" thickTop="1">
      <c r="A61" s="1"/>
      <c r="B61" s="52"/>
      <c r="C61" s="52"/>
      <c r="D61" s="52"/>
      <c r="E61" s="1"/>
    </row>
    <row r="62" spans="1:5" s="2" customFormat="1" ht="16.5" thickBot="1">
      <c r="A62" s="75" t="s">
        <v>138</v>
      </c>
      <c r="B62" s="58">
        <f>B44/(B38*2)</f>
        <v>1.5367313694666576</v>
      </c>
      <c r="C62" s="58"/>
      <c r="D62" s="58">
        <f>D44/(D38*2)</f>
        <v>1.4430945708882965</v>
      </c>
      <c r="E62" s="1"/>
    </row>
    <row r="63" spans="1:5" s="2" customFormat="1" ht="15.75" thickTop="1">
      <c r="A63" s="1"/>
      <c r="B63" s="57"/>
      <c r="C63" s="48"/>
      <c r="D63" s="57"/>
      <c r="E63" s="1"/>
    </row>
    <row r="64" spans="1:5" s="2" customFormat="1" ht="33.75" customHeight="1">
      <c r="A64" s="160" t="s">
        <v>158</v>
      </c>
      <c r="B64" s="161"/>
      <c r="C64" s="161"/>
      <c r="D64" s="161"/>
      <c r="E64" s="1"/>
    </row>
    <row r="65" spans="1:5" s="2" customFormat="1" ht="15">
      <c r="A65" s="1"/>
      <c r="B65" s="48"/>
      <c r="C65" s="48"/>
      <c r="D65" s="48"/>
      <c r="E65" s="1"/>
    </row>
    <row r="66" spans="1:5" s="2" customFormat="1" ht="15">
      <c r="A66" s="1"/>
      <c r="B66" s="48"/>
      <c r="C66" s="48"/>
      <c r="D66" s="48"/>
      <c r="E66" s="1"/>
    </row>
    <row r="67" spans="1:5" s="2" customFormat="1" ht="15">
      <c r="A67" s="1"/>
      <c r="B67" s="48">
        <f>+B60-B33</f>
        <v>0</v>
      </c>
      <c r="C67" s="48"/>
      <c r="D67" s="48">
        <f>+D60-D33</f>
        <v>0</v>
      </c>
      <c r="E67" s="1"/>
    </row>
    <row r="68" spans="1:5" s="2" customFormat="1" ht="15">
      <c r="A68" s="1"/>
      <c r="B68" s="48"/>
      <c r="C68" s="48"/>
      <c r="D68" s="48"/>
      <c r="E68" s="1"/>
    </row>
    <row r="69" spans="1:5" s="2" customFormat="1" ht="15">
      <c r="A69" s="1"/>
      <c r="B69" s="48"/>
      <c r="C69" s="48"/>
      <c r="D69" s="48"/>
      <c r="E69" s="1"/>
    </row>
    <row r="70" spans="1:5" s="2" customFormat="1" ht="15">
      <c r="A70" s="1"/>
      <c r="B70" s="48"/>
      <c r="C70" s="48"/>
      <c r="D70" s="48"/>
      <c r="E70" s="1"/>
    </row>
    <row r="71" spans="1:5" s="2" customFormat="1" ht="15">
      <c r="A71" s="1"/>
      <c r="B71" s="48"/>
      <c r="C71" s="48"/>
      <c r="D71" s="48"/>
      <c r="E71" s="1"/>
    </row>
    <row r="72" spans="1:5" s="2" customFormat="1" ht="15">
      <c r="A72" s="1"/>
      <c r="B72" s="48"/>
      <c r="C72" s="48"/>
      <c r="D72" s="48"/>
      <c r="E72" s="1"/>
    </row>
    <row r="73" spans="1:5" s="2" customFormat="1" ht="15">
      <c r="A73" s="1"/>
      <c r="B73" s="48"/>
      <c r="C73" s="48"/>
      <c r="D73" s="48"/>
      <c r="E73" s="1"/>
    </row>
    <row r="74" spans="1:5" s="2" customFormat="1" ht="15">
      <c r="A74" s="1"/>
      <c r="B74" s="48"/>
      <c r="C74" s="48"/>
      <c r="D74" s="48"/>
      <c r="E74" s="1"/>
    </row>
    <row r="75" spans="1:5" s="2" customFormat="1" ht="15">
      <c r="A75" s="1"/>
      <c r="B75" s="48"/>
      <c r="C75" s="48"/>
      <c r="D75" s="48"/>
      <c r="E75" s="1"/>
    </row>
    <row r="76" spans="1:5" s="2" customFormat="1" ht="15">
      <c r="A76" s="1"/>
      <c r="B76" s="48"/>
      <c r="C76" s="48"/>
      <c r="D76" s="48"/>
      <c r="E76" s="1"/>
    </row>
    <row r="77" spans="1:5" s="2" customFormat="1" ht="15">
      <c r="A77" s="1"/>
      <c r="B77" s="48"/>
      <c r="C77" s="48"/>
      <c r="D77" s="48"/>
      <c r="E77" s="1"/>
    </row>
    <row r="78" spans="1:5" s="2" customFormat="1" ht="15">
      <c r="A78" s="1"/>
      <c r="B78" s="48"/>
      <c r="C78" s="48"/>
      <c r="D78" s="48"/>
      <c r="E78" s="1"/>
    </row>
    <row r="79" spans="1:5" s="2" customFormat="1" ht="15">
      <c r="A79" s="1"/>
      <c r="B79" s="48"/>
      <c r="C79" s="48"/>
      <c r="D79" s="48"/>
      <c r="E79" s="1"/>
    </row>
    <row r="80" spans="1:5" s="2" customFormat="1" ht="15">
      <c r="A80" s="1"/>
      <c r="B80" s="48"/>
      <c r="C80" s="48"/>
      <c r="D80" s="48"/>
      <c r="E80" s="1"/>
    </row>
    <row r="81" spans="1:5" s="2" customFormat="1" ht="15">
      <c r="A81" s="1"/>
      <c r="B81" s="48"/>
      <c r="C81" s="48"/>
      <c r="D81" s="48"/>
      <c r="E81" s="1"/>
    </row>
    <row r="82" spans="1:5" s="2" customFormat="1" ht="15">
      <c r="A82" s="1"/>
      <c r="B82" s="48"/>
      <c r="C82" s="48"/>
      <c r="D82" s="48"/>
      <c r="E82" s="1"/>
    </row>
    <row r="83" spans="1:5" s="2" customFormat="1" ht="15">
      <c r="A83" s="1"/>
      <c r="B83" s="48"/>
      <c r="C83" s="48"/>
      <c r="D83" s="48"/>
      <c r="E83" s="1"/>
    </row>
    <row r="84" spans="1:5" s="2" customFormat="1" ht="15">
      <c r="A84" s="1"/>
      <c r="B84" s="48"/>
      <c r="C84" s="48"/>
      <c r="D84" s="48"/>
      <c r="E84" s="1"/>
    </row>
    <row r="85" spans="1:5" s="2" customFormat="1" ht="15">
      <c r="A85" s="1"/>
      <c r="B85" s="48"/>
      <c r="C85" s="48"/>
      <c r="D85" s="48"/>
      <c r="E85" s="1"/>
    </row>
    <row r="86" spans="1:5" s="2" customFormat="1" ht="15">
      <c r="A86" s="1"/>
      <c r="B86" s="48"/>
      <c r="C86" s="48"/>
      <c r="D86" s="48"/>
      <c r="E86" s="1"/>
    </row>
    <row r="87" spans="1:5" s="2" customFormat="1" ht="15">
      <c r="A87" s="1"/>
      <c r="B87" s="48"/>
      <c r="C87" s="48"/>
      <c r="D87" s="48"/>
      <c r="E87" s="1"/>
    </row>
    <row r="88" spans="1:5" s="2" customFormat="1" ht="15">
      <c r="A88" s="1"/>
      <c r="B88" s="48"/>
      <c r="C88" s="48"/>
      <c r="D88" s="48"/>
      <c r="E88" s="1"/>
    </row>
    <row r="89" spans="1:5" s="2" customFormat="1" ht="15">
      <c r="A89" s="1"/>
      <c r="B89" s="48"/>
      <c r="C89" s="48"/>
      <c r="D89" s="48"/>
      <c r="E89" s="1"/>
    </row>
    <row r="90" spans="1:5" s="2" customFormat="1" ht="15">
      <c r="A90" s="1"/>
      <c r="B90" s="48"/>
      <c r="C90" s="48"/>
      <c r="D90" s="48"/>
      <c r="E90" s="1"/>
    </row>
    <row r="91" spans="1:5" s="2" customFormat="1" ht="15">
      <c r="A91" s="1"/>
      <c r="B91" s="48"/>
      <c r="C91" s="48"/>
      <c r="D91" s="48"/>
      <c r="E91" s="1"/>
    </row>
    <row r="92" spans="1:5" s="2" customFormat="1" ht="15">
      <c r="A92" s="1"/>
      <c r="B92" s="48"/>
      <c r="C92" s="48"/>
      <c r="D92" s="48"/>
      <c r="E92" s="1"/>
    </row>
    <row r="93" spans="1:5" s="2" customFormat="1" ht="15">
      <c r="A93" s="1"/>
      <c r="B93" s="48"/>
      <c r="C93" s="48"/>
      <c r="D93" s="48"/>
      <c r="E93" s="1"/>
    </row>
    <row r="94" spans="1:5" s="2" customFormat="1" ht="15">
      <c r="A94" s="1"/>
      <c r="B94" s="48"/>
      <c r="C94" s="48"/>
      <c r="D94" s="48"/>
      <c r="E94" s="1"/>
    </row>
    <row r="95" spans="1:5" s="2" customFormat="1" ht="15">
      <c r="A95" s="1"/>
      <c r="B95" s="48"/>
      <c r="C95" s="48"/>
      <c r="D95" s="48"/>
      <c r="E95" s="1"/>
    </row>
    <row r="96" spans="1:5" s="2" customFormat="1" ht="15">
      <c r="A96" s="1"/>
      <c r="B96" s="48"/>
      <c r="C96" s="48"/>
      <c r="D96" s="48"/>
      <c r="E96" s="1"/>
    </row>
    <row r="97" spans="1:5" s="2" customFormat="1" ht="15">
      <c r="A97" s="1"/>
      <c r="B97" s="48"/>
      <c r="C97" s="48"/>
      <c r="D97" s="48"/>
      <c r="E97" s="1"/>
    </row>
    <row r="98" spans="1:5" s="2" customFormat="1" ht="15">
      <c r="A98" s="1"/>
      <c r="B98" s="48"/>
      <c r="C98" s="48"/>
      <c r="D98" s="48"/>
      <c r="E98" s="1"/>
    </row>
    <row r="99" spans="1:5" s="2" customFormat="1" ht="15">
      <c r="A99" s="1"/>
      <c r="B99" s="48"/>
      <c r="C99" s="48"/>
      <c r="D99" s="48"/>
      <c r="E99" s="1"/>
    </row>
    <row r="100" spans="1:5" s="2" customFormat="1" ht="15">
      <c r="A100" s="1"/>
      <c r="B100" s="48"/>
      <c r="C100" s="48"/>
      <c r="D100" s="48"/>
      <c r="E100" s="1"/>
    </row>
    <row r="101" spans="1:5" s="2" customFormat="1" ht="15">
      <c r="A101" s="1"/>
      <c r="B101" s="48"/>
      <c r="C101" s="48"/>
      <c r="D101" s="48"/>
      <c r="E101" s="1"/>
    </row>
    <row r="102" spans="1:5" s="2" customFormat="1" ht="15">
      <c r="A102" s="1"/>
      <c r="B102" s="48"/>
      <c r="C102" s="48"/>
      <c r="D102" s="48"/>
      <c r="E102" s="1"/>
    </row>
    <row r="103" spans="1:5" s="2" customFormat="1" ht="15">
      <c r="A103" s="1"/>
      <c r="B103" s="48"/>
      <c r="C103" s="48"/>
      <c r="D103" s="48"/>
      <c r="E103" s="1"/>
    </row>
    <row r="104" spans="1:5" s="2" customFormat="1" ht="15">
      <c r="A104" s="1"/>
      <c r="B104" s="48"/>
      <c r="C104" s="48"/>
      <c r="D104" s="48"/>
      <c r="E104" s="1"/>
    </row>
    <row r="105" spans="1:5" s="2" customFormat="1" ht="15">
      <c r="A105" s="1"/>
      <c r="B105" s="48"/>
      <c r="C105" s="48"/>
      <c r="D105" s="48"/>
      <c r="E105" s="1"/>
    </row>
    <row r="106" spans="1:5" s="2" customFormat="1" ht="15">
      <c r="A106" s="1"/>
      <c r="B106" s="48"/>
      <c r="C106" s="48"/>
      <c r="D106" s="48"/>
      <c r="E106" s="1"/>
    </row>
    <row r="107" spans="1:5" s="2" customFormat="1" ht="15">
      <c r="A107" s="1"/>
      <c r="B107" s="48"/>
      <c r="C107" s="48"/>
      <c r="D107" s="48"/>
      <c r="E107" s="1"/>
    </row>
    <row r="108" spans="1:5" s="2" customFormat="1" ht="15">
      <c r="A108" s="1"/>
      <c r="B108" s="48"/>
      <c r="C108" s="48"/>
      <c r="D108" s="48"/>
      <c r="E108" s="1"/>
    </row>
    <row r="109" spans="1:5" s="2" customFormat="1" ht="15">
      <c r="A109" s="1"/>
      <c r="B109" s="48"/>
      <c r="C109" s="48"/>
      <c r="D109" s="48"/>
      <c r="E109" s="1"/>
    </row>
    <row r="110" spans="1:5" s="2" customFormat="1" ht="15">
      <c r="A110" s="1"/>
      <c r="B110" s="48"/>
      <c r="C110" s="48"/>
      <c r="D110" s="48"/>
      <c r="E110" s="1"/>
    </row>
    <row r="111" spans="1:5" s="2" customFormat="1" ht="15">
      <c r="A111" s="1"/>
      <c r="B111" s="48"/>
      <c r="C111" s="48"/>
      <c r="D111" s="48"/>
      <c r="E111" s="1"/>
    </row>
    <row r="112" spans="1:5" s="2" customFormat="1" ht="15">
      <c r="A112" s="1"/>
      <c r="B112" s="48"/>
      <c r="C112" s="48"/>
      <c r="D112" s="48"/>
      <c r="E112" s="1"/>
    </row>
    <row r="113" spans="1:5" s="2" customFormat="1" ht="15">
      <c r="A113" s="1"/>
      <c r="B113" s="48"/>
      <c r="C113" s="48"/>
      <c r="D113" s="48"/>
      <c r="E113" s="1"/>
    </row>
    <row r="114" spans="1:5" s="2" customFormat="1" ht="15">
      <c r="A114" s="1"/>
      <c r="B114" s="48"/>
      <c r="C114" s="48"/>
      <c r="D114" s="48"/>
      <c r="E114" s="1"/>
    </row>
  </sheetData>
  <sheetProtection/>
  <mergeCells count="6">
    <mergeCell ref="A64:D64"/>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J56"/>
  <sheetViews>
    <sheetView showGridLines="0" showOutlineSymbols="0" zoomScalePageLayoutView="0" workbookViewId="0" topLeftCell="A1">
      <selection activeCell="A1" sqref="A1"/>
    </sheetView>
  </sheetViews>
  <sheetFormatPr defaultColWidth="9.6640625" defaultRowHeight="15"/>
  <cols>
    <col min="1" max="1" width="48.4453125" style="9" customWidth="1"/>
    <col min="2" max="7" width="11.3359375" style="9" customWidth="1"/>
    <col min="8" max="8" width="12.3359375" style="9" customWidth="1"/>
    <col min="9" max="9" width="11.3359375" style="9" customWidth="1"/>
    <col min="10" max="16384" width="9.6640625" style="9" customWidth="1"/>
  </cols>
  <sheetData>
    <row r="1" ht="15"/>
    <row r="2" spans="1:10" s="2" customFormat="1" ht="15">
      <c r="A2" s="1"/>
      <c r="B2" s="1"/>
      <c r="C2" s="1"/>
      <c r="D2" s="1"/>
      <c r="E2" s="1"/>
      <c r="F2" s="1"/>
      <c r="G2" s="1"/>
      <c r="H2" s="1"/>
      <c r="I2" s="1"/>
      <c r="J2" s="1"/>
    </row>
    <row r="3" spans="1:10" s="2" customFormat="1" ht="15">
      <c r="A3" s="1"/>
      <c r="B3" s="1"/>
      <c r="C3" s="1"/>
      <c r="D3" s="1"/>
      <c r="E3" s="1"/>
      <c r="F3" s="1"/>
      <c r="G3" s="1"/>
      <c r="H3" s="1"/>
      <c r="I3" s="1"/>
      <c r="J3" s="1"/>
    </row>
    <row r="4" spans="1:10" s="2" customFormat="1" ht="21" customHeight="1">
      <c r="A4" s="152" t="s">
        <v>117</v>
      </c>
      <c r="B4" s="155"/>
      <c r="C4" s="155"/>
      <c r="D4" s="163"/>
      <c r="E4" s="163"/>
      <c r="F4" s="163"/>
      <c r="G4" s="163"/>
      <c r="H4" s="163"/>
      <c r="I4" s="163"/>
      <c r="J4" s="1"/>
    </row>
    <row r="5" spans="1:10" s="2" customFormat="1" ht="15">
      <c r="A5" s="154" t="s">
        <v>118</v>
      </c>
      <c r="B5" s="155"/>
      <c r="C5" s="155"/>
      <c r="D5" s="155"/>
      <c r="E5" s="155"/>
      <c r="F5" s="156"/>
      <c r="G5" s="156"/>
      <c r="H5" s="156"/>
      <c r="I5" s="156"/>
      <c r="J5" s="1"/>
    </row>
    <row r="6" spans="1:10" s="2" customFormat="1" ht="15">
      <c r="A6" s="154"/>
      <c r="B6" s="155"/>
      <c r="C6" s="155"/>
      <c r="D6" s="155"/>
      <c r="E6" s="42"/>
      <c r="F6" s="42"/>
      <c r="G6" s="1"/>
      <c r="H6" s="1"/>
      <c r="I6" s="1"/>
      <c r="J6" s="1"/>
    </row>
    <row r="7" spans="1:10" s="2" customFormat="1" ht="15">
      <c r="A7" s="1"/>
      <c r="B7" s="1"/>
      <c r="C7" s="1"/>
      <c r="D7" s="1"/>
      <c r="E7" s="1"/>
      <c r="F7" s="1"/>
      <c r="G7" s="1"/>
      <c r="H7" s="1"/>
      <c r="I7" s="1"/>
      <c r="J7" s="1"/>
    </row>
    <row r="8" spans="1:10" s="2" customFormat="1" ht="15.75">
      <c r="A8" s="150" t="s">
        <v>139</v>
      </c>
      <c r="B8" s="155"/>
      <c r="C8" s="155"/>
      <c r="D8" s="155"/>
      <c r="E8" s="155"/>
      <c r="F8" s="155"/>
      <c r="G8" s="155"/>
      <c r="H8" s="155"/>
      <c r="I8" s="155"/>
      <c r="J8" s="1"/>
    </row>
    <row r="9" spans="1:10" s="2" customFormat="1" ht="15.75">
      <c r="A9" s="150" t="s">
        <v>200</v>
      </c>
      <c r="B9" s="151"/>
      <c r="C9" s="151"/>
      <c r="D9" s="151"/>
      <c r="E9" s="151"/>
      <c r="F9" s="151"/>
      <c r="G9" s="151"/>
      <c r="H9" s="151"/>
      <c r="I9" s="151"/>
      <c r="J9" s="1"/>
    </row>
    <row r="10" spans="1:10" s="2" customFormat="1" ht="15.75">
      <c r="A10" s="1"/>
      <c r="B10" s="3"/>
      <c r="C10" s="3"/>
      <c r="D10" s="3"/>
      <c r="E10" s="3"/>
      <c r="F10" s="3"/>
      <c r="G10" s="3"/>
      <c r="H10" s="6"/>
      <c r="I10" s="3"/>
      <c r="J10" s="1"/>
    </row>
    <row r="11" spans="1:10" s="2" customFormat="1" ht="15.75">
      <c r="A11" s="1"/>
      <c r="B11" s="3"/>
      <c r="C11" s="150" t="s">
        <v>129</v>
      </c>
      <c r="D11" s="155"/>
      <c r="E11" s="155"/>
      <c r="F11" s="155"/>
      <c r="G11" s="155"/>
      <c r="H11" s="6" t="s">
        <v>74</v>
      </c>
      <c r="I11" s="6"/>
      <c r="J11" s="1"/>
    </row>
    <row r="12" spans="1:10" s="2" customFormat="1" ht="15.75" customHeight="1">
      <c r="A12" s="1"/>
      <c r="B12" s="3"/>
      <c r="C12" s="40"/>
      <c r="D12" s="106" t="s">
        <v>166</v>
      </c>
      <c r="E12" s="106" t="s">
        <v>167</v>
      </c>
      <c r="F12" s="42"/>
      <c r="G12" s="42"/>
      <c r="H12" s="6"/>
      <c r="I12" s="6"/>
      <c r="J12" s="1"/>
    </row>
    <row r="13" spans="1:10" s="2" customFormat="1" ht="15.75">
      <c r="A13" s="1"/>
      <c r="B13" s="6" t="s">
        <v>67</v>
      </c>
      <c r="C13" s="6" t="s">
        <v>69</v>
      </c>
      <c r="D13" s="6" t="s">
        <v>71</v>
      </c>
      <c r="E13" s="6" t="s">
        <v>71</v>
      </c>
      <c r="F13" s="6" t="s">
        <v>68</v>
      </c>
      <c r="G13" s="6" t="s">
        <v>73</v>
      </c>
      <c r="H13" s="6" t="s">
        <v>75</v>
      </c>
      <c r="I13" s="6"/>
      <c r="J13" s="1"/>
    </row>
    <row r="14" spans="1:10" s="2" customFormat="1" ht="15.75">
      <c r="A14" s="1"/>
      <c r="B14" s="6" t="s">
        <v>68</v>
      </c>
      <c r="C14" s="6" t="s">
        <v>70</v>
      </c>
      <c r="D14" s="6" t="s">
        <v>72</v>
      </c>
      <c r="E14" s="6" t="s">
        <v>72</v>
      </c>
      <c r="F14" s="6" t="s">
        <v>72</v>
      </c>
      <c r="G14" s="6" t="s">
        <v>72</v>
      </c>
      <c r="H14" s="6" t="s">
        <v>142</v>
      </c>
      <c r="I14" s="6" t="s">
        <v>76</v>
      </c>
      <c r="J14" s="1"/>
    </row>
    <row r="15" spans="1:10" s="2" customFormat="1" ht="15.75">
      <c r="A15" s="1"/>
      <c r="B15" s="6" t="s">
        <v>35</v>
      </c>
      <c r="C15" s="6" t="s">
        <v>35</v>
      </c>
      <c r="D15" s="6" t="s">
        <v>35</v>
      </c>
      <c r="E15" s="6" t="s">
        <v>35</v>
      </c>
      <c r="F15" s="6" t="s">
        <v>35</v>
      </c>
      <c r="G15" s="6" t="s">
        <v>35</v>
      </c>
      <c r="H15" s="6" t="s">
        <v>35</v>
      </c>
      <c r="I15" s="6" t="s">
        <v>35</v>
      </c>
      <c r="J15" s="1"/>
    </row>
    <row r="16" spans="1:10" s="2" customFormat="1" ht="15">
      <c r="A16" s="1"/>
      <c r="B16" s="12"/>
      <c r="C16" s="12"/>
      <c r="D16" s="12"/>
      <c r="E16" s="12"/>
      <c r="F16" s="12"/>
      <c r="G16" s="12"/>
      <c r="H16" s="12"/>
      <c r="I16" s="12"/>
      <c r="J16" s="1"/>
    </row>
    <row r="17" spans="1:10" s="2" customFormat="1" ht="15">
      <c r="A17" s="19" t="s">
        <v>163</v>
      </c>
      <c r="B17" s="48">
        <v>87786</v>
      </c>
      <c r="C17" s="48">
        <v>0</v>
      </c>
      <c r="D17" s="48">
        <v>55067</v>
      </c>
      <c r="E17" s="48">
        <v>-5</v>
      </c>
      <c r="F17" s="48">
        <v>1099</v>
      </c>
      <c r="G17" s="38">
        <v>-1698</v>
      </c>
      <c r="H17" s="48">
        <v>111118</v>
      </c>
      <c r="I17" s="48">
        <f>SUM(B17:H17)</f>
        <v>253367</v>
      </c>
      <c r="J17" s="1"/>
    </row>
    <row r="18" spans="1:10" s="2" customFormat="1" ht="15">
      <c r="A18" s="19"/>
      <c r="B18" s="38"/>
      <c r="C18" s="38"/>
      <c r="D18" s="38"/>
      <c r="E18" s="38"/>
      <c r="F18" s="38"/>
      <c r="G18" s="38"/>
      <c r="H18" s="38"/>
      <c r="I18" s="48"/>
      <c r="J18" s="1"/>
    </row>
    <row r="19" spans="1:10" s="2" customFormat="1" ht="15">
      <c r="A19" s="1" t="s">
        <v>206</v>
      </c>
      <c r="B19" s="38">
        <v>0</v>
      </c>
      <c r="C19" s="38">
        <v>0</v>
      </c>
      <c r="D19" s="38">
        <v>0</v>
      </c>
      <c r="E19" s="38">
        <v>-4</v>
      </c>
      <c r="F19" s="38">
        <v>-38</v>
      </c>
      <c r="G19" s="38">
        <v>473</v>
      </c>
      <c r="H19" s="48">
        <f>+PL1!G32</f>
        <v>19301</v>
      </c>
      <c r="I19" s="48">
        <f>SUM(B19:H19)</f>
        <v>19732</v>
      </c>
      <c r="J19" s="1"/>
    </row>
    <row r="20" spans="1:10" s="2" customFormat="1" ht="15">
      <c r="A20" s="1"/>
      <c r="B20" s="38"/>
      <c r="C20" s="38"/>
      <c r="D20" s="38"/>
      <c r="E20" s="38"/>
      <c r="F20" s="38"/>
      <c r="G20" s="38"/>
      <c r="H20" s="48"/>
      <c r="I20" s="48"/>
      <c r="J20" s="1"/>
    </row>
    <row r="21" spans="1:10" s="2" customFormat="1" ht="15">
      <c r="A21" s="1" t="s">
        <v>185</v>
      </c>
      <c r="B21" s="38">
        <v>0</v>
      </c>
      <c r="C21" s="38">
        <v>0</v>
      </c>
      <c r="D21" s="38">
        <v>0</v>
      </c>
      <c r="E21" s="38">
        <v>0</v>
      </c>
      <c r="F21" s="38">
        <v>0</v>
      </c>
      <c r="G21" s="38">
        <v>0</v>
      </c>
      <c r="H21" s="38">
        <v>-3292</v>
      </c>
      <c r="I21" s="48">
        <f>SUM(B21:H21)</f>
        <v>-3292</v>
      </c>
      <c r="J21" s="1"/>
    </row>
    <row r="22" spans="1:10" s="2" customFormat="1" ht="15">
      <c r="A22" s="1"/>
      <c r="B22" s="38"/>
      <c r="C22" s="38"/>
      <c r="D22" s="38"/>
      <c r="E22" s="38"/>
      <c r="F22" s="38"/>
      <c r="G22" s="38"/>
      <c r="H22" s="48"/>
      <c r="I22" s="48"/>
      <c r="J22" s="1"/>
    </row>
    <row r="23" spans="1:10" s="2" customFormat="1" ht="15.75" thickBot="1">
      <c r="A23" s="19" t="s">
        <v>210</v>
      </c>
      <c r="B23" s="70">
        <f>SUM(B17:B22)</f>
        <v>87786</v>
      </c>
      <c r="C23" s="70">
        <f aca="true" t="shared" si="0" ref="C23:I23">SUM(C17:C22)</f>
        <v>0</v>
      </c>
      <c r="D23" s="70">
        <f t="shared" si="0"/>
        <v>55067</v>
      </c>
      <c r="E23" s="70">
        <f>SUM(E17:E22)</f>
        <v>-9</v>
      </c>
      <c r="F23" s="70">
        <f t="shared" si="0"/>
        <v>1061</v>
      </c>
      <c r="G23" s="70">
        <f t="shared" si="0"/>
        <v>-1225</v>
      </c>
      <c r="H23" s="70">
        <f t="shared" si="0"/>
        <v>127127</v>
      </c>
      <c r="I23" s="70">
        <f t="shared" si="0"/>
        <v>269807</v>
      </c>
      <c r="J23" s="1"/>
    </row>
    <row r="24" spans="1:10" s="10" customFormat="1" ht="15.75" thickTop="1">
      <c r="A24" s="21"/>
      <c r="B24" s="85"/>
      <c r="C24" s="85"/>
      <c r="D24" s="85"/>
      <c r="E24" s="85"/>
      <c r="F24" s="85"/>
      <c r="G24" s="85"/>
      <c r="H24" s="85"/>
      <c r="I24" s="85"/>
      <c r="J24" s="9"/>
    </row>
    <row r="25" spans="1:10" s="10" customFormat="1" ht="15.75" thickBot="1">
      <c r="A25" s="109"/>
      <c r="B25" s="110"/>
      <c r="C25" s="110"/>
      <c r="D25" s="110"/>
      <c r="E25" s="110"/>
      <c r="F25" s="110"/>
      <c r="G25" s="110"/>
      <c r="H25" s="110"/>
      <c r="I25" s="110"/>
      <c r="J25" s="9"/>
    </row>
    <row r="26" spans="1:10" s="10" customFormat="1" ht="15">
      <c r="A26" s="108"/>
      <c r="B26" s="47"/>
      <c r="C26" s="47"/>
      <c r="D26" s="47"/>
      <c r="E26" s="47"/>
      <c r="F26" s="47"/>
      <c r="G26" s="47"/>
      <c r="H26" s="47"/>
      <c r="I26" s="47"/>
      <c r="J26" s="9"/>
    </row>
    <row r="27" spans="1:10" s="10" customFormat="1" ht="15">
      <c r="A27" s="108"/>
      <c r="B27" s="47"/>
      <c r="C27" s="47"/>
      <c r="D27" s="47"/>
      <c r="E27" s="47"/>
      <c r="F27" s="47"/>
      <c r="G27" s="47"/>
      <c r="H27" s="47"/>
      <c r="I27" s="47"/>
      <c r="J27" s="9"/>
    </row>
    <row r="28" spans="1:10" s="2" customFormat="1" ht="15">
      <c r="A28" s="19" t="s">
        <v>23</v>
      </c>
      <c r="B28" s="48">
        <v>62704</v>
      </c>
      <c r="C28" s="48">
        <v>52</v>
      </c>
      <c r="D28" s="48">
        <v>39048</v>
      </c>
      <c r="E28" s="48">
        <v>0</v>
      </c>
      <c r="F28" s="48">
        <v>161</v>
      </c>
      <c r="G28" s="38">
        <v>-341</v>
      </c>
      <c r="H28" s="48">
        <v>114745</v>
      </c>
      <c r="I28" s="48">
        <f>SUM(B28:H28)</f>
        <v>216369</v>
      </c>
      <c r="J28" s="1"/>
    </row>
    <row r="29" spans="1:10" s="2" customFormat="1" ht="15">
      <c r="A29" s="19"/>
      <c r="B29" s="48"/>
      <c r="C29" s="48"/>
      <c r="D29" s="48"/>
      <c r="E29" s="48"/>
      <c r="F29" s="48"/>
      <c r="G29" s="38"/>
      <c r="H29" s="48"/>
      <c r="I29" s="48"/>
      <c r="J29" s="1"/>
    </row>
    <row r="30" spans="1:10" s="2" customFormat="1" ht="15">
      <c r="A30" s="19" t="s">
        <v>208</v>
      </c>
      <c r="B30" s="48">
        <v>0</v>
      </c>
      <c r="C30" s="48">
        <v>0</v>
      </c>
      <c r="D30" s="48">
        <v>16019</v>
      </c>
      <c r="E30" s="48">
        <v>0</v>
      </c>
      <c r="F30" s="48">
        <v>0</v>
      </c>
      <c r="G30" s="38">
        <v>0</v>
      </c>
      <c r="H30" s="48">
        <v>0</v>
      </c>
      <c r="I30" s="48">
        <f>SUM(B30:H30)</f>
        <v>16019</v>
      </c>
      <c r="J30" s="1"/>
    </row>
    <row r="31" spans="1:10" s="2" customFormat="1" ht="15">
      <c r="A31" s="123"/>
      <c r="B31" s="48"/>
      <c r="C31" s="48"/>
      <c r="D31" s="48"/>
      <c r="E31" s="48"/>
      <c r="F31" s="48"/>
      <c r="G31" s="38"/>
      <c r="H31" s="48"/>
      <c r="I31" s="48"/>
      <c r="J31" s="1"/>
    </row>
    <row r="32" spans="1:10" s="2" customFormat="1" ht="15">
      <c r="A32" s="19" t="s">
        <v>209</v>
      </c>
      <c r="B32" s="48">
        <v>0</v>
      </c>
      <c r="C32" s="48">
        <v>0</v>
      </c>
      <c r="D32" s="48">
        <v>0</v>
      </c>
      <c r="E32" s="48">
        <v>1</v>
      </c>
      <c r="F32" s="48">
        <v>0</v>
      </c>
      <c r="G32" s="38">
        <v>0</v>
      </c>
      <c r="H32" s="48">
        <v>0</v>
      </c>
      <c r="I32" s="48">
        <f>SUM(B32:H32)</f>
        <v>1</v>
      </c>
      <c r="J32" s="1"/>
    </row>
    <row r="33" spans="1:10" s="2" customFormat="1" ht="15">
      <c r="A33" s="19"/>
      <c r="B33" s="84"/>
      <c r="C33" s="84"/>
      <c r="D33" s="84"/>
      <c r="E33" s="84"/>
      <c r="F33" s="84"/>
      <c r="G33" s="83"/>
      <c r="H33" s="84"/>
      <c r="I33" s="84"/>
      <c r="J33" s="1"/>
    </row>
    <row r="34" spans="1:10" s="2" customFormat="1" ht="15">
      <c r="A34" s="19" t="s">
        <v>24</v>
      </c>
      <c r="B34" s="48">
        <f aca="true" t="shared" si="1" ref="B34:I34">+B28+B32+B30</f>
        <v>62704</v>
      </c>
      <c r="C34" s="48">
        <f t="shared" si="1"/>
        <v>52</v>
      </c>
      <c r="D34" s="48">
        <f t="shared" si="1"/>
        <v>55067</v>
      </c>
      <c r="E34" s="48">
        <f t="shared" si="1"/>
        <v>1</v>
      </c>
      <c r="F34" s="48">
        <f t="shared" si="1"/>
        <v>161</v>
      </c>
      <c r="G34" s="48">
        <f t="shared" si="1"/>
        <v>-341</v>
      </c>
      <c r="H34" s="48">
        <f t="shared" si="1"/>
        <v>114745</v>
      </c>
      <c r="I34" s="48">
        <f t="shared" si="1"/>
        <v>232389</v>
      </c>
      <c r="J34" s="1"/>
    </row>
    <row r="35" spans="1:10" s="2" customFormat="1" ht="15">
      <c r="A35" s="19"/>
      <c r="B35" s="48"/>
      <c r="C35" s="48"/>
      <c r="D35" s="48"/>
      <c r="E35" s="48"/>
      <c r="F35" s="48"/>
      <c r="G35" s="48"/>
      <c r="H35" s="48"/>
      <c r="I35" s="48"/>
      <c r="J35" s="1"/>
    </row>
    <row r="36" spans="1:10" s="2" customFormat="1" ht="15">
      <c r="A36" s="1" t="s">
        <v>206</v>
      </c>
      <c r="B36" s="38">
        <v>0</v>
      </c>
      <c r="C36" s="38">
        <v>0</v>
      </c>
      <c r="D36" s="38">
        <v>0</v>
      </c>
      <c r="E36" s="38">
        <v>-6</v>
      </c>
      <c r="F36" s="38">
        <v>938</v>
      </c>
      <c r="G36" s="38">
        <v>-1357</v>
      </c>
      <c r="H36" s="38">
        <v>24433</v>
      </c>
      <c r="I36" s="48">
        <f>SUM(B36:H36)</f>
        <v>24008</v>
      </c>
      <c r="J36" s="1"/>
    </row>
    <row r="37" spans="1:10" s="2" customFormat="1" ht="15">
      <c r="A37" s="1"/>
      <c r="B37" s="38"/>
      <c r="C37" s="38"/>
      <c r="D37" s="38"/>
      <c r="E37" s="38"/>
      <c r="F37" s="38"/>
      <c r="G37" s="38"/>
      <c r="H37" s="38"/>
      <c r="I37" s="48"/>
      <c r="J37" s="1"/>
    </row>
    <row r="38" spans="1:10" s="2" customFormat="1" ht="15">
      <c r="A38" s="1" t="s">
        <v>184</v>
      </c>
      <c r="B38" s="38">
        <v>25082</v>
      </c>
      <c r="C38" s="38">
        <v>0</v>
      </c>
      <c r="D38" s="38">
        <v>0</v>
      </c>
      <c r="E38" s="38">
        <v>0</v>
      </c>
      <c r="F38" s="38">
        <v>0</v>
      </c>
      <c r="G38" s="38">
        <v>0</v>
      </c>
      <c r="H38" s="38">
        <v>-25082</v>
      </c>
      <c r="I38" s="48">
        <f>SUM(B38:H38)</f>
        <v>0</v>
      </c>
      <c r="J38" s="1"/>
    </row>
    <row r="39" spans="1:10" s="2" customFormat="1" ht="15">
      <c r="A39" s="1"/>
      <c r="B39" s="38"/>
      <c r="C39" s="38"/>
      <c r="D39" s="38"/>
      <c r="E39" s="38"/>
      <c r="F39" s="38"/>
      <c r="G39" s="38"/>
      <c r="H39" s="38"/>
      <c r="I39" s="48"/>
      <c r="J39" s="1"/>
    </row>
    <row r="40" spans="1:10" s="2" customFormat="1" ht="15">
      <c r="A40" s="1" t="s">
        <v>188</v>
      </c>
      <c r="B40" s="38">
        <v>0</v>
      </c>
      <c r="C40" s="38">
        <v>-52</v>
      </c>
      <c r="D40" s="38">
        <v>0</v>
      </c>
      <c r="E40" s="38">
        <v>0</v>
      </c>
      <c r="F40" s="38">
        <v>0</v>
      </c>
      <c r="G40" s="38">
        <v>0</v>
      </c>
      <c r="H40" s="38">
        <v>0</v>
      </c>
      <c r="I40" s="48">
        <f>SUM(B40:H40)</f>
        <v>-52</v>
      </c>
      <c r="J40" s="1"/>
    </row>
    <row r="41" spans="1:10" s="2" customFormat="1" ht="15">
      <c r="A41" s="1"/>
      <c r="B41" s="38"/>
      <c r="C41" s="38"/>
      <c r="D41" s="38"/>
      <c r="E41" s="38"/>
      <c r="F41" s="38"/>
      <c r="G41" s="38"/>
      <c r="H41" s="38"/>
      <c r="I41" s="48"/>
      <c r="J41" s="1"/>
    </row>
    <row r="42" spans="1:10" s="2" customFormat="1" ht="15">
      <c r="A42" s="1" t="s">
        <v>185</v>
      </c>
      <c r="B42" s="38">
        <v>0</v>
      </c>
      <c r="C42" s="38">
        <v>0</v>
      </c>
      <c r="D42" s="38">
        <v>0</v>
      </c>
      <c r="E42" s="38">
        <v>0</v>
      </c>
      <c r="F42" s="38">
        <v>0</v>
      </c>
      <c r="G42" s="38">
        <v>0</v>
      </c>
      <c r="H42" s="38">
        <v>-2978</v>
      </c>
      <c r="I42" s="48">
        <f>SUM(B42:H42)</f>
        <v>-2978</v>
      </c>
      <c r="J42" s="1"/>
    </row>
    <row r="43" spans="1:10" s="10" customFormat="1" ht="15">
      <c r="A43" s="1"/>
      <c r="B43" s="38"/>
      <c r="C43" s="38"/>
      <c r="D43" s="38"/>
      <c r="E43" s="38"/>
      <c r="F43" s="38"/>
      <c r="G43" s="38"/>
      <c r="H43" s="48"/>
      <c r="I43" s="48"/>
      <c r="J43" s="9"/>
    </row>
    <row r="44" spans="1:10" s="10" customFormat="1" ht="15.75" thickBot="1">
      <c r="A44" s="19" t="s">
        <v>207</v>
      </c>
      <c r="B44" s="70">
        <f aca="true" t="shared" si="2" ref="B44:I44">SUM(B34:B43)</f>
        <v>87786</v>
      </c>
      <c r="C44" s="70">
        <f t="shared" si="2"/>
        <v>0</v>
      </c>
      <c r="D44" s="70">
        <f t="shared" si="2"/>
        <v>55067</v>
      </c>
      <c r="E44" s="70">
        <f t="shared" si="2"/>
        <v>-5</v>
      </c>
      <c r="F44" s="70">
        <f t="shared" si="2"/>
        <v>1099</v>
      </c>
      <c r="G44" s="70">
        <f t="shared" si="2"/>
        <v>-1698</v>
      </c>
      <c r="H44" s="70">
        <f t="shared" si="2"/>
        <v>111118</v>
      </c>
      <c r="I44" s="70">
        <f t="shared" si="2"/>
        <v>253367</v>
      </c>
      <c r="J44" s="9"/>
    </row>
    <row r="45" spans="1:10" s="10" customFormat="1" ht="15.75" thickTop="1">
      <c r="A45" s="19"/>
      <c r="B45" s="48"/>
      <c r="C45" s="48"/>
      <c r="D45" s="48"/>
      <c r="E45" s="48"/>
      <c r="F45" s="48"/>
      <c r="G45" s="38"/>
      <c r="H45" s="48"/>
      <c r="I45" s="48"/>
      <c r="J45" s="9"/>
    </row>
    <row r="46" spans="1:10" s="10" customFormat="1" ht="15">
      <c r="A46" s="19"/>
      <c r="B46" s="38"/>
      <c r="C46" s="38"/>
      <c r="D46" s="38"/>
      <c r="E46" s="38"/>
      <c r="F46" s="38"/>
      <c r="G46" s="38"/>
      <c r="H46" s="48"/>
      <c r="I46" s="48"/>
      <c r="J46" s="9"/>
    </row>
    <row r="47" spans="1:10" s="10" customFormat="1" ht="33" customHeight="1">
      <c r="A47" s="146" t="s">
        <v>162</v>
      </c>
      <c r="B47" s="163"/>
      <c r="C47" s="163"/>
      <c r="D47" s="163"/>
      <c r="E47" s="163"/>
      <c r="F47" s="163"/>
      <c r="G47" s="163"/>
      <c r="H47" s="156"/>
      <c r="I47" s="9"/>
      <c r="J47" s="9"/>
    </row>
    <row r="48" spans="1:10" s="10" customFormat="1" ht="15">
      <c r="A48" s="31"/>
      <c r="B48" s="9"/>
      <c r="C48" s="9"/>
      <c r="D48" s="9"/>
      <c r="E48" s="9"/>
      <c r="F48" s="9"/>
      <c r="G48" s="9"/>
      <c r="H48" s="9"/>
      <c r="I48" s="9"/>
      <c r="J48" s="9"/>
    </row>
    <row r="49" spans="1:10" s="10" customFormat="1" ht="15">
      <c r="A49" s="9"/>
      <c r="B49" s="9"/>
      <c r="C49" s="9"/>
      <c r="D49" s="9"/>
      <c r="E49" s="9"/>
      <c r="F49" s="9"/>
      <c r="G49" s="9"/>
      <c r="H49" s="9"/>
      <c r="I49" s="9"/>
      <c r="J49" s="9"/>
    </row>
    <row r="50" spans="1:10" s="10" customFormat="1" ht="15">
      <c r="A50" s="9"/>
      <c r="B50" s="9"/>
      <c r="C50" s="9"/>
      <c r="D50" s="9"/>
      <c r="E50" s="9"/>
      <c r="F50" s="9"/>
      <c r="G50" s="9"/>
      <c r="H50" s="9"/>
      <c r="I50" s="9"/>
      <c r="J50" s="9"/>
    </row>
    <row r="51" spans="1:10" s="10" customFormat="1" ht="15">
      <c r="A51" s="9"/>
      <c r="B51" s="9"/>
      <c r="C51" s="9"/>
      <c r="D51" s="9"/>
      <c r="E51" s="9"/>
      <c r="F51" s="9"/>
      <c r="G51" s="9"/>
      <c r="H51" s="9"/>
      <c r="I51" s="9"/>
      <c r="J51" s="9"/>
    </row>
    <row r="52" spans="1:10" s="10" customFormat="1" ht="15">
      <c r="A52" s="9"/>
      <c r="B52" s="9"/>
      <c r="C52" s="9"/>
      <c r="D52" s="9"/>
      <c r="E52" s="9"/>
      <c r="F52" s="9"/>
      <c r="G52" s="9"/>
      <c r="H52" s="9"/>
      <c r="I52" s="9"/>
      <c r="J52" s="9"/>
    </row>
    <row r="53" spans="1:10" s="10" customFormat="1" ht="15">
      <c r="A53" s="9"/>
      <c r="B53" s="9"/>
      <c r="C53" s="9"/>
      <c r="D53" s="9"/>
      <c r="E53" s="9"/>
      <c r="F53" s="9"/>
      <c r="G53" s="9"/>
      <c r="H53" s="9"/>
      <c r="I53" s="9"/>
      <c r="J53" s="9"/>
    </row>
    <row r="54" spans="1:10" s="10" customFormat="1" ht="15">
      <c r="A54" s="9"/>
      <c r="B54" s="9"/>
      <c r="C54" s="9"/>
      <c r="D54" s="9"/>
      <c r="E54" s="9"/>
      <c r="F54" s="9"/>
      <c r="G54" s="9"/>
      <c r="H54" s="9"/>
      <c r="I54" s="9"/>
      <c r="J54" s="9"/>
    </row>
    <row r="55" spans="1:10" s="10" customFormat="1" ht="15">
      <c r="A55" s="9"/>
      <c r="B55" s="9"/>
      <c r="C55" s="9"/>
      <c r="D55" s="9"/>
      <c r="E55" s="9"/>
      <c r="F55" s="9"/>
      <c r="G55" s="9"/>
      <c r="H55" s="9"/>
      <c r="I55" s="9"/>
      <c r="J55" s="9"/>
    </row>
    <row r="56" spans="1:10" s="10" customFormat="1" ht="15">
      <c r="A56" s="9"/>
      <c r="B56" s="9"/>
      <c r="C56" s="9"/>
      <c r="D56" s="9"/>
      <c r="E56" s="9"/>
      <c r="F56" s="9"/>
      <c r="G56" s="9"/>
      <c r="H56" s="9"/>
      <c r="I56" s="9"/>
      <c r="J56" s="9"/>
    </row>
  </sheetData>
  <sheetProtection/>
  <mergeCells count="7">
    <mergeCell ref="A47:H47"/>
    <mergeCell ref="A6:D6"/>
    <mergeCell ref="C11:G11"/>
    <mergeCell ref="A4:I4"/>
    <mergeCell ref="A5:I5"/>
    <mergeCell ref="A8:I8"/>
    <mergeCell ref="A9:I9"/>
  </mergeCells>
  <printOptions/>
  <pageMargins left="0.6"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76"/>
  <sheetViews>
    <sheetView showGridLines="0" showOutlineSymbols="0" zoomScalePageLayoutView="0" workbookViewId="0" topLeftCell="A1">
      <selection activeCell="A1" sqref="A1"/>
    </sheetView>
  </sheetViews>
  <sheetFormatPr defaultColWidth="9.6640625" defaultRowHeight="15"/>
  <cols>
    <col min="1" max="1" width="60.99609375" style="1" customWidth="1"/>
    <col min="2" max="2" width="10.77734375" style="1" customWidth="1"/>
    <col min="3" max="3" width="1.66796875" style="1" customWidth="1"/>
    <col min="4" max="4" width="16.3359375" style="1"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52" t="s">
        <v>117</v>
      </c>
      <c r="B4" s="155"/>
      <c r="C4" s="155"/>
      <c r="D4" s="155"/>
    </row>
    <row r="5" spans="1:4" s="2" customFormat="1" ht="15">
      <c r="A5" s="154" t="s">
        <v>118</v>
      </c>
      <c r="B5" s="162"/>
      <c r="C5" s="162"/>
      <c r="D5" s="162"/>
    </row>
    <row r="6" spans="1:4" s="2" customFormat="1" ht="15">
      <c r="A6" s="154"/>
      <c r="B6" s="155"/>
      <c r="C6" s="155"/>
      <c r="D6" s="155"/>
    </row>
    <row r="7" spans="1:4" s="2" customFormat="1" ht="15.75">
      <c r="A7" s="165" t="s">
        <v>21</v>
      </c>
      <c r="B7" s="155"/>
      <c r="C7" s="155"/>
      <c r="D7" s="155"/>
    </row>
    <row r="8" spans="1:4" s="2" customFormat="1" ht="15.75">
      <c r="A8" s="165" t="s">
        <v>200</v>
      </c>
      <c r="B8" s="163"/>
      <c r="C8" s="163"/>
      <c r="D8" s="163"/>
    </row>
    <row r="9" spans="1:4" s="2" customFormat="1" ht="15.75">
      <c r="A9" s="24"/>
      <c r="B9" s="25"/>
      <c r="C9" s="1"/>
      <c r="D9" s="1"/>
    </row>
    <row r="10" spans="1:4" s="2" customFormat="1" ht="15.75">
      <c r="A10" s="24"/>
      <c r="B10" s="6" t="s">
        <v>38</v>
      </c>
      <c r="C10" s="1"/>
      <c r="D10" s="6" t="s">
        <v>41</v>
      </c>
    </row>
    <row r="11" spans="1:4" s="2" customFormat="1" ht="15.75">
      <c r="A11" s="24"/>
      <c r="B11" s="6" t="s">
        <v>39</v>
      </c>
      <c r="C11" s="1"/>
      <c r="D11" s="6" t="s">
        <v>42</v>
      </c>
    </row>
    <row r="12" spans="1:4" s="2" customFormat="1" ht="15.75">
      <c r="A12" s="24"/>
      <c r="B12" s="6" t="s">
        <v>43</v>
      </c>
      <c r="C12" s="1"/>
      <c r="D12" s="6" t="s">
        <v>44</v>
      </c>
    </row>
    <row r="13" spans="1:4" s="2" customFormat="1" ht="15.75">
      <c r="A13" s="24"/>
      <c r="B13" s="77">
        <f>PL1!G15</f>
        <v>40908</v>
      </c>
      <c r="C13" s="1"/>
      <c r="D13" s="77">
        <f>+PL1!E15</f>
        <v>40543</v>
      </c>
    </row>
    <row r="14" spans="1:4" s="10" customFormat="1" ht="15.75">
      <c r="A14" s="26"/>
      <c r="B14" s="27" t="s">
        <v>35</v>
      </c>
      <c r="C14" s="9"/>
      <c r="D14" s="27" t="s">
        <v>35</v>
      </c>
    </row>
    <row r="15" spans="1:4" s="2" customFormat="1" ht="15.75">
      <c r="A15" s="24" t="s">
        <v>77</v>
      </c>
      <c r="B15" s="29"/>
      <c r="C15" s="1"/>
      <c r="D15" s="29"/>
    </row>
    <row r="16" spans="1:4" s="2" customFormat="1" ht="15.75">
      <c r="A16" s="26"/>
      <c r="B16" s="29"/>
      <c r="C16" s="1"/>
      <c r="D16" s="29"/>
    </row>
    <row r="17" spans="1:5" s="2" customFormat="1" ht="15">
      <c r="A17" s="26" t="s">
        <v>85</v>
      </c>
      <c r="B17" s="71">
        <f>+PL1!G28</f>
        <v>21456</v>
      </c>
      <c r="C17" s="48"/>
      <c r="D17" s="71">
        <v>31833</v>
      </c>
      <c r="E17" s="65"/>
    </row>
    <row r="18" spans="1:5" s="2" customFormat="1" ht="15">
      <c r="A18" s="26"/>
      <c r="B18" s="71"/>
      <c r="C18" s="48"/>
      <c r="D18" s="71"/>
      <c r="E18" s="65"/>
    </row>
    <row r="19" spans="1:5" s="2" customFormat="1" ht="15">
      <c r="A19" s="125" t="s">
        <v>211</v>
      </c>
      <c r="B19" s="71"/>
      <c r="C19" s="48"/>
      <c r="D19" s="71"/>
      <c r="E19" s="65"/>
    </row>
    <row r="20" spans="1:5" s="119" customFormat="1" ht="15">
      <c r="A20" s="125" t="s">
        <v>249</v>
      </c>
      <c r="B20" s="139">
        <v>15029</v>
      </c>
      <c r="C20" s="127"/>
      <c r="D20" s="139">
        <v>13262</v>
      </c>
      <c r="E20" s="138"/>
    </row>
    <row r="21" spans="1:5" s="2" customFormat="1" ht="15">
      <c r="A21" s="125" t="s">
        <v>86</v>
      </c>
      <c r="B21" s="120">
        <f>SUM(B17:B20)</f>
        <v>36485</v>
      </c>
      <c r="C21" s="49"/>
      <c r="D21" s="120">
        <f>SUM(D17:D20)</f>
        <v>45095</v>
      </c>
      <c r="E21" s="65"/>
    </row>
    <row r="22" spans="1:5" s="2" customFormat="1" ht="15">
      <c r="A22" s="26"/>
      <c r="B22" s="120"/>
      <c r="C22" s="49"/>
      <c r="D22" s="120"/>
      <c r="E22" s="65"/>
    </row>
    <row r="23" spans="1:5" s="2" customFormat="1" ht="15">
      <c r="A23" s="125" t="s">
        <v>250</v>
      </c>
      <c r="B23" s="120"/>
      <c r="C23" s="49"/>
      <c r="D23" s="120"/>
      <c r="E23" s="65"/>
    </row>
    <row r="24" spans="1:5" s="2" customFormat="1" ht="15">
      <c r="A24" s="26" t="s">
        <v>17</v>
      </c>
      <c r="B24" s="120">
        <v>-1230</v>
      </c>
      <c r="C24" s="49"/>
      <c r="D24" s="120">
        <v>-37988</v>
      </c>
      <c r="E24" s="65"/>
    </row>
    <row r="25" spans="1:5" s="2" customFormat="1" ht="15">
      <c r="A25" s="26" t="s">
        <v>18</v>
      </c>
      <c r="B25" s="111">
        <v>4144</v>
      </c>
      <c r="C25" s="49"/>
      <c r="D25" s="111">
        <v>16080</v>
      </c>
      <c r="E25" s="65"/>
    </row>
    <row r="26" spans="1:5" s="2" customFormat="1" ht="15">
      <c r="A26" s="26" t="s">
        <v>87</v>
      </c>
      <c r="B26" s="120">
        <f>SUM(B21:B25)</f>
        <v>39399</v>
      </c>
      <c r="C26" s="49"/>
      <c r="D26" s="120">
        <f>SUM(D21:D25)</f>
        <v>23187</v>
      </c>
      <c r="E26" s="65"/>
    </row>
    <row r="27" spans="1:5" s="10" customFormat="1" ht="15">
      <c r="A27" s="26" t="s">
        <v>133</v>
      </c>
      <c r="B27" s="85">
        <v>-9636</v>
      </c>
      <c r="C27" s="46"/>
      <c r="D27" s="85">
        <v>-6789</v>
      </c>
      <c r="E27" s="78"/>
    </row>
    <row r="28" spans="1:5" s="10" customFormat="1" ht="15">
      <c r="A28" s="26" t="s">
        <v>151</v>
      </c>
      <c r="B28" s="85">
        <v>1735</v>
      </c>
      <c r="C28" s="46"/>
      <c r="D28" s="85">
        <v>2274</v>
      </c>
      <c r="E28" s="78"/>
    </row>
    <row r="29" spans="1:5" s="10" customFormat="1" ht="15">
      <c r="A29" s="125" t="s">
        <v>251</v>
      </c>
      <c r="B29" s="56">
        <f>SUM(B26:B28)</f>
        <v>31498</v>
      </c>
      <c r="C29" s="46"/>
      <c r="D29" s="56">
        <f>SUM(D26:D28)</f>
        <v>18672</v>
      </c>
      <c r="E29" s="78"/>
    </row>
    <row r="30" spans="1:5" s="10" customFormat="1" ht="15">
      <c r="A30" s="28"/>
      <c r="B30" s="46"/>
      <c r="C30" s="46"/>
      <c r="D30" s="48"/>
      <c r="E30" s="78"/>
    </row>
    <row r="31" spans="1:5" s="2" customFormat="1" ht="15.75">
      <c r="A31" s="24" t="s">
        <v>78</v>
      </c>
      <c r="B31" s="71"/>
      <c r="C31" s="48"/>
      <c r="D31" s="71"/>
      <c r="E31" s="65"/>
    </row>
    <row r="32" spans="1:5" s="2" customFormat="1" ht="15">
      <c r="A32" s="26"/>
      <c r="B32" s="71"/>
      <c r="C32" s="48"/>
      <c r="D32" s="71"/>
      <c r="E32" s="65"/>
    </row>
    <row r="33" spans="1:5" s="2" customFormat="1" ht="15">
      <c r="A33" s="26" t="s">
        <v>195</v>
      </c>
      <c r="B33" s="48">
        <v>1056</v>
      </c>
      <c r="C33" s="48"/>
      <c r="D33" s="48">
        <v>1056</v>
      </c>
      <c r="E33" s="65"/>
    </row>
    <row r="34" spans="1:5" s="2" customFormat="1" ht="15">
      <c r="A34" s="26" t="s">
        <v>212</v>
      </c>
      <c r="B34" s="48">
        <v>579</v>
      </c>
      <c r="C34" s="48"/>
      <c r="D34" s="48">
        <v>615</v>
      </c>
      <c r="E34" s="65"/>
    </row>
    <row r="35" spans="1:5" s="2" customFormat="1" ht="15">
      <c r="A35" s="26" t="s">
        <v>196</v>
      </c>
      <c r="B35" s="48">
        <v>1</v>
      </c>
      <c r="C35" s="48"/>
      <c r="D35" s="48">
        <v>1</v>
      </c>
      <c r="E35" s="65"/>
    </row>
    <row r="36" spans="1:5" s="2" customFormat="1" ht="15">
      <c r="A36" s="26" t="s">
        <v>216</v>
      </c>
      <c r="B36" s="48">
        <v>139</v>
      </c>
      <c r="C36" s="48"/>
      <c r="D36" s="48">
        <v>143</v>
      </c>
      <c r="E36" s="65"/>
    </row>
    <row r="37" spans="1:5" s="2" customFormat="1" ht="15">
      <c r="A37" s="26" t="s">
        <v>197</v>
      </c>
      <c r="B37" s="48">
        <v>251</v>
      </c>
      <c r="C37" s="48"/>
      <c r="D37" s="48">
        <v>329</v>
      </c>
      <c r="E37" s="65"/>
    </row>
    <row r="38" spans="1:5" s="2" customFormat="1" ht="15">
      <c r="A38" s="26" t="s">
        <v>199</v>
      </c>
      <c r="B38" s="48">
        <v>0</v>
      </c>
      <c r="C38" s="48"/>
      <c r="D38" s="48">
        <v>1290</v>
      </c>
      <c r="E38" s="65"/>
    </row>
    <row r="39" spans="1:5" s="2" customFormat="1" ht="15">
      <c r="A39" s="26" t="s">
        <v>213</v>
      </c>
      <c r="B39" s="48">
        <v>0</v>
      </c>
      <c r="C39" s="48"/>
      <c r="D39" s="48">
        <v>247</v>
      </c>
      <c r="E39" s="65"/>
    </row>
    <row r="40" spans="1:5" s="2" customFormat="1" ht="15">
      <c r="A40" s="26" t="s">
        <v>198</v>
      </c>
      <c r="B40" s="48">
        <v>-7439</v>
      </c>
      <c r="C40" s="48"/>
      <c r="D40" s="48">
        <v>-17031</v>
      </c>
      <c r="E40" s="65"/>
    </row>
    <row r="41" spans="1:5" s="2" customFormat="1" ht="15">
      <c r="A41" s="26" t="s">
        <v>214</v>
      </c>
      <c r="B41" s="48">
        <v>0</v>
      </c>
      <c r="C41" s="48"/>
      <c r="D41" s="48">
        <v>-4994</v>
      </c>
      <c r="E41" s="65"/>
    </row>
    <row r="42" spans="1:5" s="2" customFormat="1" ht="15">
      <c r="A42" s="26" t="s">
        <v>1</v>
      </c>
      <c r="B42" s="48">
        <v>135</v>
      </c>
      <c r="C42" s="48"/>
      <c r="D42" s="48">
        <v>0</v>
      </c>
      <c r="E42" s="65"/>
    </row>
    <row r="43" spans="1:5" s="2" customFormat="1" ht="15">
      <c r="A43" s="26" t="s">
        <v>215</v>
      </c>
      <c r="B43" s="84">
        <v>0</v>
      </c>
      <c r="C43" s="48"/>
      <c r="D43" s="84">
        <v>-5625</v>
      </c>
      <c r="E43" s="65"/>
    </row>
    <row r="44" spans="1:5" s="2" customFormat="1" ht="15">
      <c r="A44" s="26" t="s">
        <v>19</v>
      </c>
      <c r="B44" s="120">
        <f>SUM(B33:B43)</f>
        <v>-5278</v>
      </c>
      <c r="C44" s="48"/>
      <c r="D44" s="120">
        <f>SUM(D33:D43)</f>
        <v>-23969</v>
      </c>
      <c r="E44" s="65"/>
    </row>
    <row r="45" spans="1:5" s="2" customFormat="1" ht="15">
      <c r="A45" s="26"/>
      <c r="B45" s="120"/>
      <c r="C45" s="48"/>
      <c r="D45" s="120"/>
      <c r="E45" s="65"/>
    </row>
    <row r="46" spans="1:5" s="2" customFormat="1" ht="15.75">
      <c r="A46" s="24" t="s">
        <v>79</v>
      </c>
      <c r="B46" s="71"/>
      <c r="C46" s="48"/>
      <c r="D46" s="71"/>
      <c r="E46" s="65"/>
    </row>
    <row r="47" spans="1:5" s="2" customFormat="1" ht="15">
      <c r="A47" s="26" t="s">
        <v>217</v>
      </c>
      <c r="B47" s="71">
        <v>615</v>
      </c>
      <c r="C47" s="48"/>
      <c r="D47" s="71">
        <v>21784</v>
      </c>
      <c r="E47" s="65"/>
    </row>
    <row r="48" spans="1:5" s="2" customFormat="1" ht="15">
      <c r="A48" s="26" t="s">
        <v>219</v>
      </c>
      <c r="B48" s="71">
        <v>-18547</v>
      </c>
      <c r="C48" s="48"/>
      <c r="D48" s="71">
        <v>-11958</v>
      </c>
      <c r="E48" s="65"/>
    </row>
    <row r="49" spans="1:5" s="2" customFormat="1" ht="15">
      <c r="A49" s="26" t="s">
        <v>218</v>
      </c>
      <c r="B49" s="71">
        <v>-8026</v>
      </c>
      <c r="C49" s="48"/>
      <c r="D49" s="71">
        <v>-6848</v>
      </c>
      <c r="E49" s="65"/>
    </row>
    <row r="50" spans="1:5" s="2" customFormat="1" ht="15">
      <c r="A50" s="26" t="s">
        <v>220</v>
      </c>
      <c r="B50" s="71">
        <v>-3292</v>
      </c>
      <c r="C50" s="48"/>
      <c r="D50" s="71">
        <v>-2978</v>
      </c>
      <c r="E50" s="65"/>
    </row>
    <row r="51" spans="1:5" s="2" customFormat="1" ht="15">
      <c r="A51" s="26" t="s">
        <v>221</v>
      </c>
      <c r="B51" s="111">
        <v>0</v>
      </c>
      <c r="C51" s="48"/>
      <c r="D51" s="111">
        <v>-52</v>
      </c>
      <c r="E51" s="65"/>
    </row>
    <row r="52" spans="1:5" s="2" customFormat="1" ht="15">
      <c r="A52" s="26" t="s">
        <v>19</v>
      </c>
      <c r="B52" s="48">
        <f>SUM(B47:B51)</f>
        <v>-29250</v>
      </c>
      <c r="C52" s="48"/>
      <c r="D52" s="48">
        <f>SUM(D47:D51)</f>
        <v>-52</v>
      </c>
      <c r="E52" s="65"/>
    </row>
    <row r="53" spans="1:5" s="2" customFormat="1" ht="15">
      <c r="A53" s="26"/>
      <c r="B53" s="71"/>
      <c r="C53" s="48"/>
      <c r="D53" s="71"/>
      <c r="E53" s="65"/>
    </row>
    <row r="54" spans="1:5" s="2" customFormat="1" ht="15.75">
      <c r="A54" s="24" t="s">
        <v>186</v>
      </c>
      <c r="B54" s="72">
        <f>+B29+B44+B52</f>
        <v>-3030</v>
      </c>
      <c r="C54" s="48"/>
      <c r="D54" s="72">
        <f>+D29+D44+D52</f>
        <v>-5349</v>
      </c>
      <c r="E54" s="65"/>
    </row>
    <row r="55" spans="1:5" s="2" customFormat="1" ht="15.75">
      <c r="A55" s="24"/>
      <c r="B55" s="71"/>
      <c r="C55" s="48"/>
      <c r="D55" s="71"/>
      <c r="E55" s="65"/>
    </row>
    <row r="56" spans="1:5" s="2" customFormat="1" ht="15.75">
      <c r="A56" s="24" t="s">
        <v>15</v>
      </c>
      <c r="B56" s="71">
        <v>19169</v>
      </c>
      <c r="C56" s="48"/>
      <c r="D56" s="71">
        <v>24850</v>
      </c>
      <c r="E56" s="65"/>
    </row>
    <row r="57" spans="1:5" s="2" customFormat="1" ht="15">
      <c r="A57" s="125" t="s">
        <v>222</v>
      </c>
      <c r="B57" s="71">
        <v>79</v>
      </c>
      <c r="C57" s="48"/>
      <c r="D57" s="71">
        <v>-332</v>
      </c>
      <c r="E57" s="65"/>
    </row>
    <row r="58" spans="1:5" s="2" customFormat="1" ht="15.75">
      <c r="A58" s="24"/>
      <c r="B58" s="71"/>
      <c r="C58" s="48"/>
      <c r="D58" s="71"/>
      <c r="E58" s="65"/>
    </row>
    <row r="59" spans="1:5" s="2" customFormat="1" ht="16.5" thickBot="1">
      <c r="A59" s="24" t="s">
        <v>16</v>
      </c>
      <c r="B59" s="72">
        <f>SUM(B54:B58)</f>
        <v>16218</v>
      </c>
      <c r="C59" s="48"/>
      <c r="D59" s="72">
        <f>SUM(D54:D58)</f>
        <v>19169</v>
      </c>
      <c r="E59" s="65"/>
    </row>
    <row r="60" spans="1:4" s="2" customFormat="1" ht="15.75" thickTop="1">
      <c r="A60" s="26"/>
      <c r="B60" s="107"/>
      <c r="C60" s="48"/>
      <c r="D60" s="107"/>
    </row>
    <row r="61" spans="1:4" s="2" customFormat="1" ht="15">
      <c r="A61" s="26" t="s">
        <v>80</v>
      </c>
      <c r="B61" s="71"/>
      <c r="C61" s="48"/>
      <c r="D61" s="71"/>
    </row>
    <row r="62" spans="1:4" s="2" customFormat="1" ht="15">
      <c r="A62" s="26" t="s">
        <v>81</v>
      </c>
      <c r="B62" s="71">
        <v>4563</v>
      </c>
      <c r="C62" s="48"/>
      <c r="D62" s="71">
        <v>7143</v>
      </c>
    </row>
    <row r="63" spans="1:4" s="2" customFormat="1" ht="15">
      <c r="A63" s="26" t="s">
        <v>82</v>
      </c>
      <c r="B63" s="71">
        <v>23089</v>
      </c>
      <c r="C63" s="48"/>
      <c r="D63" s="71">
        <v>22123</v>
      </c>
    </row>
    <row r="64" spans="1:4" s="2" customFormat="1" ht="15">
      <c r="A64" s="26" t="s">
        <v>83</v>
      </c>
      <c r="B64" s="71">
        <v>-11424</v>
      </c>
      <c r="C64" s="48"/>
      <c r="D64" s="71">
        <v>-10087</v>
      </c>
    </row>
    <row r="65" spans="1:4" s="2" customFormat="1" ht="15.75">
      <c r="A65" s="24"/>
      <c r="B65" s="72">
        <f>SUM(B62:B64)</f>
        <v>16228</v>
      </c>
      <c r="C65" s="48"/>
      <c r="D65" s="72">
        <f>SUM(D62:D64)</f>
        <v>19179</v>
      </c>
    </row>
    <row r="66" spans="1:4" s="2" customFormat="1" ht="15">
      <c r="A66" s="26" t="s">
        <v>84</v>
      </c>
      <c r="B66" s="71">
        <v>-10</v>
      </c>
      <c r="C66" s="48"/>
      <c r="D66" s="71">
        <v>-10</v>
      </c>
    </row>
    <row r="67" spans="1:4" s="2" customFormat="1" ht="15.75" thickBot="1">
      <c r="A67" s="26"/>
      <c r="B67" s="72">
        <f>SUM(B65:B66)</f>
        <v>16218</v>
      </c>
      <c r="C67" s="48"/>
      <c r="D67" s="72">
        <f>SUM(D65:D66)</f>
        <v>19169</v>
      </c>
    </row>
    <row r="68" spans="1:4" s="2" customFormat="1" ht="15.75" thickTop="1">
      <c r="A68" s="26"/>
      <c r="B68" s="30"/>
      <c r="C68" s="1"/>
      <c r="D68" s="30"/>
    </row>
    <row r="69" spans="1:4" s="2" customFormat="1" ht="34.5" customHeight="1">
      <c r="A69" s="160" t="s">
        <v>168</v>
      </c>
      <c r="B69" s="164"/>
      <c r="C69" s="164"/>
      <c r="D69" s="164"/>
    </row>
    <row r="70" spans="1:4" s="2" customFormat="1" ht="15">
      <c r="A70" s="19"/>
      <c r="B70" s="1"/>
      <c r="C70" s="1"/>
      <c r="D70" s="1"/>
    </row>
    <row r="71" spans="1:4" s="2" customFormat="1" ht="15">
      <c r="A71" s="1"/>
      <c r="B71" s="1"/>
      <c r="C71" s="1"/>
      <c r="D71" s="1"/>
    </row>
    <row r="72" spans="1:4" s="2" customFormat="1" ht="15">
      <c r="A72" s="1"/>
      <c r="B72" s="1"/>
      <c r="C72" s="1"/>
      <c r="D72" s="1"/>
    </row>
    <row r="73" spans="1:4" s="2" customFormat="1" ht="15">
      <c r="A73" s="1"/>
      <c r="B73" s="1"/>
      <c r="C73" s="1"/>
      <c r="D73" s="1"/>
    </row>
    <row r="74" spans="1:4" s="2" customFormat="1" ht="15">
      <c r="A74" s="1"/>
      <c r="B74" s="1"/>
      <c r="C74" s="1"/>
      <c r="D74" s="1"/>
    </row>
    <row r="75" spans="1:4" s="2" customFormat="1" ht="15">
      <c r="A75" s="1"/>
      <c r="B75" s="1"/>
      <c r="C75" s="1"/>
      <c r="D75" s="1"/>
    </row>
    <row r="76" spans="1:4" s="2" customFormat="1" ht="15">
      <c r="A76" s="1"/>
      <c r="B76" s="1"/>
      <c r="C76" s="1"/>
      <c r="D76" s="1"/>
    </row>
  </sheetData>
  <sheetProtection/>
  <mergeCells count="6">
    <mergeCell ref="A69:D69"/>
    <mergeCell ref="A4:D4"/>
    <mergeCell ref="A5:D5"/>
    <mergeCell ref="A6:D6"/>
    <mergeCell ref="A7:D7"/>
    <mergeCell ref="A8:D8"/>
  </mergeCells>
  <printOptions/>
  <pageMargins left="0.75" right="0.5" top="0.4" bottom="0.25" header="0" footer="0"/>
  <pageSetup horizontalDpi="600" verticalDpi="600" orientation="portrait" paperSize="9" scale="75" r:id="rId2"/>
  <ignoredErrors>
    <ignoredError sqref="B59" emptyCellReference="1"/>
  </ignoredErrors>
  <drawing r:id="rId1"/>
</worksheet>
</file>

<file path=xl/worksheets/sheet6.xml><?xml version="1.0" encoding="utf-8"?>
<worksheet xmlns="http://schemas.openxmlformats.org/spreadsheetml/2006/main" xmlns:r="http://schemas.openxmlformats.org/officeDocument/2006/relationships">
  <dimension ref="A1:V171"/>
  <sheetViews>
    <sheetView showGridLines="0" showOutlineSymbols="0" zoomScalePageLayoutView="0" workbookViewId="0" topLeftCell="A1">
      <selection activeCell="A1" sqref="A1"/>
    </sheetView>
  </sheetViews>
  <sheetFormatPr defaultColWidth="9.6640625" defaultRowHeight="15"/>
  <cols>
    <col min="1" max="1" width="5.4453125" style="102" customWidth="1"/>
    <col min="2" max="2" width="2.88671875" style="1" customWidth="1"/>
    <col min="3" max="3" width="7.10546875" style="1" customWidth="1"/>
    <col min="4" max="4" width="14.5546875" style="1" customWidth="1"/>
    <col min="5" max="5" width="12.5546875" style="1" customWidth="1"/>
    <col min="6" max="6" width="0.78125" style="1" customWidth="1"/>
    <col min="7" max="7" width="10.21484375" style="1" customWidth="1"/>
    <col min="8" max="8" width="0.78125" style="1" customWidth="1"/>
    <col min="9" max="9" width="9.88671875" style="1" customWidth="1"/>
    <col min="10" max="10" width="0.44140625" style="1" customWidth="1"/>
    <col min="11" max="11" width="11.4453125" style="1" customWidth="1"/>
    <col min="12" max="12" width="0.3359375" style="1" customWidth="1"/>
    <col min="13" max="13" width="11.6640625" style="1" customWidth="1"/>
    <col min="14" max="14" width="0.44140625" style="1" customWidth="1"/>
    <col min="15" max="15" width="12.10546875" style="1" customWidth="1"/>
    <col min="16" max="16" width="17.6640625" style="1" customWidth="1"/>
    <col min="17" max="17" width="6.6640625" style="1" customWidth="1"/>
    <col min="18" max="18" width="9.6640625" style="1" customWidth="1"/>
    <col min="19" max="19" width="1.5625" style="59" customWidth="1"/>
    <col min="20" max="20" width="12.3359375" style="37" customWidth="1"/>
    <col min="21" max="21" width="9.6640625" style="59" customWidth="1"/>
    <col min="22" max="22" width="11.99609375" style="37" customWidth="1"/>
    <col min="23" max="16384" width="9.6640625" style="1" customWidth="1"/>
  </cols>
  <sheetData>
    <row r="1" spans="1:22" s="2" customFormat="1" ht="15">
      <c r="A1" s="102"/>
      <c r="B1" s="1"/>
      <c r="C1" s="1"/>
      <c r="D1" s="1"/>
      <c r="E1" s="1"/>
      <c r="F1" s="1"/>
      <c r="G1" s="1"/>
      <c r="H1" s="1"/>
      <c r="I1" s="1"/>
      <c r="J1" s="1"/>
      <c r="K1" s="1"/>
      <c r="L1" s="1"/>
      <c r="M1" s="1"/>
      <c r="N1" s="1"/>
      <c r="O1" s="1"/>
      <c r="P1" s="1"/>
      <c r="Q1" s="1"/>
      <c r="R1" s="1"/>
      <c r="S1" s="59"/>
      <c r="T1" s="63"/>
      <c r="U1" s="61"/>
      <c r="V1" s="63"/>
    </row>
    <row r="2" spans="1:22" s="2" customFormat="1" ht="15">
      <c r="A2" s="102"/>
      <c r="B2" s="1"/>
      <c r="C2" s="1"/>
      <c r="D2" s="1"/>
      <c r="E2" s="1"/>
      <c r="F2" s="1"/>
      <c r="G2" s="1"/>
      <c r="H2" s="1"/>
      <c r="I2" s="1"/>
      <c r="J2" s="1"/>
      <c r="K2" s="1"/>
      <c r="L2" s="1"/>
      <c r="M2" s="1"/>
      <c r="N2" s="1"/>
      <c r="O2" s="1"/>
      <c r="P2" s="1"/>
      <c r="Q2" s="1"/>
      <c r="R2" s="1"/>
      <c r="S2" s="59"/>
      <c r="T2" s="63"/>
      <c r="U2" s="61"/>
      <c r="V2" s="63"/>
    </row>
    <row r="3" spans="1:22" s="2" customFormat="1" ht="15">
      <c r="A3" s="102"/>
      <c r="B3" s="1"/>
      <c r="C3" s="1"/>
      <c r="D3" s="1"/>
      <c r="E3" s="1"/>
      <c r="F3" s="1"/>
      <c r="G3" s="1"/>
      <c r="H3" s="1"/>
      <c r="I3" s="1"/>
      <c r="J3" s="1"/>
      <c r="K3" s="1"/>
      <c r="L3" s="1"/>
      <c r="M3" s="1"/>
      <c r="N3" s="1"/>
      <c r="O3" s="1"/>
      <c r="P3" s="1"/>
      <c r="Q3" s="1"/>
      <c r="R3" s="1"/>
      <c r="S3" s="59"/>
      <c r="T3" s="63"/>
      <c r="U3" s="61"/>
      <c r="V3" s="63"/>
    </row>
    <row r="4" spans="1:22" s="2" customFormat="1" ht="20.25">
      <c r="A4" s="152" t="s">
        <v>117</v>
      </c>
      <c r="B4" s="155"/>
      <c r="C4" s="155"/>
      <c r="D4" s="155"/>
      <c r="E4" s="155"/>
      <c r="F4" s="155"/>
      <c r="G4" s="155"/>
      <c r="H4" s="155"/>
      <c r="I4" s="155"/>
      <c r="J4" s="155"/>
      <c r="K4" s="151"/>
      <c r="L4" s="151"/>
      <c r="M4" s="151"/>
      <c r="N4" s="151"/>
      <c r="O4" s="151"/>
      <c r="P4" s="1"/>
      <c r="Q4" s="1"/>
      <c r="R4" s="1"/>
      <c r="S4" s="59"/>
      <c r="T4" s="63"/>
      <c r="U4" s="61"/>
      <c r="V4" s="63"/>
    </row>
    <row r="5" spans="1:22" s="2" customFormat="1" ht="15">
      <c r="A5" s="154" t="s">
        <v>118</v>
      </c>
      <c r="B5" s="155"/>
      <c r="C5" s="155"/>
      <c r="D5" s="155"/>
      <c r="E5" s="155"/>
      <c r="F5" s="155"/>
      <c r="G5" s="155"/>
      <c r="H5" s="155"/>
      <c r="I5" s="155"/>
      <c r="J5" s="155"/>
      <c r="K5" s="163"/>
      <c r="L5" s="163"/>
      <c r="M5" s="163"/>
      <c r="N5" s="163"/>
      <c r="O5" s="163"/>
      <c r="P5" s="1"/>
      <c r="Q5" s="1"/>
      <c r="R5" s="1"/>
      <c r="S5" s="59"/>
      <c r="T5" s="63"/>
      <c r="U5" s="61"/>
      <c r="V5" s="63"/>
    </row>
    <row r="6" spans="1:22" s="2" customFormat="1" ht="15">
      <c r="A6" s="154"/>
      <c r="B6" s="155"/>
      <c r="C6" s="155"/>
      <c r="D6" s="155"/>
      <c r="E6" s="155"/>
      <c r="F6" s="155"/>
      <c r="G6" s="155"/>
      <c r="H6" s="155"/>
      <c r="I6" s="155"/>
      <c r="J6" s="155"/>
      <c r="K6" s="156"/>
      <c r="L6" s="156"/>
      <c r="M6" s="156"/>
      <c r="N6" s="156"/>
      <c r="O6" s="156"/>
      <c r="P6" s="1"/>
      <c r="Q6" s="1"/>
      <c r="R6" s="1"/>
      <c r="S6" s="59"/>
      <c r="T6" s="63"/>
      <c r="U6" s="61"/>
      <c r="V6" s="63"/>
    </row>
    <row r="7" spans="1:22" s="2" customFormat="1" ht="15">
      <c r="A7" s="130"/>
      <c r="B7" s="42"/>
      <c r="C7" s="42"/>
      <c r="D7" s="42"/>
      <c r="E7" s="42"/>
      <c r="F7" s="42"/>
      <c r="G7" s="42"/>
      <c r="H7" s="42"/>
      <c r="I7" s="42"/>
      <c r="J7" s="42"/>
      <c r="K7" s="44"/>
      <c r="L7" s="44"/>
      <c r="M7" s="44"/>
      <c r="N7" s="44"/>
      <c r="O7" s="44"/>
      <c r="P7" s="1"/>
      <c r="Q7" s="1"/>
      <c r="R7" s="1"/>
      <c r="S7" s="59"/>
      <c r="T7" s="63"/>
      <c r="U7" s="61"/>
      <c r="V7" s="63"/>
    </row>
    <row r="8" spans="1:22" s="2" customFormat="1" ht="15.75">
      <c r="A8" s="131" t="s">
        <v>88</v>
      </c>
      <c r="B8" s="1"/>
      <c r="C8" s="1"/>
      <c r="D8" s="1"/>
      <c r="E8" s="1"/>
      <c r="F8" s="1"/>
      <c r="G8" s="1"/>
      <c r="H8" s="1"/>
      <c r="I8" s="1"/>
      <c r="J8" s="1"/>
      <c r="K8" s="1"/>
      <c r="L8" s="1"/>
      <c r="M8" s="1"/>
      <c r="N8" s="1"/>
      <c r="O8" s="1"/>
      <c r="P8" s="1"/>
      <c r="Q8" s="1"/>
      <c r="R8" s="1"/>
      <c r="S8" s="59"/>
      <c r="T8" s="63"/>
      <c r="U8" s="61"/>
      <c r="V8" s="63"/>
    </row>
    <row r="9" spans="1:22" s="2" customFormat="1" ht="15">
      <c r="A9" s="102"/>
      <c r="B9" s="1"/>
      <c r="C9" s="1"/>
      <c r="D9" s="1"/>
      <c r="E9" s="1"/>
      <c r="F9" s="1"/>
      <c r="G9" s="1"/>
      <c r="H9" s="1"/>
      <c r="I9" s="1"/>
      <c r="J9" s="1"/>
      <c r="K9" s="1"/>
      <c r="L9" s="1"/>
      <c r="M9" s="1"/>
      <c r="N9" s="1"/>
      <c r="O9" s="1"/>
      <c r="P9" s="1"/>
      <c r="Q9" s="1"/>
      <c r="R9" s="1"/>
      <c r="S9" s="59"/>
      <c r="T9" s="63"/>
      <c r="U9" s="61"/>
      <c r="V9" s="63"/>
    </row>
    <row r="10" spans="1:22" s="2" customFormat="1" ht="153.75" customHeight="1">
      <c r="A10" s="132" t="s">
        <v>89</v>
      </c>
      <c r="B10" s="189" t="s">
        <v>177</v>
      </c>
      <c r="C10" s="199"/>
      <c r="D10" s="199"/>
      <c r="E10" s="199"/>
      <c r="F10" s="199"/>
      <c r="G10" s="199"/>
      <c r="H10" s="199"/>
      <c r="I10" s="199"/>
      <c r="J10" s="199"/>
      <c r="K10" s="199"/>
      <c r="L10" s="199"/>
      <c r="M10" s="199"/>
      <c r="N10" s="199"/>
      <c r="O10" s="199"/>
      <c r="P10" s="1"/>
      <c r="Q10" s="1"/>
      <c r="R10" s="1"/>
      <c r="S10" s="59"/>
      <c r="T10" s="63"/>
      <c r="U10" s="61"/>
      <c r="V10" s="63"/>
    </row>
    <row r="11" spans="1:22" s="2" customFormat="1" ht="16.5" customHeight="1">
      <c r="A11" s="132"/>
      <c r="B11" s="179" t="s">
        <v>160</v>
      </c>
      <c r="C11" s="178"/>
      <c r="D11" s="178"/>
      <c r="E11" s="178" t="s">
        <v>180</v>
      </c>
      <c r="F11" s="178"/>
      <c r="G11" s="178"/>
      <c r="H11" s="178"/>
      <c r="I11" s="178"/>
      <c r="J11" s="178"/>
      <c r="K11" s="178"/>
      <c r="L11" s="178"/>
      <c r="M11" s="178"/>
      <c r="N11" s="178"/>
      <c r="O11" s="178"/>
      <c r="P11" s="1"/>
      <c r="Q11" s="1"/>
      <c r="R11" s="1"/>
      <c r="S11" s="59"/>
      <c r="T11" s="63"/>
      <c r="U11" s="61"/>
      <c r="V11" s="63"/>
    </row>
    <row r="12" spans="1:22" s="2" customFormat="1" ht="16.5" customHeight="1">
      <c r="A12" s="132"/>
      <c r="B12" s="179" t="s">
        <v>169</v>
      </c>
      <c r="C12" s="180"/>
      <c r="D12" s="180"/>
      <c r="E12" s="178" t="s">
        <v>181</v>
      </c>
      <c r="F12" s="178"/>
      <c r="G12" s="178"/>
      <c r="H12" s="178"/>
      <c r="I12" s="178"/>
      <c r="J12" s="178"/>
      <c r="K12" s="178"/>
      <c r="L12" s="178"/>
      <c r="M12" s="178"/>
      <c r="N12" s="178"/>
      <c r="O12" s="178"/>
      <c r="P12" s="1"/>
      <c r="Q12" s="1"/>
      <c r="R12" s="1"/>
      <c r="S12" s="59"/>
      <c r="T12" s="63"/>
      <c r="U12" s="61"/>
      <c r="V12" s="63"/>
    </row>
    <row r="13" spans="1:22" s="2" customFormat="1" ht="16.5" customHeight="1">
      <c r="A13" s="132"/>
      <c r="B13" s="179" t="s">
        <v>170</v>
      </c>
      <c r="C13" s="180"/>
      <c r="D13" s="180"/>
      <c r="E13" s="178" t="s">
        <v>182</v>
      </c>
      <c r="F13" s="178"/>
      <c r="G13" s="178"/>
      <c r="H13" s="178"/>
      <c r="I13" s="178"/>
      <c r="J13" s="178"/>
      <c r="K13" s="178"/>
      <c r="L13" s="178"/>
      <c r="M13" s="178"/>
      <c r="N13" s="178"/>
      <c r="O13" s="178"/>
      <c r="P13" s="1"/>
      <c r="Q13" s="1"/>
      <c r="R13" s="1"/>
      <c r="S13" s="59"/>
      <c r="T13" s="63"/>
      <c r="U13" s="61"/>
      <c r="V13" s="63"/>
    </row>
    <row r="14" spans="1:22" s="2" customFormat="1" ht="16.5" customHeight="1">
      <c r="A14" s="132"/>
      <c r="B14" s="179" t="s">
        <v>171</v>
      </c>
      <c r="C14" s="180"/>
      <c r="D14" s="180"/>
      <c r="E14" s="178" t="s">
        <v>172</v>
      </c>
      <c r="F14" s="178"/>
      <c r="G14" s="178"/>
      <c r="H14" s="178"/>
      <c r="I14" s="178"/>
      <c r="J14" s="178"/>
      <c r="K14" s="178"/>
      <c r="L14" s="178"/>
      <c r="M14" s="178"/>
      <c r="N14" s="178"/>
      <c r="O14" s="178"/>
      <c r="P14" s="1"/>
      <c r="Q14" s="1"/>
      <c r="R14" s="1"/>
      <c r="S14" s="59"/>
      <c r="T14" s="63"/>
      <c r="U14" s="61"/>
      <c r="V14" s="63"/>
    </row>
    <row r="15" spans="1:22" s="2" customFormat="1" ht="16.5" customHeight="1">
      <c r="A15" s="132"/>
      <c r="B15" s="179" t="s">
        <v>173</v>
      </c>
      <c r="C15" s="180"/>
      <c r="D15" s="180"/>
      <c r="E15" s="178" t="s">
        <v>174</v>
      </c>
      <c r="F15" s="178"/>
      <c r="G15" s="178"/>
      <c r="H15" s="178"/>
      <c r="I15" s="178"/>
      <c r="J15" s="178"/>
      <c r="K15" s="178"/>
      <c r="L15" s="178"/>
      <c r="M15" s="178"/>
      <c r="N15" s="178"/>
      <c r="O15" s="178"/>
      <c r="P15" s="1"/>
      <c r="Q15" s="1"/>
      <c r="R15" s="1"/>
      <c r="S15" s="59"/>
      <c r="T15" s="63"/>
      <c r="U15" s="61"/>
      <c r="V15" s="63"/>
    </row>
    <row r="16" spans="1:22" s="2" customFormat="1" ht="16.5" customHeight="1">
      <c r="A16" s="132"/>
      <c r="B16" s="179" t="s">
        <v>178</v>
      </c>
      <c r="C16" s="180"/>
      <c r="D16" s="180"/>
      <c r="E16" s="178" t="s">
        <v>179</v>
      </c>
      <c r="F16" s="178"/>
      <c r="G16" s="178"/>
      <c r="H16" s="178"/>
      <c r="I16" s="178"/>
      <c r="J16" s="178"/>
      <c r="K16" s="178"/>
      <c r="L16" s="178"/>
      <c r="M16" s="178"/>
      <c r="N16" s="178"/>
      <c r="O16" s="178"/>
      <c r="P16" s="1"/>
      <c r="Q16" s="1"/>
      <c r="R16" s="1"/>
      <c r="S16" s="59"/>
      <c r="T16" s="63"/>
      <c r="U16" s="61"/>
      <c r="V16" s="63"/>
    </row>
    <row r="17" spans="1:22" s="2" customFormat="1" ht="16.5" customHeight="1">
      <c r="A17" s="132"/>
      <c r="B17" s="181" t="s">
        <v>175</v>
      </c>
      <c r="C17" s="182"/>
      <c r="D17" s="182"/>
      <c r="E17" s="183"/>
      <c r="F17" s="183"/>
      <c r="G17" s="183"/>
      <c r="H17" s="183"/>
      <c r="I17" s="183"/>
      <c r="J17" s="183"/>
      <c r="K17" s="183"/>
      <c r="L17" s="183"/>
      <c r="M17" s="183"/>
      <c r="N17" s="183"/>
      <c r="O17" s="184"/>
      <c r="P17" s="1"/>
      <c r="Q17" s="1"/>
      <c r="R17" s="1"/>
      <c r="S17" s="59"/>
      <c r="T17" s="63"/>
      <c r="U17" s="61"/>
      <c r="V17" s="63"/>
    </row>
    <row r="18" spans="1:22" s="2" customFormat="1" ht="15.75" customHeight="1">
      <c r="A18" s="132"/>
      <c r="B18" s="79"/>
      <c r="C18" s="80"/>
      <c r="D18" s="80"/>
      <c r="E18" s="80"/>
      <c r="F18" s="80"/>
      <c r="G18" s="80"/>
      <c r="H18" s="80"/>
      <c r="I18" s="80"/>
      <c r="J18" s="80"/>
      <c r="K18" s="80"/>
      <c r="L18" s="80"/>
      <c r="M18" s="80"/>
      <c r="N18" s="80"/>
      <c r="O18" s="80"/>
      <c r="P18" s="1"/>
      <c r="Q18" s="1"/>
      <c r="R18" s="1"/>
      <c r="S18" s="59"/>
      <c r="T18" s="63"/>
      <c r="U18" s="61"/>
      <c r="V18" s="63"/>
    </row>
    <row r="19" spans="1:22" s="2" customFormat="1" ht="36" customHeight="1">
      <c r="A19" s="132"/>
      <c r="B19" s="170" t="s">
        <v>183</v>
      </c>
      <c r="C19" s="163"/>
      <c r="D19" s="163"/>
      <c r="E19" s="163"/>
      <c r="F19" s="163"/>
      <c r="G19" s="163"/>
      <c r="H19" s="163"/>
      <c r="I19" s="163"/>
      <c r="J19" s="163"/>
      <c r="K19" s="163"/>
      <c r="L19" s="163"/>
      <c r="M19" s="163"/>
      <c r="N19" s="163"/>
      <c r="O19" s="163"/>
      <c r="P19" s="82"/>
      <c r="Q19" s="1"/>
      <c r="R19" s="1"/>
      <c r="S19" s="59"/>
      <c r="T19" s="63"/>
      <c r="U19" s="61"/>
      <c r="V19" s="63"/>
    </row>
    <row r="20" spans="1:22" s="2" customFormat="1" ht="15.75" customHeight="1">
      <c r="A20" s="132"/>
      <c r="B20" s="79"/>
      <c r="C20" s="81"/>
      <c r="D20" s="41"/>
      <c r="E20" s="95"/>
      <c r="F20" s="95"/>
      <c r="G20" s="95"/>
      <c r="H20" s="95"/>
      <c r="K20" s="82"/>
      <c r="L20" s="82"/>
      <c r="M20" s="82"/>
      <c r="N20" s="82"/>
      <c r="O20" s="82"/>
      <c r="P20" s="82"/>
      <c r="Q20" s="1"/>
      <c r="R20" s="1"/>
      <c r="S20" s="59"/>
      <c r="T20" s="63"/>
      <c r="U20" s="61"/>
      <c r="V20" s="63"/>
    </row>
    <row r="21" spans="1:22" s="2" customFormat="1" ht="48" customHeight="1">
      <c r="A21" s="133" t="s">
        <v>90</v>
      </c>
      <c r="B21" s="167" t="s">
        <v>122</v>
      </c>
      <c r="C21" s="161"/>
      <c r="D21" s="161"/>
      <c r="E21" s="161"/>
      <c r="F21" s="161"/>
      <c r="G21" s="161"/>
      <c r="H21" s="161"/>
      <c r="I21" s="161"/>
      <c r="J21" s="161"/>
      <c r="K21" s="161"/>
      <c r="L21" s="161"/>
      <c r="M21" s="161"/>
      <c r="N21" s="161"/>
      <c r="O21" s="161"/>
      <c r="P21" s="1"/>
      <c r="Q21" s="1"/>
      <c r="R21" s="1"/>
      <c r="S21" s="59"/>
      <c r="T21" s="63"/>
      <c r="U21" s="61"/>
      <c r="V21" s="63"/>
    </row>
    <row r="22" spans="1:22" s="2" customFormat="1" ht="15.75">
      <c r="A22" s="133"/>
      <c r="B22" s="1"/>
      <c r="C22" s="1"/>
      <c r="D22" s="1"/>
      <c r="E22" s="1"/>
      <c r="F22" s="1"/>
      <c r="G22" s="1"/>
      <c r="H22" s="1"/>
      <c r="I22" s="1"/>
      <c r="J22" s="1"/>
      <c r="K22" s="1"/>
      <c r="L22" s="1"/>
      <c r="M22" s="1"/>
      <c r="N22" s="1"/>
      <c r="O22" s="1"/>
      <c r="P22" s="1"/>
      <c r="Q22" s="1"/>
      <c r="R22" s="1"/>
      <c r="S22" s="59"/>
      <c r="T22" s="63"/>
      <c r="U22" s="61"/>
      <c r="V22" s="63"/>
    </row>
    <row r="23" spans="1:22" s="2" customFormat="1" ht="66" customHeight="1">
      <c r="A23" s="133" t="s">
        <v>91</v>
      </c>
      <c r="B23" s="167" t="s">
        <v>119</v>
      </c>
      <c r="C23" s="161"/>
      <c r="D23" s="161"/>
      <c r="E23" s="161"/>
      <c r="F23" s="161"/>
      <c r="G23" s="161"/>
      <c r="H23" s="161"/>
      <c r="I23" s="161"/>
      <c r="J23" s="161"/>
      <c r="K23" s="161"/>
      <c r="L23" s="161"/>
      <c r="M23" s="161"/>
      <c r="N23" s="161"/>
      <c r="O23" s="161"/>
      <c r="P23" s="1"/>
      <c r="Q23" s="1"/>
      <c r="R23" s="1"/>
      <c r="S23" s="59"/>
      <c r="T23" s="63"/>
      <c r="U23" s="61"/>
      <c r="V23" s="63"/>
    </row>
    <row r="24" spans="1:22" s="2" customFormat="1" ht="15.75">
      <c r="A24" s="133"/>
      <c r="B24" s="4"/>
      <c r="C24" s="4"/>
      <c r="D24" s="3"/>
      <c r="E24" s="3"/>
      <c r="F24" s="3"/>
      <c r="G24" s="3"/>
      <c r="H24" s="3"/>
      <c r="I24" s="3"/>
      <c r="J24" s="3"/>
      <c r="K24" s="1"/>
      <c r="L24" s="1"/>
      <c r="M24" s="1"/>
      <c r="N24" s="1"/>
      <c r="O24" s="1"/>
      <c r="P24" s="1"/>
      <c r="Q24" s="1"/>
      <c r="R24" s="1"/>
      <c r="S24" s="59"/>
      <c r="T24" s="63"/>
      <c r="U24" s="61"/>
      <c r="V24" s="63"/>
    </row>
    <row r="25" spans="1:22" s="2" customFormat="1" ht="51.75" customHeight="1">
      <c r="A25" s="133" t="s">
        <v>92</v>
      </c>
      <c r="B25" s="167" t="s">
        <v>223</v>
      </c>
      <c r="C25" s="161"/>
      <c r="D25" s="161"/>
      <c r="E25" s="161"/>
      <c r="F25" s="161"/>
      <c r="G25" s="161"/>
      <c r="H25" s="161"/>
      <c r="I25" s="161"/>
      <c r="J25" s="161"/>
      <c r="K25" s="161"/>
      <c r="L25" s="161"/>
      <c r="M25" s="161"/>
      <c r="N25" s="161"/>
      <c r="O25" s="161"/>
      <c r="P25" s="1"/>
      <c r="Q25" s="1"/>
      <c r="R25" s="1"/>
      <c r="S25" s="59"/>
      <c r="T25" s="63"/>
      <c r="U25" s="61"/>
      <c r="V25" s="63"/>
    </row>
    <row r="26" spans="1:22" s="2" customFormat="1" ht="15.75">
      <c r="A26" s="133"/>
      <c r="B26" s="4"/>
      <c r="C26" s="4"/>
      <c r="D26" s="4"/>
      <c r="E26" s="4"/>
      <c r="F26" s="4"/>
      <c r="G26" s="4"/>
      <c r="H26" s="4"/>
      <c r="I26" s="4"/>
      <c r="J26" s="4"/>
      <c r="K26" s="1"/>
      <c r="L26" s="1"/>
      <c r="M26" s="1"/>
      <c r="N26" s="1"/>
      <c r="O26" s="1"/>
      <c r="P26" s="1"/>
      <c r="Q26" s="1"/>
      <c r="R26" s="1"/>
      <c r="S26" s="59"/>
      <c r="T26" s="63"/>
      <c r="U26" s="61"/>
      <c r="V26" s="63"/>
    </row>
    <row r="27" spans="1:22" s="2" customFormat="1" ht="70.5" customHeight="1">
      <c r="A27" s="133" t="s">
        <v>93</v>
      </c>
      <c r="B27" s="167" t="s">
        <v>6</v>
      </c>
      <c r="C27" s="161"/>
      <c r="D27" s="161"/>
      <c r="E27" s="161"/>
      <c r="F27" s="161"/>
      <c r="G27" s="161"/>
      <c r="H27" s="161"/>
      <c r="I27" s="161"/>
      <c r="J27" s="161"/>
      <c r="K27" s="161"/>
      <c r="L27" s="161"/>
      <c r="M27" s="161"/>
      <c r="N27" s="161"/>
      <c r="O27" s="161"/>
      <c r="P27" s="1"/>
      <c r="Q27" s="1"/>
      <c r="R27" s="1"/>
      <c r="S27" s="59"/>
      <c r="T27" s="63"/>
      <c r="U27" s="61"/>
      <c r="V27" s="63"/>
    </row>
    <row r="28" spans="1:22" s="2" customFormat="1" ht="15.75">
      <c r="A28" s="133"/>
      <c r="B28" s="4"/>
      <c r="C28" s="4"/>
      <c r="D28" s="3"/>
      <c r="E28" s="3"/>
      <c r="F28" s="3"/>
      <c r="G28" s="3"/>
      <c r="H28" s="3"/>
      <c r="I28" s="3"/>
      <c r="J28" s="3"/>
      <c r="K28" s="3"/>
      <c r="L28" s="6"/>
      <c r="M28" s="1"/>
      <c r="N28" s="1"/>
      <c r="O28" s="1"/>
      <c r="P28" s="1"/>
      <c r="Q28" s="1"/>
      <c r="R28" s="1"/>
      <c r="S28" s="59"/>
      <c r="T28" s="63"/>
      <c r="U28" s="61"/>
      <c r="V28" s="63"/>
    </row>
    <row r="29" spans="1:22" s="2" customFormat="1" ht="66.75" customHeight="1">
      <c r="A29" s="133" t="s">
        <v>94</v>
      </c>
      <c r="B29" s="167" t="s">
        <v>224</v>
      </c>
      <c r="C29" s="161"/>
      <c r="D29" s="161"/>
      <c r="E29" s="161"/>
      <c r="F29" s="161"/>
      <c r="G29" s="161"/>
      <c r="H29" s="161"/>
      <c r="I29" s="161"/>
      <c r="J29" s="161"/>
      <c r="K29" s="161"/>
      <c r="L29" s="161"/>
      <c r="M29" s="161"/>
      <c r="N29" s="161"/>
      <c r="O29" s="161"/>
      <c r="P29" s="1"/>
      <c r="Q29" s="1"/>
      <c r="R29" s="1"/>
      <c r="S29" s="59"/>
      <c r="T29" s="63"/>
      <c r="U29" s="61"/>
      <c r="V29" s="63"/>
    </row>
    <row r="30" spans="1:22" s="2" customFormat="1" ht="15.75" customHeight="1">
      <c r="A30" s="133"/>
      <c r="B30" s="1"/>
      <c r="C30" s="1"/>
      <c r="D30" s="1"/>
      <c r="E30" s="1"/>
      <c r="F30" s="1"/>
      <c r="G30" s="1"/>
      <c r="H30" s="1"/>
      <c r="I30" s="1"/>
      <c r="J30" s="1"/>
      <c r="K30" s="1"/>
      <c r="L30" s="1"/>
      <c r="M30" s="1"/>
      <c r="N30" s="1"/>
      <c r="O30" s="1"/>
      <c r="P30" s="1"/>
      <c r="Q30" s="1"/>
      <c r="R30" s="1"/>
      <c r="S30" s="59"/>
      <c r="T30" s="63"/>
      <c r="U30" s="61"/>
      <c r="V30" s="63"/>
    </row>
    <row r="31" spans="1:22" s="2" customFormat="1" ht="64.5" customHeight="1">
      <c r="A31" s="133" t="s">
        <v>95</v>
      </c>
      <c r="B31" s="185" t="s">
        <v>187</v>
      </c>
      <c r="C31" s="198"/>
      <c r="D31" s="198"/>
      <c r="E31" s="198"/>
      <c r="F31" s="198"/>
      <c r="G31" s="198"/>
      <c r="H31" s="198"/>
      <c r="I31" s="198"/>
      <c r="J31" s="198"/>
      <c r="K31" s="198"/>
      <c r="L31" s="198"/>
      <c r="M31" s="198"/>
      <c r="N31" s="198"/>
      <c r="O31" s="198"/>
      <c r="P31" s="1"/>
      <c r="Q31" s="1"/>
      <c r="R31" s="1"/>
      <c r="S31" s="59"/>
      <c r="T31" s="63"/>
      <c r="U31" s="61"/>
      <c r="V31" s="63"/>
    </row>
    <row r="32" spans="1:22" s="2" customFormat="1" ht="15.75">
      <c r="A32" s="133"/>
      <c r="B32" s="4"/>
      <c r="C32" s="4"/>
      <c r="D32" s="3"/>
      <c r="E32" s="3"/>
      <c r="F32" s="3"/>
      <c r="G32" s="3"/>
      <c r="H32" s="3"/>
      <c r="I32" s="3"/>
      <c r="J32" s="3"/>
      <c r="K32" s="1"/>
      <c r="L32" s="1"/>
      <c r="M32" s="1"/>
      <c r="N32" s="1"/>
      <c r="O32" s="1"/>
      <c r="P32" s="1"/>
      <c r="Q32" s="1"/>
      <c r="R32" s="1"/>
      <c r="S32" s="59"/>
      <c r="T32" s="63"/>
      <c r="U32" s="61"/>
      <c r="V32" s="63"/>
    </row>
    <row r="33" spans="1:22" s="2" customFormat="1" ht="48.75" customHeight="1">
      <c r="A33" s="133" t="s">
        <v>96</v>
      </c>
      <c r="B33" s="185" t="s">
        <v>7</v>
      </c>
      <c r="C33" s="186"/>
      <c r="D33" s="186"/>
      <c r="E33" s="186"/>
      <c r="F33" s="186"/>
      <c r="G33" s="186"/>
      <c r="H33" s="186"/>
      <c r="I33" s="186"/>
      <c r="J33" s="186"/>
      <c r="K33" s="186"/>
      <c r="L33" s="186"/>
      <c r="M33" s="186"/>
      <c r="N33" s="186"/>
      <c r="O33" s="186"/>
      <c r="P33" s="1"/>
      <c r="Q33" s="1"/>
      <c r="R33" s="1"/>
      <c r="S33" s="59"/>
      <c r="T33" s="63"/>
      <c r="U33" s="61"/>
      <c r="V33" s="63"/>
    </row>
    <row r="34" spans="1:22" s="2" customFormat="1" ht="15.75">
      <c r="A34" s="133"/>
      <c r="B34" s="4"/>
      <c r="C34" s="4"/>
      <c r="D34" s="3"/>
      <c r="E34" s="3"/>
      <c r="F34" s="3"/>
      <c r="G34" s="3"/>
      <c r="H34" s="3"/>
      <c r="I34" s="3"/>
      <c r="J34" s="3"/>
      <c r="K34" s="1"/>
      <c r="L34" s="1"/>
      <c r="M34" s="1"/>
      <c r="N34" s="1"/>
      <c r="O34" s="1"/>
      <c r="P34" s="1"/>
      <c r="Q34" s="1"/>
      <c r="R34" s="1"/>
      <c r="S34" s="59"/>
      <c r="T34" s="63"/>
      <c r="U34" s="61"/>
      <c r="V34" s="63"/>
    </row>
    <row r="35" spans="1:22" s="2" customFormat="1" ht="15.75">
      <c r="A35" s="133"/>
      <c r="B35" s="75" t="s">
        <v>256</v>
      </c>
      <c r="C35" s="1"/>
      <c r="D35" s="1"/>
      <c r="E35" s="113" t="s">
        <v>106</v>
      </c>
      <c r="F35" s="113"/>
      <c r="G35" s="113" t="s">
        <v>107</v>
      </c>
      <c r="H35" s="113"/>
      <c r="I35" s="6" t="s">
        <v>108</v>
      </c>
      <c r="J35" s="113"/>
      <c r="K35" s="40" t="s">
        <v>234</v>
      </c>
      <c r="L35" s="6"/>
      <c r="M35" s="40" t="s">
        <v>255</v>
      </c>
      <c r="N35" s="6"/>
      <c r="O35" s="6" t="s">
        <v>235</v>
      </c>
      <c r="P35" s="1"/>
      <c r="Q35" s="1"/>
      <c r="R35" s="1"/>
      <c r="S35" s="59"/>
      <c r="T35" s="63"/>
      <c r="U35" s="61"/>
      <c r="V35" s="63"/>
    </row>
    <row r="36" spans="1:22" s="2" customFormat="1" ht="15.75">
      <c r="A36" s="133"/>
      <c r="B36" s="75" t="s">
        <v>261</v>
      </c>
      <c r="C36" s="1"/>
      <c r="D36" s="1"/>
      <c r="E36" s="6" t="s">
        <v>35</v>
      </c>
      <c r="F36" s="1"/>
      <c r="G36" s="6" t="s">
        <v>35</v>
      </c>
      <c r="H36" s="1"/>
      <c r="I36" s="6" t="s">
        <v>35</v>
      </c>
      <c r="J36" s="1"/>
      <c r="K36" s="6" t="s">
        <v>35</v>
      </c>
      <c r="L36" s="6"/>
      <c r="M36" s="6" t="s">
        <v>35</v>
      </c>
      <c r="N36" s="6"/>
      <c r="O36" s="6" t="s">
        <v>35</v>
      </c>
      <c r="P36" s="1"/>
      <c r="Q36" s="1"/>
      <c r="R36" s="1"/>
      <c r="S36" s="59"/>
      <c r="T36" s="63"/>
      <c r="U36" s="61"/>
      <c r="V36" s="63"/>
    </row>
    <row r="37" spans="1:22" s="2" customFormat="1" ht="15.75">
      <c r="A37" s="133"/>
      <c r="B37" s="1"/>
      <c r="C37" s="1"/>
      <c r="D37" s="1"/>
      <c r="E37" s="1"/>
      <c r="F37" s="1"/>
      <c r="G37" s="1"/>
      <c r="H37" s="1"/>
      <c r="I37" s="1"/>
      <c r="J37" s="1"/>
      <c r="K37" s="1"/>
      <c r="L37" s="1"/>
      <c r="M37" s="1"/>
      <c r="N37" s="1"/>
      <c r="O37" s="1"/>
      <c r="P37" s="1"/>
      <c r="Q37" s="1"/>
      <c r="R37" s="1"/>
      <c r="S37" s="59"/>
      <c r="T37" s="63"/>
      <c r="U37" s="61"/>
      <c r="V37" s="63"/>
    </row>
    <row r="38" spans="1:22" s="2" customFormat="1" ht="15.75">
      <c r="A38" s="133"/>
      <c r="B38" s="1" t="s">
        <v>253</v>
      </c>
      <c r="C38" s="1"/>
      <c r="D38" s="1"/>
      <c r="E38" s="48">
        <v>243698</v>
      </c>
      <c r="F38" s="48"/>
      <c r="G38" s="48">
        <v>522067</v>
      </c>
      <c r="H38" s="48"/>
      <c r="I38" s="48">
        <v>174</v>
      </c>
      <c r="J38" s="48"/>
      <c r="K38" s="48">
        <v>1711</v>
      </c>
      <c r="L38" s="48"/>
      <c r="M38" s="48">
        <v>0</v>
      </c>
      <c r="N38" s="48"/>
      <c r="O38" s="48">
        <f>+E38+I38+K38+M38+G38</f>
        <v>767650</v>
      </c>
      <c r="P38" s="32"/>
      <c r="Q38" s="1"/>
      <c r="R38" s="1"/>
      <c r="S38" s="59"/>
      <c r="T38" s="63"/>
      <c r="U38" s="61"/>
      <c r="V38" s="63"/>
    </row>
    <row r="39" spans="1:22" s="2" customFormat="1" ht="15.75">
      <c r="A39" s="133"/>
      <c r="B39" s="1" t="s">
        <v>254</v>
      </c>
      <c r="C39" s="1"/>
      <c r="D39" s="1"/>
      <c r="E39" s="48">
        <v>257808</v>
      </c>
      <c r="F39" s="48"/>
      <c r="G39" s="48">
        <v>31</v>
      </c>
      <c r="H39" s="48"/>
      <c r="I39" s="48">
        <v>7507</v>
      </c>
      <c r="J39" s="48"/>
      <c r="K39" s="48">
        <v>4674</v>
      </c>
      <c r="L39" s="48"/>
      <c r="M39" s="48">
        <f>-E39-G39-I39-K39</f>
        <v>-270020</v>
      </c>
      <c r="N39" s="48"/>
      <c r="O39" s="48">
        <f>+E39+I39+K39+M39+G39</f>
        <v>0</v>
      </c>
      <c r="P39" s="1"/>
      <c r="Q39" s="1"/>
      <c r="R39" s="1"/>
      <c r="S39" s="59"/>
      <c r="T39" s="63"/>
      <c r="U39" s="61"/>
      <c r="V39" s="63"/>
    </row>
    <row r="40" spans="1:22" s="2" customFormat="1" ht="16.5" thickBot="1">
      <c r="A40" s="133"/>
      <c r="B40" s="1"/>
      <c r="C40" s="1"/>
      <c r="D40" s="1"/>
      <c r="E40" s="70">
        <f>SUM(E38:E39)</f>
        <v>501506</v>
      </c>
      <c r="F40" s="70"/>
      <c r="G40" s="70">
        <f>SUM(G38:G39)</f>
        <v>522098</v>
      </c>
      <c r="H40" s="70"/>
      <c r="I40" s="70">
        <f>SUM(I38:I39)</f>
        <v>7681</v>
      </c>
      <c r="J40" s="70"/>
      <c r="K40" s="70">
        <f>SUM(K38:K39)</f>
        <v>6385</v>
      </c>
      <c r="L40" s="70"/>
      <c r="M40" s="70">
        <f>SUM(M38:M39)</f>
        <v>-270020</v>
      </c>
      <c r="N40" s="70"/>
      <c r="O40" s="70">
        <f>SUM(O38:O39)</f>
        <v>767650</v>
      </c>
      <c r="P40" s="1"/>
      <c r="Q40" s="1"/>
      <c r="R40" s="1"/>
      <c r="S40" s="59"/>
      <c r="T40" s="63"/>
      <c r="U40" s="61"/>
      <c r="V40" s="63"/>
    </row>
    <row r="41" spans="1:22" s="2" customFormat="1" ht="16.5" thickTop="1">
      <c r="A41" s="133"/>
      <c r="B41" s="1"/>
      <c r="C41" s="1"/>
      <c r="D41" s="1"/>
      <c r="E41" s="48"/>
      <c r="F41" s="48"/>
      <c r="G41" s="48"/>
      <c r="H41" s="48"/>
      <c r="I41" s="48"/>
      <c r="J41" s="48"/>
      <c r="K41" s="48"/>
      <c r="L41" s="48"/>
      <c r="M41" s="48"/>
      <c r="N41" s="48"/>
      <c r="O41" s="48"/>
      <c r="P41" s="1"/>
      <c r="Q41" s="1"/>
      <c r="R41" s="1"/>
      <c r="S41" s="59"/>
      <c r="T41" s="63"/>
      <c r="U41" s="61"/>
      <c r="V41" s="63"/>
    </row>
    <row r="42" spans="1:22" s="2" customFormat="1" ht="16.5" thickBot="1">
      <c r="A42" s="133"/>
      <c r="B42" s="1" t="s">
        <v>259</v>
      </c>
      <c r="C42" s="1"/>
      <c r="D42" s="1"/>
      <c r="E42" s="140">
        <v>11573</v>
      </c>
      <c r="F42" s="140"/>
      <c r="G42" s="140">
        <v>3475</v>
      </c>
      <c r="H42" s="140"/>
      <c r="I42" s="140">
        <v>2088</v>
      </c>
      <c r="J42" s="140"/>
      <c r="K42" s="140">
        <v>4704</v>
      </c>
      <c r="L42" s="140"/>
      <c r="M42" s="140">
        <v>-3731</v>
      </c>
      <c r="N42" s="140"/>
      <c r="O42" s="49">
        <f>+E42+I42+K42+M42+G42</f>
        <v>18109</v>
      </c>
      <c r="P42" s="32"/>
      <c r="Q42" s="1"/>
      <c r="R42" s="1"/>
      <c r="S42" s="59"/>
      <c r="T42" s="63"/>
      <c r="U42" s="61"/>
      <c r="V42" s="63"/>
    </row>
    <row r="43" spans="1:22" s="2" customFormat="1" ht="16.5" thickTop="1">
      <c r="A43" s="133"/>
      <c r="B43" s="2" t="s">
        <v>262</v>
      </c>
      <c r="C43" s="1"/>
      <c r="D43" s="1"/>
      <c r="E43" s="48"/>
      <c r="F43" s="48"/>
      <c r="G43" s="48"/>
      <c r="H43" s="48"/>
      <c r="I43" s="48"/>
      <c r="J43" s="48"/>
      <c r="K43" s="48"/>
      <c r="L43" s="48"/>
      <c r="M43" s="48"/>
      <c r="N43" s="48"/>
      <c r="O43" s="48">
        <v>719</v>
      </c>
      <c r="P43" s="1"/>
      <c r="Q43" s="1"/>
      <c r="R43" s="1"/>
      <c r="S43" s="59"/>
      <c r="T43" s="63"/>
      <c r="U43" s="61"/>
      <c r="V43" s="63"/>
    </row>
    <row r="44" spans="1:22" s="2" customFormat="1" ht="15.75">
      <c r="A44" s="133"/>
      <c r="B44" s="1" t="s">
        <v>258</v>
      </c>
      <c r="C44" s="1"/>
      <c r="D44" s="1"/>
      <c r="E44" s="48"/>
      <c r="F44" s="48"/>
      <c r="G44" s="48"/>
      <c r="H44" s="48"/>
      <c r="I44" s="48"/>
      <c r="J44" s="48"/>
      <c r="K44" s="48"/>
      <c r="L44" s="48"/>
      <c r="M44" s="48"/>
      <c r="N44" s="48"/>
      <c r="O44" s="48">
        <v>2628</v>
      </c>
      <c r="P44" s="1"/>
      <c r="Q44" s="1"/>
      <c r="R44" s="1"/>
      <c r="S44" s="59"/>
      <c r="T44" s="63"/>
      <c r="U44" s="61"/>
      <c r="V44" s="63"/>
    </row>
    <row r="45" spans="1:22" s="2" customFormat="1" ht="16.5" thickBot="1">
      <c r="A45" s="133"/>
      <c r="B45" s="1" t="s">
        <v>85</v>
      </c>
      <c r="C45" s="1"/>
      <c r="D45" s="1"/>
      <c r="E45" s="32"/>
      <c r="F45" s="32"/>
      <c r="G45" s="32"/>
      <c r="H45" s="32"/>
      <c r="I45" s="32"/>
      <c r="J45" s="32"/>
      <c r="K45" s="32"/>
      <c r="L45" s="32"/>
      <c r="M45" s="32"/>
      <c r="N45" s="48"/>
      <c r="O45" s="70">
        <f>SUM(O42:O44)</f>
        <v>21456</v>
      </c>
      <c r="P45" s="32"/>
      <c r="Q45" s="1"/>
      <c r="R45" s="1"/>
      <c r="S45" s="59"/>
      <c r="T45" s="63"/>
      <c r="U45" s="61"/>
      <c r="V45" s="63"/>
    </row>
    <row r="46" spans="1:22" s="2" customFormat="1" ht="16.5" thickTop="1">
      <c r="A46" s="133"/>
      <c r="B46" s="4"/>
      <c r="C46" s="4"/>
      <c r="D46" s="3"/>
      <c r="E46" s="33"/>
      <c r="F46" s="33"/>
      <c r="G46" s="33"/>
      <c r="H46" s="33"/>
      <c r="I46" s="33"/>
      <c r="J46" s="33"/>
      <c r="K46" s="33"/>
      <c r="L46" s="33"/>
      <c r="M46" s="33"/>
      <c r="N46" s="1"/>
      <c r="O46" s="1"/>
      <c r="P46" s="1"/>
      <c r="Q46" s="1"/>
      <c r="R46" s="1"/>
      <c r="S46" s="59"/>
      <c r="T46" s="63"/>
      <c r="U46" s="61"/>
      <c r="V46" s="63"/>
    </row>
    <row r="47" spans="1:22" s="2" customFormat="1" ht="15.75" customHeight="1">
      <c r="A47" s="133"/>
      <c r="B47" s="75" t="s">
        <v>256</v>
      </c>
      <c r="C47" s="1"/>
      <c r="D47" s="1"/>
      <c r="E47" s="113" t="s">
        <v>106</v>
      </c>
      <c r="F47" s="113"/>
      <c r="G47" s="113" t="s">
        <v>107</v>
      </c>
      <c r="H47" s="113"/>
      <c r="I47" s="6" t="s">
        <v>108</v>
      </c>
      <c r="J47" s="113"/>
      <c r="K47" s="40" t="s">
        <v>234</v>
      </c>
      <c r="L47" s="6"/>
      <c r="M47" s="40" t="s">
        <v>255</v>
      </c>
      <c r="N47" s="6"/>
      <c r="O47" s="6" t="s">
        <v>235</v>
      </c>
      <c r="P47" s="6"/>
      <c r="Q47" s="6"/>
      <c r="R47" s="1"/>
      <c r="S47" s="59"/>
      <c r="T47" s="63"/>
      <c r="U47" s="61"/>
      <c r="V47" s="63"/>
    </row>
    <row r="48" spans="1:22" s="2" customFormat="1" ht="15.75">
      <c r="A48" s="133"/>
      <c r="B48" s="75" t="s">
        <v>257</v>
      </c>
      <c r="C48" s="1"/>
      <c r="D48" s="1"/>
      <c r="E48" s="6" t="s">
        <v>35</v>
      </c>
      <c r="F48" s="1"/>
      <c r="G48" s="6" t="s">
        <v>35</v>
      </c>
      <c r="H48" s="1"/>
      <c r="I48" s="6" t="s">
        <v>35</v>
      </c>
      <c r="J48" s="1"/>
      <c r="K48" s="6" t="s">
        <v>35</v>
      </c>
      <c r="L48" s="6"/>
      <c r="M48" s="6" t="s">
        <v>35</v>
      </c>
      <c r="N48" s="6"/>
      <c r="O48" s="6" t="s">
        <v>35</v>
      </c>
      <c r="P48" s="6"/>
      <c r="Q48" s="6"/>
      <c r="R48" s="1"/>
      <c r="S48" s="59"/>
      <c r="T48" s="63"/>
      <c r="U48" s="61"/>
      <c r="V48" s="63"/>
    </row>
    <row r="49" spans="1:22" s="2" customFormat="1" ht="15.75">
      <c r="A49" s="133"/>
      <c r="B49" s="1"/>
      <c r="C49" s="1"/>
      <c r="D49" s="1"/>
      <c r="E49" s="1"/>
      <c r="F49" s="1"/>
      <c r="G49" s="1"/>
      <c r="H49" s="1"/>
      <c r="I49" s="1"/>
      <c r="J49" s="1"/>
      <c r="K49" s="1"/>
      <c r="L49" s="1"/>
      <c r="M49" s="1"/>
      <c r="N49" s="1"/>
      <c r="O49" s="1"/>
      <c r="P49" s="1"/>
      <c r="Q49" s="1"/>
      <c r="R49" s="69"/>
      <c r="S49" s="69"/>
      <c r="U49" s="61"/>
      <c r="V49" s="63"/>
    </row>
    <row r="50" spans="1:22" s="2" customFormat="1" ht="15.75">
      <c r="A50" s="133"/>
      <c r="B50" s="1" t="s">
        <v>253</v>
      </c>
      <c r="C50" s="1"/>
      <c r="D50" s="1"/>
      <c r="E50" s="48">
        <v>209007</v>
      </c>
      <c r="F50" s="48"/>
      <c r="G50" s="48">
        <v>547350</v>
      </c>
      <c r="H50" s="48"/>
      <c r="I50" s="48">
        <v>77</v>
      </c>
      <c r="J50" s="48"/>
      <c r="K50" s="48">
        <v>1287</v>
      </c>
      <c r="L50" s="48"/>
      <c r="M50" s="48">
        <v>0</v>
      </c>
      <c r="N50" s="48"/>
      <c r="O50" s="48">
        <f>+E50+I50+K50+M50+G50</f>
        <v>757721</v>
      </c>
      <c r="P50" s="1"/>
      <c r="Q50" s="1"/>
      <c r="R50" s="69"/>
      <c r="S50" s="69"/>
      <c r="U50" s="61"/>
      <c r="V50" s="63"/>
    </row>
    <row r="51" spans="1:22" s="2" customFormat="1" ht="15.75">
      <c r="A51" s="133"/>
      <c r="B51" s="1" t="s">
        <v>254</v>
      </c>
      <c r="C51" s="1"/>
      <c r="D51" s="1"/>
      <c r="E51" s="48">
        <v>235842</v>
      </c>
      <c r="F51" s="48"/>
      <c r="G51" s="48">
        <v>39527</v>
      </c>
      <c r="H51" s="48"/>
      <c r="I51" s="48">
        <v>4824</v>
      </c>
      <c r="J51" s="48"/>
      <c r="K51" s="48">
        <v>4926</v>
      </c>
      <c r="L51" s="48"/>
      <c r="M51" s="48">
        <f>-E51-G51-I51-K51</f>
        <v>-285119</v>
      </c>
      <c r="N51" s="48"/>
      <c r="O51" s="48">
        <f>+E51+I51+K51+M51+G51</f>
        <v>0</v>
      </c>
      <c r="P51" s="1"/>
      <c r="Q51" s="1"/>
      <c r="R51" s="69"/>
      <c r="S51" s="69"/>
      <c r="U51" s="61"/>
      <c r="V51" s="63"/>
    </row>
    <row r="52" spans="1:22" s="2" customFormat="1" ht="16.5" thickBot="1">
      <c r="A52" s="133"/>
      <c r="B52" s="1"/>
      <c r="C52" s="1"/>
      <c r="D52" s="1"/>
      <c r="E52" s="70">
        <f>SUM(E50:E51)</f>
        <v>444849</v>
      </c>
      <c r="F52" s="70"/>
      <c r="G52" s="70">
        <f>SUM(G50:G51)</f>
        <v>586877</v>
      </c>
      <c r="H52" s="70"/>
      <c r="I52" s="70">
        <f>SUM(I50:I51)</f>
        <v>4901</v>
      </c>
      <c r="J52" s="70"/>
      <c r="K52" s="70">
        <f>SUM(K50:K51)</f>
        <v>6213</v>
      </c>
      <c r="L52" s="70"/>
      <c r="M52" s="70">
        <f>SUM(M50:M51)</f>
        <v>-285119</v>
      </c>
      <c r="N52" s="70"/>
      <c r="O52" s="70">
        <f>SUM(O50:O51)</f>
        <v>757721</v>
      </c>
      <c r="P52" s="1"/>
      <c r="Q52" s="1"/>
      <c r="R52" s="69"/>
      <c r="S52" s="69"/>
      <c r="U52" s="61"/>
      <c r="V52" s="63"/>
    </row>
    <row r="53" spans="1:22" s="2" customFormat="1" ht="16.5" thickTop="1">
      <c r="A53" s="133"/>
      <c r="B53" s="1"/>
      <c r="C53" s="1"/>
      <c r="D53" s="1"/>
      <c r="E53" s="48"/>
      <c r="F53" s="48"/>
      <c r="G53" s="48"/>
      <c r="H53" s="48"/>
      <c r="I53" s="48"/>
      <c r="J53" s="48"/>
      <c r="K53" s="48"/>
      <c r="L53" s="48"/>
      <c r="M53" s="48"/>
      <c r="N53" s="48"/>
      <c r="O53" s="48"/>
      <c r="P53" s="1"/>
      <c r="Q53" s="1"/>
      <c r="R53" s="69"/>
      <c r="S53" s="69"/>
      <c r="U53" s="61"/>
      <c r="V53" s="63"/>
    </row>
    <row r="54" spans="1:22" s="2" customFormat="1" ht="16.5" thickBot="1">
      <c r="A54" s="133"/>
      <c r="B54" s="1" t="s">
        <v>259</v>
      </c>
      <c r="C54" s="1"/>
      <c r="D54" s="1"/>
      <c r="E54" s="140">
        <v>20227</v>
      </c>
      <c r="F54" s="140"/>
      <c r="G54" s="140">
        <v>6358</v>
      </c>
      <c r="H54" s="140"/>
      <c r="I54" s="140">
        <v>381</v>
      </c>
      <c r="J54" s="140"/>
      <c r="K54" s="142">
        <f>4889</f>
        <v>4889</v>
      </c>
      <c r="L54" s="140"/>
      <c r="M54" s="142">
        <f>-4746</f>
        <v>-4746</v>
      </c>
      <c r="N54" s="140"/>
      <c r="O54" s="49">
        <f>+E54+I54+K54+M54+G54</f>
        <v>27109</v>
      </c>
      <c r="P54" s="1"/>
      <c r="Q54" s="1"/>
      <c r="R54" s="69"/>
      <c r="S54" s="69"/>
      <c r="U54" s="61"/>
      <c r="V54" s="63"/>
    </row>
    <row r="55" spans="1:22" s="2" customFormat="1" ht="16.5" thickTop="1">
      <c r="A55" s="133"/>
      <c r="B55" s="2" t="s">
        <v>262</v>
      </c>
      <c r="C55" s="1"/>
      <c r="D55" s="1"/>
      <c r="E55" s="48"/>
      <c r="F55" s="48"/>
      <c r="G55" s="48"/>
      <c r="H55" s="48"/>
      <c r="I55" s="48"/>
      <c r="J55" s="48"/>
      <c r="K55" s="48"/>
      <c r="L55" s="48"/>
      <c r="M55" s="48"/>
      <c r="N55" s="48"/>
      <c r="O55" s="48">
        <v>759</v>
      </c>
      <c r="P55" s="1"/>
      <c r="Q55" s="1"/>
      <c r="R55" s="69"/>
      <c r="S55" s="69"/>
      <c r="U55" s="61"/>
      <c r="V55" s="63"/>
    </row>
    <row r="56" spans="1:22" s="2" customFormat="1" ht="15.75">
      <c r="A56" s="133"/>
      <c r="B56" s="1" t="s">
        <v>258</v>
      </c>
      <c r="C56" s="1"/>
      <c r="D56" s="1"/>
      <c r="E56" s="48"/>
      <c r="F56" s="48"/>
      <c r="G56" s="48"/>
      <c r="H56" s="48"/>
      <c r="I56" s="48"/>
      <c r="J56" s="48"/>
      <c r="K56" s="48"/>
      <c r="L56" s="48"/>
      <c r="M56" s="48"/>
      <c r="N56" s="48"/>
      <c r="O56" s="48">
        <v>3965</v>
      </c>
      <c r="P56" s="1"/>
      <c r="Q56" s="1"/>
      <c r="R56" s="69"/>
      <c r="S56" s="69"/>
      <c r="U56" s="61"/>
      <c r="V56" s="63"/>
    </row>
    <row r="57" spans="1:22" s="2" customFormat="1" ht="16.5" thickBot="1">
      <c r="A57" s="133"/>
      <c r="B57" s="1" t="s">
        <v>85</v>
      </c>
      <c r="C57" s="1"/>
      <c r="D57" s="1"/>
      <c r="E57" s="48"/>
      <c r="F57" s="48"/>
      <c r="G57" s="48"/>
      <c r="H57" s="48"/>
      <c r="I57" s="48"/>
      <c r="J57" s="48"/>
      <c r="K57" s="48"/>
      <c r="L57" s="48"/>
      <c r="M57" s="48"/>
      <c r="N57" s="48"/>
      <c r="O57" s="70">
        <f>SUM(O54:O56)</f>
        <v>31833</v>
      </c>
      <c r="P57" s="1"/>
      <c r="Q57" s="1"/>
      <c r="R57" s="69"/>
      <c r="S57" s="69"/>
      <c r="U57" s="61"/>
      <c r="V57" s="63"/>
    </row>
    <row r="58" spans="1:22" s="2" customFormat="1" ht="16.5" thickTop="1">
      <c r="A58" s="133"/>
      <c r="B58" s="39"/>
      <c r="C58" s="39"/>
      <c r="D58" s="39"/>
      <c r="E58" s="49"/>
      <c r="F58" s="49"/>
      <c r="G58" s="49"/>
      <c r="H58" s="49"/>
      <c r="I58" s="97"/>
      <c r="J58" s="49"/>
      <c r="K58" s="97"/>
      <c r="L58" s="97"/>
      <c r="M58" s="97"/>
      <c r="N58" s="52"/>
      <c r="O58" s="52"/>
      <c r="P58" s="12"/>
      <c r="Q58" s="12"/>
      <c r="R58" s="69"/>
      <c r="S58" s="69"/>
      <c r="U58" s="61"/>
      <c r="V58" s="63"/>
    </row>
    <row r="59" spans="1:22" s="2" customFormat="1" ht="15.75">
      <c r="A59" s="133"/>
      <c r="B59" s="141" t="s">
        <v>260</v>
      </c>
      <c r="C59" s="39"/>
      <c r="D59" s="39"/>
      <c r="E59" s="49"/>
      <c r="F59" s="49"/>
      <c r="G59" s="49"/>
      <c r="H59" s="49"/>
      <c r="I59" s="97"/>
      <c r="J59" s="49"/>
      <c r="K59" s="97"/>
      <c r="L59" s="97"/>
      <c r="M59" s="97"/>
      <c r="N59" s="52"/>
      <c r="O59" s="52"/>
      <c r="P59" s="12"/>
      <c r="Q59" s="12"/>
      <c r="R59" s="69"/>
      <c r="S59" s="69"/>
      <c r="U59" s="61"/>
      <c r="V59" s="63"/>
    </row>
    <row r="60" spans="1:22" s="2" customFormat="1" ht="15.75">
      <c r="A60" s="133"/>
      <c r="B60" s="39"/>
      <c r="C60" s="39"/>
      <c r="D60" s="39"/>
      <c r="E60" s="49"/>
      <c r="F60" s="49"/>
      <c r="G60" s="49"/>
      <c r="H60" s="49"/>
      <c r="I60" s="97"/>
      <c r="J60" s="49"/>
      <c r="K60" s="97"/>
      <c r="L60" s="97"/>
      <c r="M60" s="97"/>
      <c r="N60" s="52"/>
      <c r="O60" s="52"/>
      <c r="P60" s="12"/>
      <c r="Q60" s="12"/>
      <c r="R60" s="69"/>
      <c r="S60" s="69"/>
      <c r="U60" s="61"/>
      <c r="V60" s="63"/>
    </row>
    <row r="61" spans="1:22" s="2" customFormat="1" ht="81" customHeight="1">
      <c r="A61" s="133" t="s">
        <v>97</v>
      </c>
      <c r="B61" s="167" t="s">
        <v>8</v>
      </c>
      <c r="C61" s="161"/>
      <c r="D61" s="161"/>
      <c r="E61" s="161"/>
      <c r="F61" s="161"/>
      <c r="G61" s="161"/>
      <c r="H61" s="161"/>
      <c r="I61" s="161"/>
      <c r="J61" s="161"/>
      <c r="K61" s="161"/>
      <c r="L61" s="161"/>
      <c r="M61" s="161"/>
      <c r="N61" s="161"/>
      <c r="O61" s="161"/>
      <c r="P61" s="1"/>
      <c r="Q61" s="1"/>
      <c r="R61" s="1"/>
      <c r="S61" s="59"/>
      <c r="T61" s="63"/>
      <c r="U61" s="61"/>
      <c r="V61" s="63"/>
    </row>
    <row r="62" spans="1:22" s="2" customFormat="1" ht="16.5" customHeight="1">
      <c r="A62" s="133"/>
      <c r="B62" s="4"/>
      <c r="C62" s="4"/>
      <c r="D62" s="1"/>
      <c r="E62" s="1"/>
      <c r="F62" s="1"/>
      <c r="G62" s="1"/>
      <c r="H62" s="1"/>
      <c r="I62" s="1"/>
      <c r="J62" s="1"/>
      <c r="K62" s="1"/>
      <c r="L62" s="20"/>
      <c r="M62" s="1"/>
      <c r="N62" s="1"/>
      <c r="O62" s="1"/>
      <c r="P62" s="1"/>
      <c r="Q62" s="1"/>
      <c r="R62" s="1"/>
      <c r="S62" s="59"/>
      <c r="T62" s="63"/>
      <c r="U62" s="61"/>
      <c r="V62" s="63"/>
    </row>
    <row r="63" spans="1:22" s="2" customFormat="1" ht="48.75" customHeight="1">
      <c r="A63" s="133" t="s">
        <v>98</v>
      </c>
      <c r="B63" s="185" t="s">
        <v>229</v>
      </c>
      <c r="C63" s="186"/>
      <c r="D63" s="186"/>
      <c r="E63" s="186"/>
      <c r="F63" s="186"/>
      <c r="G63" s="186"/>
      <c r="H63" s="186"/>
      <c r="I63" s="186"/>
      <c r="J63" s="186"/>
      <c r="K63" s="186"/>
      <c r="L63" s="186"/>
      <c r="M63" s="186"/>
      <c r="N63" s="186"/>
      <c r="O63" s="186"/>
      <c r="P63" s="1"/>
      <c r="Q63" s="1"/>
      <c r="R63" s="1"/>
      <c r="S63" s="59"/>
      <c r="T63" s="63"/>
      <c r="U63" s="61"/>
      <c r="V63" s="63"/>
    </row>
    <row r="64" spans="1:22" s="2" customFormat="1" ht="17.25" customHeight="1">
      <c r="A64" s="133"/>
      <c r="B64" s="1"/>
      <c r="C64" s="1"/>
      <c r="D64" s="1"/>
      <c r="E64" s="1"/>
      <c r="F64" s="1"/>
      <c r="G64" s="1"/>
      <c r="H64" s="1"/>
      <c r="I64" s="1"/>
      <c r="J64" s="1"/>
      <c r="K64" s="1"/>
      <c r="L64" s="1"/>
      <c r="M64" s="1"/>
      <c r="N64" s="1"/>
      <c r="O64" s="1"/>
      <c r="P64" s="1"/>
      <c r="Q64" s="1"/>
      <c r="R64" s="1"/>
      <c r="S64" s="59"/>
      <c r="T64" s="63"/>
      <c r="U64" s="61"/>
      <c r="V64" s="63"/>
    </row>
    <row r="65" spans="1:22" s="2" customFormat="1" ht="51" customHeight="1">
      <c r="A65" s="133" t="s">
        <v>99</v>
      </c>
      <c r="B65" s="185" t="s">
        <v>233</v>
      </c>
      <c r="C65" s="198"/>
      <c r="D65" s="198"/>
      <c r="E65" s="198"/>
      <c r="F65" s="198"/>
      <c r="G65" s="198"/>
      <c r="H65" s="198"/>
      <c r="I65" s="198"/>
      <c r="J65" s="198"/>
      <c r="K65" s="198"/>
      <c r="L65" s="198"/>
      <c r="M65" s="198"/>
      <c r="N65" s="198"/>
      <c r="O65" s="198"/>
      <c r="P65" s="1"/>
      <c r="Q65" s="1"/>
      <c r="R65" s="1"/>
      <c r="S65" s="59"/>
      <c r="T65" s="63"/>
      <c r="U65" s="61"/>
      <c r="V65" s="63"/>
    </row>
    <row r="66" spans="1:22" s="2" customFormat="1" ht="15.75">
      <c r="A66" s="133"/>
      <c r="B66" s="19"/>
      <c r="C66" s="19"/>
      <c r="D66" s="1"/>
      <c r="E66" s="1"/>
      <c r="F66" s="1"/>
      <c r="G66" s="1"/>
      <c r="H66" s="1"/>
      <c r="I66" s="1"/>
      <c r="J66" s="1"/>
      <c r="K66" s="1"/>
      <c r="L66" s="1"/>
      <c r="M66" s="1"/>
      <c r="N66" s="1"/>
      <c r="O66" s="1"/>
      <c r="P66" s="1"/>
      <c r="Q66" s="1"/>
      <c r="R66" s="1"/>
      <c r="S66" s="59"/>
      <c r="T66" s="63"/>
      <c r="U66" s="61"/>
      <c r="V66" s="63"/>
    </row>
    <row r="67" spans="1:22" s="2" customFormat="1" ht="48" customHeight="1">
      <c r="A67" s="133" t="s">
        <v>100</v>
      </c>
      <c r="B67" s="176" t="s">
        <v>237</v>
      </c>
      <c r="C67" s="177"/>
      <c r="D67" s="177"/>
      <c r="E67" s="177"/>
      <c r="F67" s="177"/>
      <c r="G67" s="177"/>
      <c r="H67" s="177"/>
      <c r="I67" s="177"/>
      <c r="J67" s="177"/>
      <c r="K67" s="177"/>
      <c r="L67" s="177"/>
      <c r="M67" s="177"/>
      <c r="N67" s="177"/>
      <c r="O67" s="177"/>
      <c r="P67" s="1"/>
      <c r="Q67" s="1"/>
      <c r="R67" s="1"/>
      <c r="S67" s="59"/>
      <c r="T67" s="63"/>
      <c r="U67" s="61"/>
      <c r="V67" s="63"/>
    </row>
    <row r="68" spans="1:22" s="2" customFormat="1" ht="15.75">
      <c r="A68" s="133"/>
      <c r="B68" s="4"/>
      <c r="C68" s="4"/>
      <c r="D68" s="3"/>
      <c r="E68" s="3"/>
      <c r="F68" s="3"/>
      <c r="G68" s="3"/>
      <c r="H68" s="3"/>
      <c r="I68" s="3"/>
      <c r="J68" s="3"/>
      <c r="K68" s="1"/>
      <c r="L68" s="1"/>
      <c r="M68" s="1"/>
      <c r="N68" s="1"/>
      <c r="O68" s="1"/>
      <c r="P68" s="1"/>
      <c r="Q68" s="1"/>
      <c r="R68" s="1"/>
      <c r="S68" s="59"/>
      <c r="T68" s="63"/>
      <c r="U68" s="61"/>
      <c r="V68" s="63"/>
    </row>
    <row r="69" spans="1:22" s="2" customFormat="1" ht="15.75">
      <c r="A69" s="133" t="s">
        <v>189</v>
      </c>
      <c r="B69" s="4" t="s">
        <v>190</v>
      </c>
      <c r="C69" s="4"/>
      <c r="D69" s="3"/>
      <c r="E69" s="3"/>
      <c r="F69" s="3"/>
      <c r="G69" s="3"/>
      <c r="H69" s="3"/>
      <c r="I69" s="3"/>
      <c r="J69" s="3"/>
      <c r="K69" s="1"/>
      <c r="L69" s="1"/>
      <c r="M69" s="1"/>
      <c r="N69" s="1"/>
      <c r="O69" s="1"/>
      <c r="P69" s="1"/>
      <c r="Q69" s="1"/>
      <c r="R69" s="1"/>
      <c r="S69" s="59"/>
      <c r="T69" s="63"/>
      <c r="U69" s="61"/>
      <c r="V69" s="63"/>
    </row>
    <row r="70" spans="1:22" s="2" customFormat="1" ht="15.75">
      <c r="A70" s="133"/>
      <c r="B70" s="4"/>
      <c r="C70" s="4"/>
      <c r="D70" s="3"/>
      <c r="E70" s="3"/>
      <c r="F70" s="3"/>
      <c r="G70" s="3"/>
      <c r="H70" s="3"/>
      <c r="I70" s="3"/>
      <c r="J70" s="3"/>
      <c r="K70" s="1"/>
      <c r="L70" s="1"/>
      <c r="M70" s="1"/>
      <c r="N70" s="1"/>
      <c r="O70" s="1"/>
      <c r="P70" s="1"/>
      <c r="Q70" s="1"/>
      <c r="R70" s="1"/>
      <c r="S70" s="59"/>
      <c r="T70" s="63"/>
      <c r="U70" s="61"/>
      <c r="V70" s="63"/>
    </row>
    <row r="71" spans="1:22" s="2" customFormat="1" ht="15.75">
      <c r="A71" s="133"/>
      <c r="B71" s="115" t="s">
        <v>252</v>
      </c>
      <c r="C71" s="4"/>
      <c r="D71" s="3"/>
      <c r="E71" s="3"/>
      <c r="F71" s="3"/>
      <c r="G71" s="3"/>
      <c r="H71" s="3"/>
      <c r="I71" s="3"/>
      <c r="J71" s="3"/>
      <c r="K71" s="1"/>
      <c r="L71" s="1"/>
      <c r="M71" s="1"/>
      <c r="N71" s="1"/>
      <c r="O71" s="1"/>
      <c r="P71" s="1"/>
      <c r="Q71" s="1"/>
      <c r="R71" s="1"/>
      <c r="S71" s="59"/>
      <c r="T71" s="63"/>
      <c r="U71" s="61"/>
      <c r="V71" s="63"/>
    </row>
    <row r="72" spans="1:22" s="2" customFormat="1" ht="15.75">
      <c r="A72" s="133"/>
      <c r="B72" s="4"/>
      <c r="C72" s="4"/>
      <c r="D72" s="3"/>
      <c r="E72" s="3"/>
      <c r="F72" s="3"/>
      <c r="G72" s="3"/>
      <c r="H72" s="3"/>
      <c r="I72" s="3"/>
      <c r="J72" s="3"/>
      <c r="K72" s="197" t="s">
        <v>9</v>
      </c>
      <c r="L72" s="75"/>
      <c r="M72" s="197" t="s">
        <v>3</v>
      </c>
      <c r="N72" s="1"/>
      <c r="O72" s="1"/>
      <c r="P72" s="1"/>
      <c r="Q72" s="1"/>
      <c r="R72" s="1"/>
      <c r="S72" s="59"/>
      <c r="T72" s="63"/>
      <c r="U72" s="61"/>
      <c r="V72" s="63"/>
    </row>
    <row r="73" spans="1:22" s="2" customFormat="1" ht="30.75" customHeight="1">
      <c r="A73" s="133"/>
      <c r="B73" s="4"/>
      <c r="C73" s="4"/>
      <c r="D73" s="3"/>
      <c r="E73" s="3"/>
      <c r="F73" s="3"/>
      <c r="G73" s="3"/>
      <c r="H73" s="3"/>
      <c r="I73" s="3"/>
      <c r="J73" s="3"/>
      <c r="K73" s="197"/>
      <c r="L73" s="113"/>
      <c r="M73" s="197"/>
      <c r="N73" s="1"/>
      <c r="O73" s="1"/>
      <c r="P73" s="1"/>
      <c r="Q73" s="1"/>
      <c r="R73" s="1"/>
      <c r="S73" s="59"/>
      <c r="T73" s="63"/>
      <c r="U73" s="61"/>
      <c r="V73" s="63"/>
    </row>
    <row r="74" spans="1:22" s="2" customFormat="1" ht="15.75">
      <c r="A74" s="133"/>
      <c r="B74" s="4"/>
      <c r="C74" s="4"/>
      <c r="D74" s="3"/>
      <c r="E74" s="3"/>
      <c r="F74" s="3"/>
      <c r="G74" s="3"/>
      <c r="H74" s="3"/>
      <c r="I74" s="3"/>
      <c r="J74" s="3"/>
      <c r="K74" s="6" t="s">
        <v>35</v>
      </c>
      <c r="L74" s="20"/>
      <c r="M74" s="6" t="s">
        <v>35</v>
      </c>
      <c r="N74" s="1"/>
      <c r="O74" s="1"/>
      <c r="P74" s="1"/>
      <c r="Q74" s="1"/>
      <c r="R74" s="1"/>
      <c r="S74" s="59"/>
      <c r="T74" s="63"/>
      <c r="U74" s="61"/>
      <c r="V74" s="63"/>
    </row>
    <row r="75" spans="1:22" s="119" customFormat="1" ht="15">
      <c r="A75" s="134"/>
      <c r="B75" s="115"/>
      <c r="C75" s="115"/>
      <c r="D75" s="82"/>
      <c r="E75" s="82"/>
      <c r="F75" s="82"/>
      <c r="G75" s="82"/>
      <c r="H75" s="82"/>
      <c r="I75" s="82"/>
      <c r="J75" s="82"/>
      <c r="K75" s="114"/>
      <c r="L75" s="114"/>
      <c r="M75" s="114"/>
      <c r="N75" s="82"/>
      <c r="O75" s="82"/>
      <c r="P75" s="82"/>
      <c r="Q75" s="82"/>
      <c r="R75" s="82"/>
      <c r="S75" s="116"/>
      <c r="T75" s="117"/>
      <c r="U75" s="118"/>
      <c r="V75" s="117"/>
    </row>
    <row r="76" spans="1:22" s="119" customFormat="1" ht="15">
      <c r="A76" s="134"/>
      <c r="B76" s="115" t="s">
        <v>191</v>
      </c>
      <c r="C76" s="115"/>
      <c r="D76" s="82"/>
      <c r="E76" s="82"/>
      <c r="F76" s="82"/>
      <c r="G76" s="82"/>
      <c r="H76" s="82"/>
      <c r="I76" s="82"/>
      <c r="J76" s="82"/>
      <c r="K76" s="127">
        <v>-83</v>
      </c>
      <c r="L76" s="127"/>
      <c r="M76" s="127">
        <v>-579</v>
      </c>
      <c r="N76" s="82"/>
      <c r="O76" s="82"/>
      <c r="P76" s="82"/>
      <c r="Q76" s="82"/>
      <c r="R76" s="82"/>
      <c r="S76" s="116"/>
      <c r="T76" s="117"/>
      <c r="U76" s="118"/>
      <c r="V76" s="117"/>
    </row>
    <row r="77" spans="1:22" s="119" customFormat="1" ht="15">
      <c r="A77" s="134"/>
      <c r="B77" s="115" t="s">
        <v>192</v>
      </c>
      <c r="C77" s="115"/>
      <c r="D77" s="82"/>
      <c r="E77" s="82"/>
      <c r="F77" s="82"/>
      <c r="G77" s="82"/>
      <c r="H77" s="82"/>
      <c r="I77" s="82"/>
      <c r="J77" s="82"/>
      <c r="K77" s="127">
        <v>1796</v>
      </c>
      <c r="L77" s="127"/>
      <c r="M77" s="127">
        <v>7419</v>
      </c>
      <c r="N77" s="82"/>
      <c r="O77" s="82"/>
      <c r="P77" s="82"/>
      <c r="Q77" s="82"/>
      <c r="R77" s="82"/>
      <c r="S77" s="116"/>
      <c r="T77" s="117"/>
      <c r="U77" s="118"/>
      <c r="V77" s="117"/>
    </row>
    <row r="78" spans="1:22" s="119" customFormat="1" ht="15">
      <c r="A78" s="134"/>
      <c r="B78" s="115" t="s">
        <v>230</v>
      </c>
      <c r="C78" s="115"/>
      <c r="D78" s="82"/>
      <c r="E78" s="82"/>
      <c r="F78" s="82"/>
      <c r="G78" s="82"/>
      <c r="H78" s="82"/>
      <c r="I78" s="82"/>
      <c r="J78" s="82"/>
      <c r="K78" s="127">
        <v>2936</v>
      </c>
      <c r="L78" s="127"/>
      <c r="M78" s="127">
        <v>10472</v>
      </c>
      <c r="N78" s="82"/>
      <c r="O78" s="82"/>
      <c r="P78" s="82"/>
      <c r="Q78" s="82"/>
      <c r="R78" s="82"/>
      <c r="S78" s="116"/>
      <c r="T78" s="117"/>
      <c r="U78" s="118"/>
      <c r="V78" s="117"/>
    </row>
    <row r="79" spans="1:22" s="119" customFormat="1" ht="15">
      <c r="A79" s="134"/>
      <c r="B79" s="115" t="s">
        <v>238</v>
      </c>
      <c r="C79" s="115"/>
      <c r="D79" s="82"/>
      <c r="E79" s="82"/>
      <c r="F79" s="82"/>
      <c r="G79" s="82"/>
      <c r="H79" s="82"/>
      <c r="I79" s="82"/>
      <c r="J79" s="82"/>
      <c r="K79" s="127">
        <v>0</v>
      </c>
      <c r="L79" s="127"/>
      <c r="M79" s="127">
        <v>384</v>
      </c>
      <c r="N79" s="82"/>
      <c r="O79" s="82"/>
      <c r="P79" s="82"/>
      <c r="Q79" s="82"/>
      <c r="R79" s="82"/>
      <c r="S79" s="116"/>
      <c r="T79" s="117"/>
      <c r="U79" s="118"/>
      <c r="V79" s="117"/>
    </row>
    <row r="80" spans="1:22" s="119" customFormat="1" ht="15">
      <c r="A80" s="134"/>
      <c r="B80" s="115" t="s">
        <v>265</v>
      </c>
      <c r="C80" s="115"/>
      <c r="D80" s="82"/>
      <c r="E80" s="82"/>
      <c r="F80" s="82"/>
      <c r="G80" s="82"/>
      <c r="H80" s="82"/>
      <c r="I80" s="82"/>
      <c r="J80" s="82"/>
      <c r="K80" s="127">
        <v>1354</v>
      </c>
      <c r="L80" s="127"/>
      <c r="M80" s="127">
        <v>1357</v>
      </c>
      <c r="N80" s="82"/>
      <c r="O80" s="82"/>
      <c r="P80" s="82"/>
      <c r="Q80" s="82"/>
      <c r="R80" s="82"/>
      <c r="S80" s="116"/>
      <c r="T80" s="117"/>
      <c r="U80" s="118"/>
      <c r="V80" s="117"/>
    </row>
    <row r="81" spans="1:22" s="119" customFormat="1" ht="15">
      <c r="A81" s="134"/>
      <c r="B81" s="115" t="s">
        <v>263</v>
      </c>
      <c r="C81" s="115"/>
      <c r="D81" s="82"/>
      <c r="E81" s="82"/>
      <c r="F81" s="82"/>
      <c r="G81" s="82"/>
      <c r="H81" s="82"/>
      <c r="I81" s="82"/>
      <c r="J81" s="82"/>
      <c r="K81" s="127">
        <v>-1891</v>
      </c>
      <c r="L81" s="127"/>
      <c r="M81" s="127">
        <v>-1891</v>
      </c>
      <c r="N81" s="82"/>
      <c r="O81" s="82"/>
      <c r="P81" s="82"/>
      <c r="Q81" s="82"/>
      <c r="R81" s="82"/>
      <c r="S81" s="116"/>
      <c r="T81" s="117"/>
      <c r="U81" s="118"/>
      <c r="V81" s="117"/>
    </row>
    <row r="82" spans="1:22" s="119" customFormat="1" ht="15">
      <c r="A82" s="134"/>
      <c r="B82" s="115" t="s">
        <v>193</v>
      </c>
      <c r="C82" s="115"/>
      <c r="D82" s="82"/>
      <c r="E82" s="82"/>
      <c r="F82" s="82"/>
      <c r="G82" s="82"/>
      <c r="H82" s="82"/>
      <c r="I82" s="82"/>
      <c r="J82" s="82"/>
      <c r="K82" s="127">
        <v>0</v>
      </c>
      <c r="L82" s="127"/>
      <c r="M82" s="127">
        <v>0</v>
      </c>
      <c r="N82" s="82"/>
      <c r="O82" s="82"/>
      <c r="P82" s="82"/>
      <c r="Q82" s="82"/>
      <c r="R82" s="82"/>
      <c r="S82" s="116"/>
      <c r="T82" s="117"/>
      <c r="U82" s="118"/>
      <c r="V82" s="117"/>
    </row>
    <row r="83" spans="1:22" s="119" customFormat="1" ht="15">
      <c r="A83" s="134"/>
      <c r="B83" s="115" t="s">
        <v>194</v>
      </c>
      <c r="C83" s="115"/>
      <c r="D83" s="82"/>
      <c r="E83" s="82"/>
      <c r="F83" s="82"/>
      <c r="G83" s="82"/>
      <c r="H83" s="82"/>
      <c r="I83" s="82"/>
      <c r="J83" s="82"/>
      <c r="K83" s="127">
        <v>0</v>
      </c>
      <c r="L83" s="127"/>
      <c r="M83" s="127">
        <v>0</v>
      </c>
      <c r="N83" s="82"/>
      <c r="O83" s="82"/>
      <c r="P83" s="82"/>
      <c r="Q83" s="82"/>
      <c r="R83" s="82"/>
      <c r="S83" s="116"/>
      <c r="T83" s="117"/>
      <c r="U83" s="118"/>
      <c r="V83" s="117"/>
    </row>
    <row r="84" spans="1:22" s="119" customFormat="1" ht="15">
      <c r="A84" s="134"/>
      <c r="B84" s="115" t="s">
        <v>239</v>
      </c>
      <c r="C84" s="115"/>
      <c r="D84" s="82"/>
      <c r="E84" s="82"/>
      <c r="F84" s="82"/>
      <c r="G84" s="82"/>
      <c r="H84" s="82"/>
      <c r="I84" s="82"/>
      <c r="J84" s="82"/>
      <c r="K84" s="127">
        <v>470</v>
      </c>
      <c r="L84" s="127"/>
      <c r="M84" s="127">
        <v>673</v>
      </c>
      <c r="N84" s="82"/>
      <c r="O84" s="82"/>
      <c r="P84" s="82"/>
      <c r="Q84" s="82"/>
      <c r="R84" s="82"/>
      <c r="S84" s="116"/>
      <c r="T84" s="117"/>
      <c r="U84" s="118"/>
      <c r="V84" s="117"/>
    </row>
    <row r="85" spans="1:22" s="119" customFormat="1" ht="15">
      <c r="A85" s="134"/>
      <c r="B85" s="115" t="s">
        <v>231</v>
      </c>
      <c r="C85" s="115"/>
      <c r="D85" s="82"/>
      <c r="E85" s="82"/>
      <c r="F85" s="82"/>
      <c r="G85" s="82"/>
      <c r="H85" s="82"/>
      <c r="I85" s="82"/>
      <c r="J85" s="82"/>
      <c r="K85" s="127">
        <v>0</v>
      </c>
      <c r="L85" s="127"/>
      <c r="M85" s="127">
        <v>0</v>
      </c>
      <c r="N85" s="82"/>
      <c r="O85" s="82"/>
      <c r="P85" s="82"/>
      <c r="Q85" s="82"/>
      <c r="R85" s="82"/>
      <c r="S85" s="116"/>
      <c r="T85" s="117"/>
      <c r="U85" s="118"/>
      <c r="V85" s="117"/>
    </row>
    <row r="86" spans="1:22" s="119" customFormat="1" ht="15.75" thickBot="1">
      <c r="A86" s="134"/>
      <c r="B86" s="119" t="s">
        <v>232</v>
      </c>
      <c r="C86" s="115"/>
      <c r="D86" s="82"/>
      <c r="E86" s="82"/>
      <c r="F86" s="82"/>
      <c r="G86" s="82"/>
      <c r="H86" s="82"/>
      <c r="I86" s="82"/>
      <c r="J86" s="82"/>
      <c r="K86" s="128">
        <v>0</v>
      </c>
      <c r="L86" s="128"/>
      <c r="M86" s="128">
        <v>0</v>
      </c>
      <c r="N86" s="82"/>
      <c r="O86" s="82"/>
      <c r="P86" s="82"/>
      <c r="Q86" s="82"/>
      <c r="R86" s="82"/>
      <c r="S86" s="116"/>
      <c r="T86" s="117"/>
      <c r="U86" s="118"/>
      <c r="V86" s="117"/>
    </row>
    <row r="87" spans="1:22" s="119" customFormat="1" ht="19.5" customHeight="1">
      <c r="A87" s="134"/>
      <c r="B87" s="115"/>
      <c r="C87" s="115"/>
      <c r="D87" s="82"/>
      <c r="E87" s="82"/>
      <c r="F87" s="82"/>
      <c r="G87" s="82"/>
      <c r="H87" s="82"/>
      <c r="I87" s="82"/>
      <c r="J87" s="82"/>
      <c r="K87" s="129"/>
      <c r="L87" s="129"/>
      <c r="M87" s="129"/>
      <c r="N87" s="82"/>
      <c r="O87" s="82"/>
      <c r="P87" s="82"/>
      <c r="Q87" s="82"/>
      <c r="R87" s="82"/>
      <c r="S87" s="116"/>
      <c r="T87" s="117"/>
      <c r="U87" s="118"/>
      <c r="V87" s="117"/>
    </row>
    <row r="88" spans="1:22" s="2" customFormat="1" ht="33.75" customHeight="1">
      <c r="A88" s="167" t="s">
        <v>150</v>
      </c>
      <c r="B88" s="164"/>
      <c r="C88" s="164"/>
      <c r="D88" s="164"/>
      <c r="E88" s="164"/>
      <c r="F88" s="164"/>
      <c r="G88" s="164"/>
      <c r="H88" s="164"/>
      <c r="I88" s="164"/>
      <c r="J88" s="164"/>
      <c r="K88" s="164"/>
      <c r="L88" s="164"/>
      <c r="M88" s="164"/>
      <c r="N88" s="164"/>
      <c r="O88" s="164"/>
      <c r="P88" s="1"/>
      <c r="Q88" s="1"/>
      <c r="R88" s="1"/>
      <c r="S88" s="59"/>
      <c r="T88" s="63"/>
      <c r="U88" s="61"/>
      <c r="V88" s="63"/>
    </row>
    <row r="89" spans="1:22" s="2" customFormat="1" ht="15.75">
      <c r="A89" s="133"/>
      <c r="B89" s="1"/>
      <c r="C89" s="1"/>
      <c r="D89" s="1"/>
      <c r="E89" s="1"/>
      <c r="F89" s="1"/>
      <c r="G89" s="1"/>
      <c r="H89" s="1"/>
      <c r="I89" s="1"/>
      <c r="J89" s="1"/>
      <c r="K89" s="1"/>
      <c r="L89" s="1"/>
      <c r="M89" s="1"/>
      <c r="N89" s="1"/>
      <c r="O89" s="1"/>
      <c r="P89" s="1"/>
      <c r="Q89" s="1"/>
      <c r="R89" s="1"/>
      <c r="S89" s="59"/>
      <c r="T89" s="63"/>
      <c r="U89" s="61"/>
      <c r="V89" s="63"/>
    </row>
    <row r="90" spans="1:22" s="2" customFormat="1" ht="262.5" customHeight="1">
      <c r="A90" s="133" t="s">
        <v>101</v>
      </c>
      <c r="B90" s="185" t="s">
        <v>266</v>
      </c>
      <c r="C90" s="185"/>
      <c r="D90" s="185"/>
      <c r="E90" s="185"/>
      <c r="F90" s="185"/>
      <c r="G90" s="185"/>
      <c r="H90" s="185"/>
      <c r="I90" s="185"/>
      <c r="J90" s="185"/>
      <c r="K90" s="185"/>
      <c r="L90" s="185"/>
      <c r="M90" s="185"/>
      <c r="N90" s="185"/>
      <c r="O90" s="174"/>
      <c r="P90" s="1"/>
      <c r="Q90" s="1"/>
      <c r="R90" s="1"/>
      <c r="S90" s="59"/>
      <c r="T90" s="63"/>
      <c r="U90" s="61"/>
      <c r="V90" s="63"/>
    </row>
    <row r="91" spans="1:22" s="2" customFormat="1" ht="72" customHeight="1">
      <c r="A91" s="133"/>
      <c r="B91" s="195" t="s">
        <v>13</v>
      </c>
      <c r="C91" s="164"/>
      <c r="D91" s="164"/>
      <c r="E91" s="164"/>
      <c r="F91" s="164"/>
      <c r="G91" s="164"/>
      <c r="H91" s="164"/>
      <c r="I91" s="164"/>
      <c r="J91" s="164"/>
      <c r="K91" s="164"/>
      <c r="L91" s="164"/>
      <c r="M91" s="164"/>
      <c r="N91" s="164"/>
      <c r="O91" s="164"/>
      <c r="P91" s="1"/>
      <c r="Q91" s="1"/>
      <c r="R91" s="1"/>
      <c r="S91" s="59"/>
      <c r="T91" s="63"/>
      <c r="U91" s="61"/>
      <c r="V91" s="63"/>
    </row>
    <row r="92" spans="1:22" s="2" customFormat="1" ht="166.5" customHeight="1">
      <c r="A92" s="133"/>
      <c r="B92" s="196" t="s">
        <v>267</v>
      </c>
      <c r="C92" s="161"/>
      <c r="D92" s="161"/>
      <c r="E92" s="161"/>
      <c r="F92" s="161"/>
      <c r="G92" s="161"/>
      <c r="H92" s="161"/>
      <c r="I92" s="161"/>
      <c r="J92" s="161"/>
      <c r="K92" s="161"/>
      <c r="L92" s="161"/>
      <c r="M92" s="161"/>
      <c r="N92" s="161"/>
      <c r="O92" s="161"/>
      <c r="P92" s="1"/>
      <c r="Q92" s="1"/>
      <c r="R92" s="1"/>
      <c r="S92" s="59"/>
      <c r="T92" s="63"/>
      <c r="U92" s="61"/>
      <c r="V92" s="63"/>
    </row>
    <row r="93" spans="1:22" s="2" customFormat="1" ht="69" customHeight="1">
      <c r="A93" s="133"/>
      <c r="B93" s="196" t="s">
        <v>0</v>
      </c>
      <c r="C93" s="164"/>
      <c r="D93" s="164"/>
      <c r="E93" s="164"/>
      <c r="F93" s="164"/>
      <c r="G93" s="164"/>
      <c r="H93" s="164"/>
      <c r="I93" s="164"/>
      <c r="J93" s="164"/>
      <c r="K93" s="164"/>
      <c r="L93" s="164"/>
      <c r="M93" s="164"/>
      <c r="N93" s="164"/>
      <c r="O93" s="164"/>
      <c r="P93" s="1"/>
      <c r="Q93" s="1"/>
      <c r="R93" s="1"/>
      <c r="S93" s="59"/>
      <c r="T93" s="63"/>
      <c r="U93" s="61"/>
      <c r="V93" s="63"/>
    </row>
    <row r="94" spans="1:22" s="2" customFormat="1" ht="34.5" customHeight="1">
      <c r="A94" s="133"/>
      <c r="B94" s="196" t="s">
        <v>4</v>
      </c>
      <c r="C94" s="161"/>
      <c r="D94" s="161"/>
      <c r="E94" s="161"/>
      <c r="F94" s="161"/>
      <c r="G94" s="161"/>
      <c r="H94" s="161"/>
      <c r="I94" s="161"/>
      <c r="J94" s="161"/>
      <c r="K94" s="161"/>
      <c r="L94" s="161"/>
      <c r="M94" s="161"/>
      <c r="N94" s="161"/>
      <c r="O94" s="161"/>
      <c r="P94" s="1"/>
      <c r="Q94" s="1"/>
      <c r="R94" s="1"/>
      <c r="S94" s="59"/>
      <c r="T94" s="63"/>
      <c r="U94" s="61"/>
      <c r="V94" s="63"/>
    </row>
    <row r="95" spans="1:22" s="2" customFormat="1" ht="15.75">
      <c r="A95" s="133"/>
      <c r="B95" s="19"/>
      <c r="C95" s="19"/>
      <c r="D95" s="3"/>
      <c r="E95" s="3"/>
      <c r="F95" s="3"/>
      <c r="G95" s="3"/>
      <c r="H95" s="3"/>
      <c r="I95" s="3"/>
      <c r="J95" s="3"/>
      <c r="K95" s="1"/>
      <c r="L95" s="1"/>
      <c r="M95" s="20"/>
      <c r="N95" s="1"/>
      <c r="O95" s="1"/>
      <c r="P95" s="1"/>
      <c r="Q95" s="1"/>
      <c r="R95" s="1"/>
      <c r="S95" s="59"/>
      <c r="T95" s="63"/>
      <c r="U95" s="61"/>
      <c r="V95" s="63"/>
    </row>
    <row r="96" spans="1:22" s="2" customFormat="1" ht="124.5" customHeight="1">
      <c r="A96" s="135" t="s">
        <v>102</v>
      </c>
      <c r="B96" s="174" t="s">
        <v>268</v>
      </c>
      <c r="C96" s="194"/>
      <c r="D96" s="194"/>
      <c r="E96" s="194"/>
      <c r="F96" s="194"/>
      <c r="G96" s="194"/>
      <c r="H96" s="194"/>
      <c r="I96" s="194"/>
      <c r="J96" s="194"/>
      <c r="K96" s="194"/>
      <c r="L96" s="194"/>
      <c r="M96" s="194"/>
      <c r="N96" s="194"/>
      <c r="O96" s="194"/>
      <c r="P96" s="1"/>
      <c r="Q96" s="1"/>
      <c r="R96" s="1"/>
      <c r="S96" s="59"/>
      <c r="T96" s="63"/>
      <c r="U96" s="61"/>
      <c r="V96" s="63"/>
    </row>
    <row r="97" spans="1:22" s="2" customFormat="1" ht="15.75">
      <c r="A97" s="133"/>
      <c r="B97" s="82"/>
      <c r="C97" s="3"/>
      <c r="D97" s="3"/>
      <c r="E97" s="3"/>
      <c r="F97" s="3"/>
      <c r="G97" s="3"/>
      <c r="H97" s="3"/>
      <c r="I97" s="3"/>
      <c r="J97" s="3"/>
      <c r="K97" s="1"/>
      <c r="L97" s="1"/>
      <c r="M97" s="20"/>
      <c r="N97" s="1"/>
      <c r="O97" s="1"/>
      <c r="P97" s="1"/>
      <c r="Q97" s="1"/>
      <c r="R97" s="1"/>
      <c r="S97" s="59"/>
      <c r="T97" s="63"/>
      <c r="U97" s="61"/>
      <c r="V97" s="63"/>
    </row>
    <row r="98" spans="1:22" s="2" customFormat="1" ht="189.75" customHeight="1">
      <c r="A98" s="133" t="s">
        <v>103</v>
      </c>
      <c r="B98" s="189" t="s">
        <v>264</v>
      </c>
      <c r="C98" s="190"/>
      <c r="D98" s="190"/>
      <c r="E98" s="190"/>
      <c r="F98" s="190"/>
      <c r="G98" s="190"/>
      <c r="H98" s="190"/>
      <c r="I98" s="190"/>
      <c r="J98" s="190"/>
      <c r="K98" s="190"/>
      <c r="L98" s="190"/>
      <c r="M98" s="190"/>
      <c r="N98" s="190"/>
      <c r="O98" s="190"/>
      <c r="P98" s="1"/>
      <c r="Q98" s="1"/>
      <c r="R98" s="1"/>
      <c r="S98" s="59"/>
      <c r="T98" s="63"/>
      <c r="U98" s="61"/>
      <c r="V98" s="63"/>
    </row>
    <row r="99" spans="1:22" s="2" customFormat="1" ht="16.5" customHeight="1">
      <c r="A99" s="133"/>
      <c r="B99" s="19"/>
      <c r="C99" s="4"/>
      <c r="D99" s="3"/>
      <c r="E99" s="3"/>
      <c r="F99" s="3"/>
      <c r="G99" s="3"/>
      <c r="H99" s="3"/>
      <c r="I99" s="3"/>
      <c r="J99" s="3"/>
      <c r="K99" s="1"/>
      <c r="L99" s="1"/>
      <c r="M99" s="20"/>
      <c r="N99" s="1"/>
      <c r="O99" s="1"/>
      <c r="P99" s="1"/>
      <c r="Q99" s="1"/>
      <c r="R99" s="1"/>
      <c r="S99" s="59"/>
      <c r="T99" s="63"/>
      <c r="U99" s="61"/>
      <c r="V99" s="63"/>
    </row>
    <row r="100" spans="1:22" s="2" customFormat="1" ht="48.75" customHeight="1">
      <c r="A100" s="133" t="s">
        <v>104</v>
      </c>
      <c r="B100" s="167" t="s">
        <v>120</v>
      </c>
      <c r="C100" s="161"/>
      <c r="D100" s="161"/>
      <c r="E100" s="161"/>
      <c r="F100" s="161"/>
      <c r="G100" s="161"/>
      <c r="H100" s="161"/>
      <c r="I100" s="161"/>
      <c r="J100" s="161"/>
      <c r="K100" s="161"/>
      <c r="L100" s="161"/>
      <c r="M100" s="161"/>
      <c r="N100" s="161"/>
      <c r="O100" s="161"/>
      <c r="P100" s="1"/>
      <c r="Q100" s="1"/>
      <c r="R100" s="1"/>
      <c r="S100" s="59"/>
      <c r="T100" s="63"/>
      <c r="U100" s="61"/>
      <c r="V100" s="63"/>
    </row>
    <row r="101" spans="1:22" s="2" customFormat="1" ht="15.75">
      <c r="A101" s="133"/>
      <c r="B101" s="4"/>
      <c r="C101" s="4"/>
      <c r="D101" s="3"/>
      <c r="E101" s="3"/>
      <c r="F101" s="3"/>
      <c r="G101" s="3"/>
      <c r="H101" s="3"/>
      <c r="I101" s="3"/>
      <c r="J101" s="3"/>
      <c r="K101" s="1"/>
      <c r="L101" s="1"/>
      <c r="M101" s="20"/>
      <c r="N101" s="1"/>
      <c r="O101" s="1"/>
      <c r="P101" s="1"/>
      <c r="Q101" s="1"/>
      <c r="R101" s="1"/>
      <c r="S101" s="59"/>
      <c r="T101" s="63"/>
      <c r="U101" s="61"/>
      <c r="V101" s="63"/>
    </row>
    <row r="102" spans="1:22" s="2" customFormat="1" ht="15.75">
      <c r="A102" s="133" t="s">
        <v>105</v>
      </c>
      <c r="B102" s="191" t="s">
        <v>241</v>
      </c>
      <c r="C102" s="192"/>
      <c r="D102" s="192"/>
      <c r="E102" s="192"/>
      <c r="F102" s="192"/>
      <c r="G102" s="192"/>
      <c r="H102" s="192"/>
      <c r="I102" s="192"/>
      <c r="J102" s="192"/>
      <c r="K102" s="192"/>
      <c r="L102" s="192"/>
      <c r="M102" s="192"/>
      <c r="N102" s="192"/>
      <c r="O102" s="192"/>
      <c r="P102" s="1"/>
      <c r="Q102" s="1"/>
      <c r="R102" s="1"/>
      <c r="S102" s="59"/>
      <c r="T102" s="63"/>
      <c r="U102" s="61"/>
      <c r="V102" s="63"/>
    </row>
    <row r="103" spans="1:22" s="2" customFormat="1" ht="15.75">
      <c r="A103" s="133"/>
      <c r="B103" s="22"/>
      <c r="C103" s="22"/>
      <c r="D103" s="1"/>
      <c r="E103" s="1"/>
      <c r="F103" s="1"/>
      <c r="G103" s="1"/>
      <c r="H103" s="1"/>
      <c r="I103" s="1"/>
      <c r="J103" s="1"/>
      <c r="K103" s="150" t="s">
        <v>10</v>
      </c>
      <c r="L103" s="1"/>
      <c r="M103" s="150" t="s">
        <v>2</v>
      </c>
      <c r="N103" s="1"/>
      <c r="O103" s="102"/>
      <c r="P103" s="1"/>
      <c r="Q103" s="1"/>
      <c r="R103" s="1"/>
      <c r="S103" s="59"/>
      <c r="T103" s="63"/>
      <c r="U103" s="61"/>
      <c r="V103" s="63"/>
    </row>
    <row r="104" spans="1:22" s="2" customFormat="1" ht="15.75">
      <c r="A104" s="133"/>
      <c r="B104" s="1"/>
      <c r="C104" s="1"/>
      <c r="D104" s="1"/>
      <c r="E104" s="1"/>
      <c r="F104" s="1"/>
      <c r="G104" s="1"/>
      <c r="H104" s="1"/>
      <c r="I104" s="1"/>
      <c r="J104" s="1"/>
      <c r="K104" s="163"/>
      <c r="L104" s="20"/>
      <c r="M104" s="150"/>
      <c r="N104" s="1"/>
      <c r="O104" s="1"/>
      <c r="P104" s="1"/>
      <c r="Q104" s="1"/>
      <c r="R104" s="1"/>
      <c r="S104" s="59"/>
      <c r="T104" s="63"/>
      <c r="U104" s="61"/>
      <c r="V104" s="63"/>
    </row>
    <row r="105" spans="1:22" s="2" customFormat="1" ht="15.75">
      <c r="A105" s="133"/>
      <c r="B105" s="1"/>
      <c r="C105" s="1"/>
      <c r="D105" s="1"/>
      <c r="E105" s="1"/>
      <c r="F105" s="1"/>
      <c r="G105" s="1"/>
      <c r="H105" s="1"/>
      <c r="I105" s="1"/>
      <c r="J105" s="1"/>
      <c r="K105" s="163"/>
      <c r="L105" s="20"/>
      <c r="M105" s="150"/>
      <c r="N105" s="1"/>
      <c r="O105" s="39"/>
      <c r="P105" s="1"/>
      <c r="Q105" s="1"/>
      <c r="R105" s="1"/>
      <c r="S105" s="59"/>
      <c r="T105" s="63"/>
      <c r="U105" s="61"/>
      <c r="V105" s="63"/>
    </row>
    <row r="106" spans="1:22" s="2" customFormat="1" ht="15.75">
      <c r="A106" s="133"/>
      <c r="B106" s="1"/>
      <c r="C106" s="1"/>
      <c r="D106" s="1"/>
      <c r="E106" s="1"/>
      <c r="F106" s="1"/>
      <c r="G106" s="1"/>
      <c r="H106" s="1"/>
      <c r="I106" s="1"/>
      <c r="J106" s="1"/>
      <c r="K106" s="6" t="s">
        <v>35</v>
      </c>
      <c r="L106" s="20"/>
      <c r="M106" s="6" t="s">
        <v>35</v>
      </c>
      <c r="N106" s="1"/>
      <c r="O106" s="39"/>
      <c r="P106" s="1"/>
      <c r="Q106" s="1"/>
      <c r="R106" s="1"/>
      <c r="S106" s="59"/>
      <c r="T106" s="63"/>
      <c r="U106" s="61"/>
      <c r="V106" s="63"/>
    </row>
    <row r="107" spans="1:22" s="2" customFormat="1" ht="15.75">
      <c r="A107" s="133"/>
      <c r="B107" s="1"/>
      <c r="C107" s="1"/>
      <c r="D107" s="1"/>
      <c r="E107" s="1"/>
      <c r="F107" s="1"/>
      <c r="G107" s="1"/>
      <c r="H107" s="1"/>
      <c r="I107" s="1"/>
      <c r="J107" s="1"/>
      <c r="K107" s="1"/>
      <c r="L107" s="1"/>
      <c r="M107" s="1"/>
      <c r="N107" s="1"/>
      <c r="O107" s="39"/>
      <c r="P107" s="1"/>
      <c r="Q107" s="1"/>
      <c r="R107" s="1"/>
      <c r="S107" s="59"/>
      <c r="T107" s="63"/>
      <c r="U107" s="61"/>
      <c r="V107" s="63"/>
    </row>
    <row r="108" spans="1:22" s="2" customFormat="1" ht="15.75">
      <c r="A108" s="133"/>
      <c r="B108" s="1" t="s">
        <v>14</v>
      </c>
      <c r="C108" s="1"/>
      <c r="D108" s="1"/>
      <c r="E108" s="1"/>
      <c r="F108" s="1"/>
      <c r="G108" s="1"/>
      <c r="H108" s="1"/>
      <c r="I108" s="1"/>
      <c r="J108" s="1"/>
      <c r="K108" s="12">
        <v>-149</v>
      </c>
      <c r="L108" s="12"/>
      <c r="M108" s="12">
        <v>3165</v>
      </c>
      <c r="N108" s="1"/>
      <c r="O108" s="73"/>
      <c r="P108" s="1"/>
      <c r="Q108" s="1"/>
      <c r="R108" s="1"/>
      <c r="S108" s="59"/>
      <c r="T108" s="63"/>
      <c r="U108" s="61"/>
      <c r="V108" s="63"/>
    </row>
    <row r="109" spans="1:22" s="2" customFormat="1" ht="15.75">
      <c r="A109" s="133"/>
      <c r="B109" s="1" t="s">
        <v>240</v>
      </c>
      <c r="C109" s="1"/>
      <c r="D109" s="1"/>
      <c r="E109" s="1"/>
      <c r="F109" s="1"/>
      <c r="G109" s="1"/>
      <c r="H109" s="1"/>
      <c r="I109" s="1"/>
      <c r="J109" s="1"/>
      <c r="K109" s="12">
        <v>-78</v>
      </c>
      <c r="L109" s="12"/>
      <c r="M109" s="12">
        <v>-78</v>
      </c>
      <c r="N109" s="1"/>
      <c r="O109" s="73"/>
      <c r="P109" s="1"/>
      <c r="Q109" s="1"/>
      <c r="R109" s="1"/>
      <c r="S109" s="59"/>
      <c r="T109" s="63"/>
      <c r="U109" s="61"/>
      <c r="V109" s="63"/>
    </row>
    <row r="110" spans="1:22" s="2" customFormat="1" ht="15.75">
      <c r="A110" s="133"/>
      <c r="B110" s="1" t="s">
        <v>109</v>
      </c>
      <c r="C110" s="1"/>
      <c r="D110" s="1"/>
      <c r="E110" s="1"/>
      <c r="F110" s="1"/>
      <c r="G110" s="1"/>
      <c r="H110" s="1"/>
      <c r="I110" s="1"/>
      <c r="J110" s="1"/>
      <c r="K110" s="12">
        <v>-1052</v>
      </c>
      <c r="L110" s="12"/>
      <c r="M110" s="12">
        <v>-932</v>
      </c>
      <c r="N110" s="1"/>
      <c r="O110" s="73"/>
      <c r="P110" s="1"/>
      <c r="Q110" s="1"/>
      <c r="R110" s="1"/>
      <c r="S110" s="59"/>
      <c r="T110" s="63"/>
      <c r="U110" s="61"/>
      <c r="V110" s="63"/>
    </row>
    <row r="111" spans="1:22" s="2" customFormat="1" ht="15.75">
      <c r="A111" s="133"/>
      <c r="B111" s="1"/>
      <c r="C111" s="1"/>
      <c r="D111" s="1"/>
      <c r="E111" s="1"/>
      <c r="F111" s="1"/>
      <c r="G111" s="1"/>
      <c r="H111" s="1"/>
      <c r="I111" s="1"/>
      <c r="J111" s="1"/>
      <c r="K111" s="12"/>
      <c r="L111" s="12"/>
      <c r="M111" s="12"/>
      <c r="N111" s="1"/>
      <c r="O111" s="73"/>
      <c r="P111" s="1"/>
      <c r="Q111" s="1"/>
      <c r="R111" s="1"/>
      <c r="S111" s="59"/>
      <c r="T111" s="63"/>
      <c r="U111" s="61"/>
      <c r="V111" s="63"/>
    </row>
    <row r="112" spans="1:22" s="2" customFormat="1" ht="16.5" thickBot="1">
      <c r="A112" s="133"/>
      <c r="B112" s="1"/>
      <c r="C112" s="1"/>
      <c r="D112" s="1"/>
      <c r="E112" s="1"/>
      <c r="F112" s="1"/>
      <c r="G112" s="1"/>
      <c r="H112" s="1"/>
      <c r="I112" s="1"/>
      <c r="J112" s="1"/>
      <c r="K112" s="14">
        <f>SUM(K108:K110)</f>
        <v>-1279</v>
      </c>
      <c r="L112" s="12"/>
      <c r="M112" s="14">
        <f>SUM(M108:M110)</f>
        <v>2155</v>
      </c>
      <c r="N112" s="1"/>
      <c r="O112" s="73"/>
      <c r="P112" s="1"/>
      <c r="Q112" s="1"/>
      <c r="R112" s="1"/>
      <c r="S112" s="59"/>
      <c r="T112" s="63"/>
      <c r="U112" s="61"/>
      <c r="V112" s="63"/>
    </row>
    <row r="113" spans="1:22" s="2" customFormat="1" ht="16.5" thickTop="1">
      <c r="A113" s="133"/>
      <c r="B113" s="1"/>
      <c r="C113" s="1"/>
      <c r="D113" s="1"/>
      <c r="E113" s="1"/>
      <c r="F113" s="1"/>
      <c r="G113" s="1"/>
      <c r="H113" s="1"/>
      <c r="I113" s="1"/>
      <c r="J113" s="1"/>
      <c r="K113" s="15"/>
      <c r="L113" s="1"/>
      <c r="M113" s="15"/>
      <c r="N113" s="1"/>
      <c r="O113" s="1"/>
      <c r="P113" s="1"/>
      <c r="Q113" s="1"/>
      <c r="R113" s="1"/>
      <c r="S113" s="59"/>
      <c r="T113" s="63"/>
      <c r="U113" s="61"/>
      <c r="V113" s="63"/>
    </row>
    <row r="114" spans="1:22" s="2" customFormat="1" ht="46.5" customHeight="1">
      <c r="A114" s="133"/>
      <c r="B114" s="193" t="s">
        <v>11</v>
      </c>
      <c r="C114" s="193"/>
      <c r="D114" s="193"/>
      <c r="E114" s="193"/>
      <c r="F114" s="193"/>
      <c r="G114" s="193"/>
      <c r="H114" s="193"/>
      <c r="I114" s="193"/>
      <c r="J114" s="193"/>
      <c r="K114" s="193"/>
      <c r="L114" s="193"/>
      <c r="M114" s="193"/>
      <c r="N114" s="193"/>
      <c r="O114" s="193"/>
      <c r="P114" s="1"/>
      <c r="Q114" s="1"/>
      <c r="R114" s="1"/>
      <c r="S114" s="59"/>
      <c r="T114" s="63"/>
      <c r="U114" s="61"/>
      <c r="V114" s="63"/>
    </row>
    <row r="115" spans="1:22" s="2" customFormat="1" ht="51.75" customHeight="1">
      <c r="A115" s="133" t="s">
        <v>225</v>
      </c>
      <c r="B115" s="174" t="s">
        <v>243</v>
      </c>
      <c r="C115" s="175"/>
      <c r="D115" s="175"/>
      <c r="E115" s="175"/>
      <c r="F115" s="175"/>
      <c r="G115" s="175"/>
      <c r="H115" s="175"/>
      <c r="I115" s="175"/>
      <c r="J115" s="175"/>
      <c r="K115" s="175"/>
      <c r="L115" s="175"/>
      <c r="M115" s="175"/>
      <c r="N115" s="175"/>
      <c r="O115" s="175"/>
      <c r="P115" s="1"/>
      <c r="Q115" s="39"/>
      <c r="R115" s="1"/>
      <c r="S115" s="59"/>
      <c r="T115" s="63"/>
      <c r="U115" s="61"/>
      <c r="V115" s="63"/>
    </row>
    <row r="116" spans="1:22" s="2" customFormat="1" ht="15.75">
      <c r="A116" s="133"/>
      <c r="B116" s="1"/>
      <c r="C116" s="1"/>
      <c r="D116" s="1"/>
      <c r="E116" s="1"/>
      <c r="F116" s="1"/>
      <c r="G116" s="1"/>
      <c r="H116" s="1"/>
      <c r="I116" s="1"/>
      <c r="J116" s="1"/>
      <c r="K116" s="1"/>
      <c r="L116" s="1"/>
      <c r="M116" s="1"/>
      <c r="N116" s="1"/>
      <c r="O116" s="1"/>
      <c r="P116" s="1"/>
      <c r="Q116" s="1"/>
      <c r="R116" s="1"/>
      <c r="S116" s="59"/>
      <c r="T116" s="63"/>
      <c r="U116" s="61"/>
      <c r="V116" s="63"/>
    </row>
    <row r="117" spans="1:22" s="2" customFormat="1" ht="48.75" customHeight="1">
      <c r="A117" s="133" t="s">
        <v>226</v>
      </c>
      <c r="B117" s="167" t="s">
        <v>121</v>
      </c>
      <c r="C117" s="161"/>
      <c r="D117" s="161"/>
      <c r="E117" s="161"/>
      <c r="F117" s="161"/>
      <c r="G117" s="161"/>
      <c r="H117" s="161"/>
      <c r="I117" s="161"/>
      <c r="J117" s="161"/>
      <c r="K117" s="161"/>
      <c r="L117" s="161"/>
      <c r="M117" s="161"/>
      <c r="N117" s="161"/>
      <c r="O117" s="161"/>
      <c r="P117" s="1"/>
      <c r="Q117" s="1"/>
      <c r="R117" s="1"/>
      <c r="S117" s="59"/>
      <c r="T117" s="63"/>
      <c r="U117" s="61"/>
      <c r="V117" s="63"/>
    </row>
    <row r="118" spans="1:22" s="2" customFormat="1" ht="15.75">
      <c r="A118" s="133"/>
      <c r="B118" s="1"/>
      <c r="C118" s="1"/>
      <c r="D118" s="1"/>
      <c r="E118" s="1"/>
      <c r="F118" s="1"/>
      <c r="G118" s="1"/>
      <c r="H118" s="1"/>
      <c r="I118" s="1"/>
      <c r="J118" s="1"/>
      <c r="K118" s="1"/>
      <c r="L118" s="1"/>
      <c r="M118" s="1"/>
      <c r="N118" s="1"/>
      <c r="O118" s="1"/>
      <c r="P118" s="1"/>
      <c r="Q118" s="1"/>
      <c r="R118" s="1"/>
      <c r="S118" s="59"/>
      <c r="T118" s="63"/>
      <c r="U118" s="61"/>
      <c r="V118" s="63"/>
    </row>
    <row r="119" spans="1:22" s="2" customFormat="1" ht="48" customHeight="1">
      <c r="A119" s="133" t="s">
        <v>227</v>
      </c>
      <c r="B119" s="185" t="s">
        <v>244</v>
      </c>
      <c r="C119" s="186"/>
      <c r="D119" s="186"/>
      <c r="E119" s="186"/>
      <c r="F119" s="186"/>
      <c r="G119" s="186"/>
      <c r="H119" s="186"/>
      <c r="I119" s="186"/>
      <c r="J119" s="186"/>
      <c r="K119" s="186"/>
      <c r="L119" s="186"/>
      <c r="M119" s="186"/>
      <c r="N119" s="186"/>
      <c r="O119" s="186"/>
      <c r="P119" s="1"/>
      <c r="Q119" s="1"/>
      <c r="R119" s="1"/>
      <c r="S119" s="59"/>
      <c r="T119" s="63"/>
      <c r="U119" s="61"/>
      <c r="V119" s="63"/>
    </row>
    <row r="120" spans="1:22" s="2" customFormat="1" ht="15.75" customHeight="1">
      <c r="A120" s="133"/>
      <c r="B120" s="43"/>
      <c r="C120" s="41"/>
      <c r="D120" s="41"/>
      <c r="E120" s="41"/>
      <c r="F120" s="41"/>
      <c r="G120" s="41"/>
      <c r="H120" s="41"/>
      <c r="I120" s="41"/>
      <c r="J120" s="41"/>
      <c r="K120" s="41"/>
      <c r="L120" s="41"/>
      <c r="M120" s="41"/>
      <c r="N120" s="41"/>
      <c r="O120" s="41"/>
      <c r="P120" s="1"/>
      <c r="Q120" s="1"/>
      <c r="R120" s="1"/>
      <c r="S120" s="59"/>
      <c r="T120" s="63"/>
      <c r="U120" s="61"/>
      <c r="V120" s="63"/>
    </row>
    <row r="121" spans="1:22" s="2" customFormat="1" ht="15.75">
      <c r="A121" s="133"/>
      <c r="B121" s="1"/>
      <c r="C121" s="1"/>
      <c r="D121" s="1"/>
      <c r="E121" s="1"/>
      <c r="F121" s="1"/>
      <c r="G121" s="1"/>
      <c r="H121" s="1"/>
      <c r="I121" s="1"/>
      <c r="J121" s="1"/>
      <c r="K121" s="6" t="s">
        <v>35</v>
      </c>
      <c r="L121" s="20"/>
      <c r="M121" s="1"/>
      <c r="N121" s="1"/>
      <c r="O121" s="1"/>
      <c r="P121" s="1"/>
      <c r="Q121" s="1"/>
      <c r="R121" s="1"/>
      <c r="S121" s="59"/>
      <c r="T121" s="63"/>
      <c r="U121" s="61"/>
      <c r="V121" s="63"/>
    </row>
    <row r="122" spans="1:22" s="2" customFormat="1" ht="15.75">
      <c r="A122" s="133"/>
      <c r="B122" s="157" t="s">
        <v>110</v>
      </c>
      <c r="C122" s="157"/>
      <c r="D122" s="157"/>
      <c r="E122" s="45"/>
      <c r="F122" s="45"/>
      <c r="G122" s="45"/>
      <c r="H122" s="45"/>
      <c r="I122" s="45"/>
      <c r="J122" s="45"/>
      <c r="K122" s="1"/>
      <c r="L122" s="1"/>
      <c r="M122" s="1"/>
      <c r="N122" s="1"/>
      <c r="O122" s="1"/>
      <c r="P122" s="1"/>
      <c r="Q122" s="1"/>
      <c r="R122" s="1"/>
      <c r="S122" s="59"/>
      <c r="T122" s="63"/>
      <c r="U122" s="61"/>
      <c r="V122" s="63"/>
    </row>
    <row r="123" spans="1:22" s="2" customFormat="1" ht="15.75">
      <c r="A123" s="133"/>
      <c r="B123" s="172" t="s">
        <v>111</v>
      </c>
      <c r="C123" s="172"/>
      <c r="D123" s="173"/>
      <c r="E123" s="39"/>
      <c r="F123" s="39"/>
      <c r="G123" s="39"/>
      <c r="H123" s="39"/>
      <c r="I123" s="39"/>
      <c r="J123" s="39"/>
      <c r="K123" s="99">
        <v>11013</v>
      </c>
      <c r="L123" s="23"/>
      <c r="M123" s="1"/>
      <c r="N123" s="1"/>
      <c r="O123" s="1"/>
      <c r="P123" s="1"/>
      <c r="Q123" s="1"/>
      <c r="R123" s="1"/>
      <c r="S123" s="59"/>
      <c r="T123" s="63"/>
      <c r="U123" s="61"/>
      <c r="V123" s="63"/>
    </row>
    <row r="124" spans="1:22" s="2" customFormat="1" ht="15.75">
      <c r="A124" s="133"/>
      <c r="B124" s="172" t="s">
        <v>112</v>
      </c>
      <c r="C124" s="172"/>
      <c r="D124" s="173"/>
      <c r="E124" s="39"/>
      <c r="F124" s="39"/>
      <c r="G124" s="39"/>
      <c r="H124" s="39"/>
      <c r="I124" s="39"/>
      <c r="J124" s="39"/>
      <c r="K124" s="100">
        <v>1069</v>
      </c>
      <c r="L124" s="23"/>
      <c r="M124" s="1"/>
      <c r="N124" s="1"/>
      <c r="O124" s="1"/>
      <c r="P124" s="1"/>
      <c r="Q124" s="1"/>
      <c r="R124" s="1"/>
      <c r="S124" s="59"/>
      <c r="T124" s="63"/>
      <c r="U124" s="61"/>
      <c r="V124" s="63"/>
    </row>
    <row r="125" spans="1:22" s="2" customFormat="1" ht="15.75">
      <c r="A125" s="133"/>
      <c r="B125" s="172"/>
      <c r="C125" s="172"/>
      <c r="D125" s="172"/>
      <c r="E125" s="1"/>
      <c r="F125" s="1"/>
      <c r="G125" s="1"/>
      <c r="H125" s="1"/>
      <c r="I125" s="1"/>
      <c r="J125" s="1"/>
      <c r="K125" s="101">
        <f>SUM(K123:K124)</f>
        <v>12082</v>
      </c>
      <c r="L125" s="1"/>
      <c r="M125" s="1"/>
      <c r="N125" s="1"/>
      <c r="O125" s="1"/>
      <c r="P125" s="1"/>
      <c r="Q125" s="1"/>
      <c r="R125" s="1"/>
      <c r="S125" s="59"/>
      <c r="T125" s="63"/>
      <c r="U125" s="61"/>
      <c r="V125" s="63"/>
    </row>
    <row r="126" spans="1:22" s="2" customFormat="1" ht="15.75">
      <c r="A126" s="133"/>
      <c r="B126" s="172" t="s">
        <v>113</v>
      </c>
      <c r="C126" s="172"/>
      <c r="D126" s="172"/>
      <c r="E126" s="1"/>
      <c r="F126" s="1"/>
      <c r="G126" s="1"/>
      <c r="H126" s="1"/>
      <c r="I126" s="1"/>
      <c r="J126" s="1"/>
      <c r="K126" s="102"/>
      <c r="L126" s="1"/>
      <c r="M126" s="1"/>
      <c r="N126" s="1"/>
      <c r="O126" s="1"/>
      <c r="P126" s="1"/>
      <c r="Q126" s="1"/>
      <c r="R126" s="1"/>
      <c r="S126" s="59"/>
      <c r="T126" s="63"/>
      <c r="U126" s="61"/>
      <c r="V126" s="63"/>
    </row>
    <row r="127" spans="1:22" s="2" customFormat="1" ht="15.75">
      <c r="A127" s="133"/>
      <c r="B127" s="172" t="s">
        <v>111</v>
      </c>
      <c r="C127" s="172"/>
      <c r="D127" s="173"/>
      <c r="E127" s="39"/>
      <c r="F127" s="39"/>
      <c r="G127" s="39"/>
      <c r="H127" s="39"/>
      <c r="I127" s="39"/>
      <c r="J127" s="39"/>
      <c r="K127" s="99">
        <v>148474</v>
      </c>
      <c r="L127" s="23"/>
      <c r="M127" s="1"/>
      <c r="N127" s="1"/>
      <c r="O127" s="1"/>
      <c r="P127" s="1"/>
      <c r="Q127" s="1"/>
      <c r="R127" s="1"/>
      <c r="S127" s="59"/>
      <c r="T127" s="63"/>
      <c r="U127" s="61"/>
      <c r="V127" s="63"/>
    </row>
    <row r="128" spans="1:22" s="2" customFormat="1" ht="15.75">
      <c r="A128" s="133"/>
      <c r="B128" s="172" t="s">
        <v>112</v>
      </c>
      <c r="C128" s="172"/>
      <c r="D128" s="173"/>
      <c r="E128" s="39"/>
      <c r="F128" s="39"/>
      <c r="G128" s="39"/>
      <c r="H128" s="39"/>
      <c r="I128" s="39"/>
      <c r="J128" s="39"/>
      <c r="K128" s="100">
        <v>1050</v>
      </c>
      <c r="L128" s="23"/>
      <c r="M128" s="1"/>
      <c r="N128" s="1"/>
      <c r="O128" s="1"/>
      <c r="P128" s="1"/>
      <c r="Q128" s="1"/>
      <c r="R128" s="1"/>
      <c r="S128" s="59"/>
      <c r="T128" s="63"/>
      <c r="U128" s="61"/>
      <c r="V128" s="63"/>
    </row>
    <row r="129" spans="1:22" s="2" customFormat="1" ht="15.75">
      <c r="A129" s="133"/>
      <c r="B129" s="172"/>
      <c r="C129" s="172"/>
      <c r="D129" s="172"/>
      <c r="E129" s="1"/>
      <c r="F129" s="1"/>
      <c r="G129" s="1"/>
      <c r="H129" s="1"/>
      <c r="I129" s="1"/>
      <c r="J129" s="1"/>
      <c r="K129" s="101">
        <f>SUM(K127:K128)</f>
        <v>149524</v>
      </c>
      <c r="L129" s="1"/>
      <c r="M129" s="1"/>
      <c r="N129" s="1"/>
      <c r="O129" s="1"/>
      <c r="P129" s="1"/>
      <c r="Q129" s="1"/>
      <c r="R129" s="1"/>
      <c r="S129" s="59"/>
      <c r="T129" s="63"/>
      <c r="U129" s="61"/>
      <c r="V129" s="63"/>
    </row>
    <row r="130" spans="1:22" s="2" customFormat="1" ht="16.5" thickBot="1">
      <c r="A130" s="133"/>
      <c r="B130" s="172"/>
      <c r="C130" s="172"/>
      <c r="D130" s="172"/>
      <c r="E130" s="1"/>
      <c r="F130" s="1"/>
      <c r="G130" s="1"/>
      <c r="H130" s="1"/>
      <c r="I130" s="1"/>
      <c r="J130" s="1"/>
      <c r="K130" s="145">
        <f>K129+K125</f>
        <v>161606</v>
      </c>
      <c r="L130" s="1"/>
      <c r="M130" s="1"/>
      <c r="N130" s="1"/>
      <c r="O130" s="1"/>
      <c r="P130" s="1"/>
      <c r="Q130" s="1"/>
      <c r="R130" s="1"/>
      <c r="S130" s="59"/>
      <c r="T130" s="63"/>
      <c r="U130" s="61"/>
      <c r="V130" s="63"/>
    </row>
    <row r="131" spans="1:22" s="2" customFormat="1" ht="16.5" thickTop="1">
      <c r="A131" s="133"/>
      <c r="B131" s="1"/>
      <c r="C131" s="1"/>
      <c r="D131" s="1"/>
      <c r="E131" s="1"/>
      <c r="F131" s="1"/>
      <c r="G131" s="1"/>
      <c r="H131" s="1"/>
      <c r="I131" s="1"/>
      <c r="J131" s="1"/>
      <c r="K131" s="39"/>
      <c r="L131" s="1"/>
      <c r="M131" s="1"/>
      <c r="N131" s="1"/>
      <c r="O131" s="1"/>
      <c r="P131" s="1"/>
      <c r="Q131" s="1"/>
      <c r="R131" s="1"/>
      <c r="S131" s="59"/>
      <c r="T131" s="63"/>
      <c r="U131" s="61"/>
      <c r="V131" s="63"/>
    </row>
    <row r="132" spans="1:22" s="2" customFormat="1" ht="51" customHeight="1">
      <c r="A132" s="133" t="s">
        <v>228</v>
      </c>
      <c r="B132" s="167" t="s">
        <v>248</v>
      </c>
      <c r="C132" s="167"/>
      <c r="D132" s="167"/>
      <c r="E132" s="167"/>
      <c r="F132" s="167"/>
      <c r="G132" s="167"/>
      <c r="H132" s="167"/>
      <c r="I132" s="167"/>
      <c r="J132" s="167"/>
      <c r="K132" s="167"/>
      <c r="L132" s="167"/>
      <c r="M132" s="167"/>
      <c r="N132" s="167"/>
      <c r="O132" s="171"/>
      <c r="P132" s="1"/>
      <c r="Q132" s="1"/>
      <c r="R132" s="1"/>
      <c r="S132" s="59"/>
      <c r="T132" s="63"/>
      <c r="U132" s="61"/>
      <c r="V132" s="63"/>
    </row>
    <row r="133" spans="1:22" s="2" customFormat="1" ht="15.75">
      <c r="A133" s="133"/>
      <c r="B133" s="1"/>
      <c r="C133" s="1"/>
      <c r="D133" s="1"/>
      <c r="E133" s="1"/>
      <c r="F133" s="1"/>
      <c r="G133" s="1"/>
      <c r="H133" s="1"/>
      <c r="I133" s="1"/>
      <c r="J133" s="1"/>
      <c r="K133" s="1"/>
      <c r="L133" s="1"/>
      <c r="M133" s="1"/>
      <c r="N133" s="1"/>
      <c r="O133" s="1"/>
      <c r="P133" s="1"/>
      <c r="Q133" s="1"/>
      <c r="R133" s="1"/>
      <c r="S133" s="59"/>
      <c r="T133" s="63"/>
      <c r="U133" s="61"/>
      <c r="V133" s="63"/>
    </row>
    <row r="134" spans="1:22" s="2" customFormat="1" ht="97.5" customHeight="1">
      <c r="A134" s="133" t="s">
        <v>245</v>
      </c>
      <c r="B134" s="167" t="s">
        <v>269</v>
      </c>
      <c r="C134" s="167"/>
      <c r="D134" s="167"/>
      <c r="E134" s="167"/>
      <c r="F134" s="167"/>
      <c r="G134" s="167"/>
      <c r="H134" s="167"/>
      <c r="I134" s="167"/>
      <c r="J134" s="167"/>
      <c r="K134" s="167"/>
      <c r="L134" s="167"/>
      <c r="M134" s="167"/>
      <c r="N134" s="167"/>
      <c r="O134" s="171"/>
      <c r="P134" s="1"/>
      <c r="Q134" s="1"/>
      <c r="R134" s="1"/>
      <c r="S134" s="59"/>
      <c r="T134" s="63"/>
      <c r="U134" s="61"/>
      <c r="V134" s="63"/>
    </row>
    <row r="135" spans="1:22" s="2" customFormat="1" ht="15.75">
      <c r="A135" s="133"/>
      <c r="B135" s="1"/>
      <c r="C135" s="1"/>
      <c r="D135" s="1"/>
      <c r="E135" s="1"/>
      <c r="F135" s="1"/>
      <c r="G135" s="1"/>
      <c r="H135" s="1"/>
      <c r="I135" s="1"/>
      <c r="J135" s="1"/>
      <c r="K135" s="1"/>
      <c r="L135" s="1"/>
      <c r="M135" s="1"/>
      <c r="N135" s="1"/>
      <c r="O135" s="1"/>
      <c r="P135" s="1"/>
      <c r="Q135" s="1"/>
      <c r="R135" s="1"/>
      <c r="S135" s="59"/>
      <c r="T135" s="63"/>
      <c r="U135" s="61"/>
      <c r="V135" s="63"/>
    </row>
    <row r="136" spans="1:22" s="2" customFormat="1" ht="15.75">
      <c r="A136" s="133" t="s">
        <v>246</v>
      </c>
      <c r="B136" s="167" t="s">
        <v>114</v>
      </c>
      <c r="C136" s="161"/>
      <c r="D136" s="161"/>
      <c r="E136" s="161"/>
      <c r="F136" s="161"/>
      <c r="G136" s="161"/>
      <c r="H136" s="161"/>
      <c r="I136" s="161"/>
      <c r="J136" s="161"/>
      <c r="K136" s="161"/>
      <c r="L136" s="161"/>
      <c r="M136" s="161"/>
      <c r="N136" s="161"/>
      <c r="O136" s="161"/>
      <c r="P136" s="1"/>
      <c r="Q136" s="1"/>
      <c r="R136" s="1"/>
      <c r="S136" s="59"/>
      <c r="T136" s="63"/>
      <c r="U136" s="61"/>
      <c r="V136" s="63"/>
    </row>
    <row r="137" spans="1:22" s="2" customFormat="1" ht="15.75">
      <c r="A137" s="133"/>
      <c r="B137" s="1"/>
      <c r="C137" s="1"/>
      <c r="D137" s="1"/>
      <c r="E137" s="1"/>
      <c r="F137" s="1"/>
      <c r="G137" s="1"/>
      <c r="H137" s="1"/>
      <c r="I137" s="1"/>
      <c r="J137" s="1"/>
      <c r="K137" s="150" t="s">
        <v>12</v>
      </c>
      <c r="L137" s="3"/>
      <c r="M137" s="150" t="s">
        <v>3</v>
      </c>
      <c r="N137" s="1"/>
      <c r="O137" s="1"/>
      <c r="P137" s="1"/>
      <c r="Q137" s="1"/>
      <c r="R137" s="1"/>
      <c r="S137" s="59"/>
      <c r="T137" s="63"/>
      <c r="U137" s="61"/>
      <c r="V137" s="63"/>
    </row>
    <row r="138" spans="1:22" s="2" customFormat="1" ht="15.75">
      <c r="A138" s="133"/>
      <c r="B138" s="1"/>
      <c r="C138" s="1"/>
      <c r="D138" s="1"/>
      <c r="E138" s="1"/>
      <c r="F138" s="1"/>
      <c r="G138" s="1"/>
      <c r="H138" s="1"/>
      <c r="I138" s="1"/>
      <c r="J138" s="1"/>
      <c r="K138" s="150"/>
      <c r="L138" s="20"/>
      <c r="M138" s="150"/>
      <c r="N138" s="1"/>
      <c r="O138" s="1"/>
      <c r="P138" s="1"/>
      <c r="Q138" s="1"/>
      <c r="R138" s="1"/>
      <c r="S138" s="59"/>
      <c r="T138" s="63"/>
      <c r="U138" s="61"/>
      <c r="V138" s="63"/>
    </row>
    <row r="139" spans="1:22" s="2" customFormat="1" ht="15.75">
      <c r="A139" s="133"/>
      <c r="B139" s="1"/>
      <c r="C139" s="1"/>
      <c r="D139" s="1"/>
      <c r="E139" s="1"/>
      <c r="F139" s="1"/>
      <c r="G139" s="1"/>
      <c r="H139" s="1"/>
      <c r="I139" s="1"/>
      <c r="J139" s="1"/>
      <c r="K139" s="150"/>
      <c r="L139" s="20"/>
      <c r="M139" s="150"/>
      <c r="N139" s="1"/>
      <c r="O139" s="1"/>
      <c r="P139" s="1"/>
      <c r="Q139" s="1"/>
      <c r="R139" s="1"/>
      <c r="S139" s="59"/>
      <c r="T139" s="63"/>
      <c r="U139" s="61"/>
      <c r="V139" s="63"/>
    </row>
    <row r="140" spans="1:22" s="2" customFormat="1" ht="15.75">
      <c r="A140" s="136"/>
      <c r="B140" s="169" t="s">
        <v>115</v>
      </c>
      <c r="C140" s="156"/>
      <c r="D140" s="156"/>
      <c r="E140" s="44"/>
      <c r="F140" s="44"/>
      <c r="G140" s="44"/>
      <c r="H140" s="44"/>
      <c r="I140" s="44"/>
      <c r="J140" s="44"/>
      <c r="K140" s="6"/>
      <c r="L140" s="20"/>
      <c r="M140" s="6"/>
      <c r="N140" s="1"/>
      <c r="O140" s="1"/>
      <c r="P140" s="1"/>
      <c r="Q140" s="1"/>
      <c r="R140" s="1"/>
      <c r="S140" s="59"/>
      <c r="T140" s="63"/>
      <c r="U140" s="61"/>
      <c r="V140" s="63"/>
    </row>
    <row r="141" spans="1:22" s="2" customFormat="1" ht="15">
      <c r="A141" s="136"/>
      <c r="B141" s="157"/>
      <c r="C141" s="157"/>
      <c r="D141" s="157"/>
      <c r="E141" s="45"/>
      <c r="F141" s="45"/>
      <c r="G141" s="45"/>
      <c r="H141" s="45"/>
      <c r="I141" s="45"/>
      <c r="J141" s="45"/>
      <c r="K141" s="1"/>
      <c r="L141" s="1"/>
      <c r="M141" s="1"/>
      <c r="N141" s="1"/>
      <c r="O141" s="1"/>
      <c r="P141" s="1"/>
      <c r="Q141" s="1"/>
      <c r="R141" s="1"/>
      <c r="S141" s="59"/>
      <c r="T141" s="63"/>
      <c r="U141" s="61"/>
      <c r="V141" s="63"/>
    </row>
    <row r="142" spans="1:22" s="2" customFormat="1" ht="15.75" customHeight="1" thickBot="1">
      <c r="A142" s="136"/>
      <c r="B142" s="187" t="s">
        <v>147</v>
      </c>
      <c r="C142" s="187"/>
      <c r="D142" s="187"/>
      <c r="E142" s="188"/>
      <c r="F142" s="188"/>
      <c r="G142" s="188"/>
      <c r="H142" s="188"/>
      <c r="I142" s="188"/>
      <c r="J142" s="124"/>
      <c r="K142" s="1">
        <f>PL1!C35</f>
        <v>8276</v>
      </c>
      <c r="L142" s="1"/>
      <c r="M142" s="1">
        <f>PL1!G35</f>
        <v>19301</v>
      </c>
      <c r="N142" s="1"/>
      <c r="O142" s="1"/>
      <c r="P142" s="1"/>
      <c r="Q142" s="1"/>
      <c r="R142" s="1"/>
      <c r="S142" s="59"/>
      <c r="T142" s="63"/>
      <c r="U142" s="61"/>
      <c r="V142" s="63"/>
    </row>
    <row r="143" spans="1:22" s="2" customFormat="1" ht="15.75" thickTop="1">
      <c r="A143" s="136"/>
      <c r="B143" s="157"/>
      <c r="C143" s="157"/>
      <c r="D143" s="157"/>
      <c r="E143" s="45"/>
      <c r="F143" s="45"/>
      <c r="G143" s="45"/>
      <c r="H143" s="45"/>
      <c r="I143" s="45"/>
      <c r="J143" s="45"/>
      <c r="K143" s="15"/>
      <c r="L143" s="1"/>
      <c r="M143" s="15"/>
      <c r="N143" s="1"/>
      <c r="O143" s="1"/>
      <c r="P143" s="1"/>
      <c r="Q143" s="1"/>
      <c r="R143" s="1"/>
      <c r="S143" s="59"/>
      <c r="T143" s="63"/>
      <c r="U143" s="61"/>
      <c r="V143" s="63"/>
    </row>
    <row r="144" spans="1:22" s="2" customFormat="1" ht="15.75" thickBot="1">
      <c r="A144" s="136"/>
      <c r="B144" s="157" t="s">
        <v>148</v>
      </c>
      <c r="C144" s="157"/>
      <c r="D144" s="157"/>
      <c r="E144" s="156"/>
      <c r="F144" s="156"/>
      <c r="G144" s="156"/>
      <c r="H144" s="156"/>
      <c r="I144" s="156"/>
      <c r="J144" s="44"/>
      <c r="K144" s="1">
        <v>175571</v>
      </c>
      <c r="L144" s="1"/>
      <c r="M144" s="1">
        <v>175571</v>
      </c>
      <c r="N144" s="1"/>
      <c r="O144" s="1"/>
      <c r="P144" s="1"/>
      <c r="Q144" s="1"/>
      <c r="R144" s="1"/>
      <c r="S144" s="59"/>
      <c r="T144" s="63"/>
      <c r="U144" s="61"/>
      <c r="V144" s="63"/>
    </row>
    <row r="145" spans="1:22" s="2" customFormat="1" ht="15.75" thickTop="1">
      <c r="A145" s="136"/>
      <c r="B145" s="157"/>
      <c r="C145" s="157"/>
      <c r="D145" s="157"/>
      <c r="E145" s="45"/>
      <c r="F145" s="45"/>
      <c r="G145" s="45"/>
      <c r="H145" s="45"/>
      <c r="I145" s="45"/>
      <c r="J145" s="45"/>
      <c r="K145" s="15"/>
      <c r="L145" s="1"/>
      <c r="M145" s="15"/>
      <c r="N145" s="1"/>
      <c r="O145" s="1"/>
      <c r="P145" s="1"/>
      <c r="Q145" s="1"/>
      <c r="R145" s="1"/>
      <c r="S145" s="59"/>
      <c r="T145" s="63"/>
      <c r="U145" s="61"/>
      <c r="V145" s="63"/>
    </row>
    <row r="146" spans="1:22" s="2" customFormat="1" ht="13.5" customHeight="1" thickBot="1">
      <c r="A146" s="136"/>
      <c r="B146" s="157" t="s">
        <v>116</v>
      </c>
      <c r="C146" s="157"/>
      <c r="D146" s="157"/>
      <c r="E146" s="45"/>
      <c r="F146" s="45"/>
      <c r="G146" s="45"/>
      <c r="H146" s="45"/>
      <c r="I146" s="45"/>
      <c r="J146" s="45"/>
      <c r="K146" s="37">
        <f>K142/K144*100</f>
        <v>4.713762523423572</v>
      </c>
      <c r="L146" s="37"/>
      <c r="M146" s="37">
        <f>M142/M144*100</f>
        <v>10.993273376582694</v>
      </c>
      <c r="N146" s="1"/>
      <c r="O146" s="1"/>
      <c r="P146" s="1"/>
      <c r="Q146" s="1"/>
      <c r="R146" s="1"/>
      <c r="S146" s="59"/>
      <c r="T146" s="63"/>
      <c r="U146" s="61"/>
      <c r="V146" s="63"/>
    </row>
    <row r="147" spans="1:22" s="2" customFormat="1" ht="15.75" thickTop="1">
      <c r="A147" s="136"/>
      <c r="B147" s="1"/>
      <c r="C147" s="1"/>
      <c r="D147" s="1"/>
      <c r="E147" s="1"/>
      <c r="F147" s="1"/>
      <c r="G147" s="1"/>
      <c r="H147" s="1"/>
      <c r="I147" s="1"/>
      <c r="J147" s="1"/>
      <c r="K147" s="15"/>
      <c r="L147" s="1"/>
      <c r="M147" s="15"/>
      <c r="N147" s="1"/>
      <c r="O147" s="1"/>
      <c r="P147" s="1"/>
      <c r="Q147" s="1"/>
      <c r="R147" s="1"/>
      <c r="S147" s="59"/>
      <c r="T147" s="63"/>
      <c r="U147" s="61"/>
      <c r="V147" s="63"/>
    </row>
    <row r="148" spans="1:22" s="10" customFormat="1" ht="54.75" customHeight="1">
      <c r="A148" s="136"/>
      <c r="B148" s="168" t="s">
        <v>128</v>
      </c>
      <c r="C148" s="161"/>
      <c r="D148" s="161"/>
      <c r="E148" s="161"/>
      <c r="F148" s="161"/>
      <c r="G148" s="161"/>
      <c r="H148" s="161"/>
      <c r="I148" s="161"/>
      <c r="J148" s="161"/>
      <c r="K148" s="161"/>
      <c r="L148" s="161"/>
      <c r="M148" s="161"/>
      <c r="N148" s="161"/>
      <c r="O148" s="161"/>
      <c r="P148" s="9"/>
      <c r="Q148" s="9"/>
      <c r="R148" s="9"/>
      <c r="S148" s="60"/>
      <c r="T148" s="64"/>
      <c r="U148" s="62"/>
      <c r="V148" s="64"/>
    </row>
    <row r="149" spans="1:22" s="10" customFormat="1" ht="15">
      <c r="A149" s="137"/>
      <c r="B149" s="9"/>
      <c r="C149" s="9"/>
      <c r="D149" s="9"/>
      <c r="E149" s="9"/>
      <c r="F149" s="9"/>
      <c r="G149" s="9"/>
      <c r="H149" s="9"/>
      <c r="I149" s="9"/>
      <c r="J149" s="9"/>
      <c r="K149" s="9"/>
      <c r="L149" s="9"/>
      <c r="M149" s="9"/>
      <c r="N149" s="9"/>
      <c r="O149" s="9"/>
      <c r="P149" s="9"/>
      <c r="Q149" s="9"/>
      <c r="R149" s="9"/>
      <c r="S149" s="60"/>
      <c r="T149" s="64"/>
      <c r="U149" s="62"/>
      <c r="V149" s="64"/>
    </row>
    <row r="150" spans="1:22" s="2" customFormat="1" ht="15.75">
      <c r="A150" s="135" t="s">
        <v>247</v>
      </c>
      <c r="B150" s="75" t="s">
        <v>157</v>
      </c>
      <c r="C150" s="1"/>
      <c r="D150" s="1"/>
      <c r="E150" s="1"/>
      <c r="F150" s="1"/>
      <c r="G150" s="1"/>
      <c r="H150" s="1"/>
      <c r="I150" s="1"/>
      <c r="J150" s="1"/>
      <c r="K150" s="1"/>
      <c r="L150" s="1"/>
      <c r="M150" s="1"/>
      <c r="N150" s="1"/>
      <c r="O150" s="1"/>
      <c r="P150" s="1"/>
      <c r="Q150" s="1"/>
      <c r="R150" s="1"/>
      <c r="S150" s="59"/>
      <c r="T150" s="63"/>
      <c r="U150" s="61"/>
      <c r="V150" s="63"/>
    </row>
    <row r="151" spans="1:22" s="2" customFormat="1" ht="15" customHeight="1">
      <c r="A151" s="136"/>
      <c r="B151" s="1"/>
      <c r="C151" s="1"/>
      <c r="D151" s="1"/>
      <c r="E151" s="1"/>
      <c r="F151" s="1"/>
      <c r="G151" s="1"/>
      <c r="H151" s="1"/>
      <c r="I151" s="1"/>
      <c r="J151" s="1"/>
      <c r="K151" s="150" t="s">
        <v>66</v>
      </c>
      <c r="L151" s="1"/>
      <c r="M151" s="150" t="s">
        <v>66</v>
      </c>
      <c r="N151" s="1"/>
      <c r="O151" s="1"/>
      <c r="P151" s="1"/>
      <c r="Q151" s="1"/>
      <c r="R151" s="1"/>
      <c r="S151" s="59"/>
      <c r="T151" s="63"/>
      <c r="U151" s="61"/>
      <c r="V151" s="63"/>
    </row>
    <row r="152" spans="1:22" s="2" customFormat="1" ht="15" customHeight="1">
      <c r="A152" s="136"/>
      <c r="B152" s="1"/>
      <c r="C152" s="1"/>
      <c r="D152" s="1"/>
      <c r="E152" s="1"/>
      <c r="F152" s="1"/>
      <c r="G152" s="1"/>
      <c r="H152" s="1"/>
      <c r="I152" s="1"/>
      <c r="J152" s="1"/>
      <c r="K152" s="150"/>
      <c r="L152" s="1"/>
      <c r="M152" s="150"/>
      <c r="N152" s="1"/>
      <c r="O152" s="1"/>
      <c r="P152" s="1"/>
      <c r="Q152" s="1"/>
      <c r="R152" s="1"/>
      <c r="S152" s="59"/>
      <c r="T152" s="63"/>
      <c r="U152" s="61"/>
      <c r="V152" s="63"/>
    </row>
    <row r="153" spans="1:13" ht="15.75">
      <c r="A153" s="136"/>
      <c r="K153" s="77">
        <f>+PL1!C15</f>
        <v>40908</v>
      </c>
      <c r="M153" s="77">
        <v>40543</v>
      </c>
    </row>
    <row r="154" spans="1:13" ht="15.75">
      <c r="A154" s="136"/>
      <c r="K154" s="6" t="s">
        <v>35</v>
      </c>
      <c r="M154" s="6" t="s">
        <v>35</v>
      </c>
    </row>
    <row r="155" spans="1:13" ht="15">
      <c r="A155" s="136"/>
      <c r="B155" s="102" t="s">
        <v>154</v>
      </c>
      <c r="C155" s="102"/>
      <c r="D155" s="102"/>
      <c r="E155" s="102"/>
      <c r="F155" s="102"/>
      <c r="G155" s="102"/>
      <c r="H155" s="102"/>
      <c r="I155" s="102"/>
      <c r="J155" s="102"/>
      <c r="K155" s="71"/>
      <c r="L155" s="102"/>
      <c r="M155" s="71"/>
    </row>
    <row r="156" spans="1:13" ht="15">
      <c r="A156" s="136"/>
      <c r="B156" s="143" t="s">
        <v>36</v>
      </c>
      <c r="C156" s="102" t="s">
        <v>152</v>
      </c>
      <c r="D156" s="102"/>
      <c r="E156" s="102"/>
      <c r="F156" s="102"/>
      <c r="G156" s="102"/>
      <c r="H156" s="102"/>
      <c r="I156" s="102"/>
      <c r="J156" s="102"/>
      <c r="K156" s="71">
        <v>118812</v>
      </c>
      <c r="L156" s="102"/>
      <c r="M156" s="71">
        <v>106445</v>
      </c>
    </row>
    <row r="157" spans="1:13" ht="15">
      <c r="A157" s="136"/>
      <c r="B157" s="143" t="s">
        <v>36</v>
      </c>
      <c r="C157" s="102" t="s">
        <v>153</v>
      </c>
      <c r="D157" s="102"/>
      <c r="E157" s="102"/>
      <c r="F157" s="102"/>
      <c r="G157" s="102"/>
      <c r="H157" s="102"/>
      <c r="I157" s="102"/>
      <c r="J157" s="102"/>
      <c r="K157" s="111">
        <v>-7925</v>
      </c>
      <c r="L157" s="102"/>
      <c r="M157" s="111">
        <v>-7822</v>
      </c>
    </row>
    <row r="158" spans="1:13" ht="15">
      <c r="A158" s="136"/>
      <c r="B158" s="102"/>
      <c r="C158" s="102"/>
      <c r="D158" s="102"/>
      <c r="E158" s="102"/>
      <c r="F158" s="102"/>
      <c r="G158" s="102"/>
      <c r="H158" s="102"/>
      <c r="I158" s="102"/>
      <c r="J158" s="102"/>
      <c r="K158" s="71">
        <f>SUM(K156:K157)</f>
        <v>110887</v>
      </c>
      <c r="L158" s="102"/>
      <c r="M158" s="71">
        <f>SUM(M156:M157)</f>
        <v>98623</v>
      </c>
    </row>
    <row r="159" spans="1:13" ht="15">
      <c r="A159" s="136"/>
      <c r="B159" s="102"/>
      <c r="C159" s="102"/>
      <c r="D159" s="102"/>
      <c r="E159" s="102"/>
      <c r="F159" s="102"/>
      <c r="G159" s="102"/>
      <c r="H159" s="102"/>
      <c r="I159" s="102"/>
      <c r="J159" s="102"/>
      <c r="K159" s="71"/>
      <c r="L159" s="102"/>
      <c r="M159" s="71"/>
    </row>
    <row r="160" spans="1:13" ht="15">
      <c r="A160" s="136"/>
      <c r="B160" s="102" t="s">
        <v>155</v>
      </c>
      <c r="C160" s="102"/>
      <c r="D160" s="102"/>
      <c r="E160" s="102"/>
      <c r="F160" s="102"/>
      <c r="G160" s="102"/>
      <c r="H160" s="102"/>
      <c r="I160" s="102"/>
      <c r="J160" s="102"/>
      <c r="K160" s="71"/>
      <c r="L160" s="102"/>
      <c r="M160" s="71"/>
    </row>
    <row r="161" spans="1:13" ht="15">
      <c r="A161" s="136"/>
      <c r="B161" s="143" t="s">
        <v>36</v>
      </c>
      <c r="C161" s="102" t="s">
        <v>152</v>
      </c>
      <c r="D161" s="102"/>
      <c r="E161" s="102"/>
      <c r="F161" s="102"/>
      <c r="G161" s="102"/>
      <c r="H161" s="102"/>
      <c r="I161" s="102"/>
      <c r="J161" s="102"/>
      <c r="K161" s="71">
        <v>13795</v>
      </c>
      <c r="L161" s="102"/>
      <c r="M161" s="71">
        <v>12223</v>
      </c>
    </row>
    <row r="162" spans="1:13" ht="15">
      <c r="A162" s="136"/>
      <c r="B162" s="143" t="s">
        <v>36</v>
      </c>
      <c r="C162" s="102" t="s">
        <v>153</v>
      </c>
      <c r="D162" s="102"/>
      <c r="E162" s="102"/>
      <c r="F162" s="102"/>
      <c r="G162" s="102"/>
      <c r="H162" s="102"/>
      <c r="I162" s="102"/>
      <c r="J162" s="102"/>
      <c r="K162" s="111">
        <v>0</v>
      </c>
      <c r="L162" s="102"/>
      <c r="M162" s="111">
        <v>0</v>
      </c>
    </row>
    <row r="163" spans="1:13" ht="15">
      <c r="A163" s="136"/>
      <c r="B163" s="102"/>
      <c r="C163" s="102"/>
      <c r="D163" s="102"/>
      <c r="E163" s="102"/>
      <c r="F163" s="102"/>
      <c r="G163" s="102"/>
      <c r="H163" s="102"/>
      <c r="I163" s="102"/>
      <c r="J163" s="102"/>
      <c r="K163" s="71">
        <f>SUM(K161:K162)</f>
        <v>13795</v>
      </c>
      <c r="L163" s="102"/>
      <c r="M163" s="71">
        <f>SUM(M161:M162)</f>
        <v>12223</v>
      </c>
    </row>
    <row r="164" spans="1:13" ht="15">
      <c r="A164" s="136"/>
      <c r="B164" s="102"/>
      <c r="C164" s="102"/>
      <c r="D164" s="102"/>
      <c r="E164" s="102"/>
      <c r="F164" s="102"/>
      <c r="G164" s="102"/>
      <c r="H164" s="102"/>
      <c r="I164" s="102"/>
      <c r="J164" s="102"/>
      <c r="K164" s="71"/>
      <c r="L164" s="102"/>
      <c r="M164" s="71"/>
    </row>
    <row r="165" spans="1:13" ht="15">
      <c r="A165" s="136"/>
      <c r="B165" s="102" t="s">
        <v>176</v>
      </c>
      <c r="C165" s="102"/>
      <c r="D165" s="102"/>
      <c r="E165" s="102"/>
      <c r="F165" s="102"/>
      <c r="G165" s="102"/>
      <c r="H165" s="102"/>
      <c r="I165" s="102"/>
      <c r="J165" s="102"/>
      <c r="K165" s="71">
        <v>2445</v>
      </c>
      <c r="L165" s="102"/>
      <c r="M165" s="71">
        <v>272</v>
      </c>
    </row>
    <row r="166" spans="1:13" ht="29.25" customHeight="1" thickBot="1">
      <c r="A166" s="136"/>
      <c r="B166" s="166" t="s">
        <v>156</v>
      </c>
      <c r="C166" s="166"/>
      <c r="D166" s="166"/>
      <c r="E166" s="166"/>
      <c r="F166" s="166"/>
      <c r="G166" s="166"/>
      <c r="H166" s="166"/>
      <c r="I166" s="166"/>
      <c r="J166" s="144"/>
      <c r="K166" s="112">
        <f>+K158+K163+K165</f>
        <v>127127</v>
      </c>
      <c r="L166" s="102"/>
      <c r="M166" s="112">
        <f>+M158+M163+M165</f>
        <v>111118</v>
      </c>
    </row>
    <row r="167" ht="15.75" thickTop="1">
      <c r="M167" s="48"/>
    </row>
    <row r="168" ht="15">
      <c r="M168" s="48"/>
    </row>
    <row r="169" ht="15">
      <c r="M169" s="48"/>
    </row>
    <row r="170" ht="15">
      <c r="M170" s="48"/>
    </row>
    <row r="171" ht="15">
      <c r="M171" s="48"/>
    </row>
  </sheetData>
  <sheetProtection/>
  <mergeCells count="72">
    <mergeCell ref="B27:O27"/>
    <mergeCell ref="B10:O10"/>
    <mergeCell ref="B61:O61"/>
    <mergeCell ref="B63:O63"/>
    <mergeCell ref="B21:O21"/>
    <mergeCell ref="B23:O23"/>
    <mergeCell ref="B25:O25"/>
    <mergeCell ref="B11:D11"/>
    <mergeCell ref="B12:D12"/>
    <mergeCell ref="B13:D13"/>
    <mergeCell ref="K72:K73"/>
    <mergeCell ref="M72:M73"/>
    <mergeCell ref="B65:O65"/>
    <mergeCell ref="B29:O29"/>
    <mergeCell ref="B31:O31"/>
    <mergeCell ref="B33:O33"/>
    <mergeCell ref="A88:O88"/>
    <mergeCell ref="B90:O90"/>
    <mergeCell ref="B96:O96"/>
    <mergeCell ref="B91:O91"/>
    <mergeCell ref="B92:O92"/>
    <mergeCell ref="B93:O93"/>
    <mergeCell ref="B94:O94"/>
    <mergeCell ref="B98:O98"/>
    <mergeCell ref="B100:O100"/>
    <mergeCell ref="B102:O102"/>
    <mergeCell ref="B114:O114"/>
    <mergeCell ref="K103:K105"/>
    <mergeCell ref="M103:M105"/>
    <mergeCell ref="B122:D122"/>
    <mergeCell ref="B123:D123"/>
    <mergeCell ref="B124:D124"/>
    <mergeCell ref="B141:D141"/>
    <mergeCell ref="B143:D143"/>
    <mergeCell ref="B142:I142"/>
    <mergeCell ref="B17:O17"/>
    <mergeCell ref="B16:D16"/>
    <mergeCell ref="E16:O16"/>
    <mergeCell ref="B144:I144"/>
    <mergeCell ref="A4:O4"/>
    <mergeCell ref="A5:O5"/>
    <mergeCell ref="A6:O6"/>
    <mergeCell ref="B126:D126"/>
    <mergeCell ref="B125:D125"/>
    <mergeCell ref="B119:O119"/>
    <mergeCell ref="E11:O11"/>
    <mergeCell ref="E12:O12"/>
    <mergeCell ref="E13:O13"/>
    <mergeCell ref="B14:D14"/>
    <mergeCell ref="E14:O14"/>
    <mergeCell ref="B15:D15"/>
    <mergeCell ref="E15:O15"/>
    <mergeCell ref="B19:O19"/>
    <mergeCell ref="B134:O134"/>
    <mergeCell ref="B127:D127"/>
    <mergeCell ref="B128:D128"/>
    <mergeCell ref="B129:D129"/>
    <mergeCell ref="B130:D130"/>
    <mergeCell ref="B117:O117"/>
    <mergeCell ref="B132:O132"/>
    <mergeCell ref="B115:O115"/>
    <mergeCell ref="B67:O67"/>
    <mergeCell ref="B166:I166"/>
    <mergeCell ref="M151:M152"/>
    <mergeCell ref="K151:K152"/>
    <mergeCell ref="B136:O136"/>
    <mergeCell ref="K137:K139"/>
    <mergeCell ref="M137:M139"/>
    <mergeCell ref="B148:O148"/>
    <mergeCell ref="B146:D146"/>
    <mergeCell ref="B145:D145"/>
    <mergeCell ref="B140:D140"/>
  </mergeCells>
  <printOptions/>
  <pageMargins left="0.6" right="0.5" top="0.75" bottom="0.25" header="0" footer="0"/>
  <pageSetup horizontalDpi="600" verticalDpi="600" orientation="portrait" paperSize="9" scale="75" r:id="rId2"/>
  <rowBreaks count="3" manualBreakCount="3">
    <brk id="31" max="10" man="1"/>
    <brk id="67" max="14" man="1"/>
    <brk id="130"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bttan</cp:lastModifiedBy>
  <cp:lastPrinted>2012-02-28T07:35:06Z</cp:lastPrinted>
  <dcterms:created xsi:type="dcterms:W3CDTF">2007-10-31T07:37:19Z</dcterms:created>
  <dcterms:modified xsi:type="dcterms:W3CDTF">2012-02-28T08:06:35Z</dcterms:modified>
  <cp:category/>
  <cp:version/>
  <cp:contentType/>
  <cp:contentStatus/>
</cp:coreProperties>
</file>