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45" activeTab="0"/>
  </bookViews>
  <sheets>
    <sheet name="PL" sheetId="1" r:id="rId1"/>
    <sheet name="BSHEET" sheetId="2" r:id="rId2"/>
    <sheet name="EQUITY " sheetId="3" r:id="rId3"/>
    <sheet name="CASHFLOW" sheetId="4" r:id="rId4"/>
    <sheet name="Notes" sheetId="5" r:id="rId5"/>
  </sheets>
  <definedNames>
    <definedName name="_xlnm.Print_Area" localSheetId="1">'BSHEET'!$A$1:$E$66</definedName>
    <definedName name="_xlnm.Print_Area" localSheetId="2">'EQUITY '!$A$1:$H$54</definedName>
    <definedName name="_xlnm.Print_Area" localSheetId="4">'Notes'!$A$1:$J$133</definedName>
    <definedName name="_xlnm.Print_Area" localSheetId="0">'PL'!$A$1:$J$53</definedName>
    <definedName name="_xlnm.Print_Area">'Notes'!$A$1:$L$134</definedName>
  </definedNames>
  <calcPr fullCalcOnLoad="1"/>
</workbook>
</file>

<file path=xl/sharedStrings.xml><?xml version="1.0" encoding="utf-8"?>
<sst xmlns="http://schemas.openxmlformats.org/spreadsheetml/2006/main" count="338" uniqueCount="238">
  <si>
    <r>
      <t xml:space="preserve">REVIEW OF PERFORMANCE OF THE COMPANY AND ITS PRINCIPAL SUBSIDIARIES
</t>
    </r>
    <r>
      <rPr>
        <sz val="12"/>
        <rFont val="Arial"/>
        <family val="0"/>
      </rPr>
      <t xml:space="preserve">The Group recorded a revenue of RM507.90 million for the year ended 31st December 2007, representing an increase of 20.0% over the preceding year corresponding period. The substantial increase in revenue was primarily contributed from sales of aerosol can and new agency products such as Campbell's and 3M ScotchBrite products. The new laundry and Gillette business from Procter and Gamble coupled with the increase in crude palm oil (CPO) price have also boosted the Group's revenue.
Correspondingly, the Group's profit before tax increased by 140.3% from RM5.46 million in the preceding year corresponding period to RM13.13 million in this year despite the impairment of property plant and equipment as mentioned in Note A4 and impairment of goodwill. The milling division which turnaround this year coupled with better performance of aerosol can and refinery divisions have contributed positively to the Group's bottom line. In addition, the associated company, Spritzer Bhd. Group has also performed better this year with increase in sales of bottled water.  </t>
    </r>
  </si>
  <si>
    <t>(Increase)/Decrease in working capital</t>
  </si>
  <si>
    <r>
      <t xml:space="preserve">VALUATION OF PROPERTY, PLANT AND EQUIPMENT 
</t>
    </r>
    <r>
      <rPr>
        <sz val="12"/>
        <rFont val="Arial"/>
        <family val="2"/>
      </rPr>
      <t xml:space="preserve">With the adoption of FRS 117, the Group did a revaluation on the investment properties to determine whether there is any indication of impairment loss on those assets. The revaluation amount was approximately the book value and hence no adjustment was being made. Hence the value of the investment properties and property, plant and equipment have been brought forward, without amendment from previous annual financial statement. </t>
    </r>
  </si>
  <si>
    <r>
      <t xml:space="preserve">FUTURE PROSPECTS
</t>
    </r>
    <r>
      <rPr>
        <sz val="12"/>
        <rFont val="Arial"/>
        <family val="2"/>
      </rPr>
      <t xml:space="preserve">The CPO price had already breached the RM3,800 per MT level in February 2008 and is expected to remain bullish. However, any substantial increase in CPO price will not adversely affect the Group's profit margin with the Government subsidy scheme in place. The increase in the Government's quota for palm based cooking oil subsidy will enable the Group to increase its revenue and profitability. 
Barring any unforeseen and adverse circumstances, the Directors expect the Group to perform satisfactorily in year 2008.
</t>
    </r>
    <r>
      <rPr>
        <b/>
        <sz val="12"/>
        <rFont val="Arial"/>
        <family val="0"/>
      </rPr>
      <t xml:space="preserve">
</t>
    </r>
  </si>
  <si>
    <t>Profit for the year</t>
  </si>
  <si>
    <t>The figures have not been audited.</t>
  </si>
  <si>
    <t>CONDENSED CONSOLIDATED INCOME STATEMENT</t>
  </si>
  <si>
    <t>Revenue</t>
  </si>
  <si>
    <t>Other income</t>
  </si>
  <si>
    <t>Operating expenses</t>
  </si>
  <si>
    <t>Finance costs</t>
  </si>
  <si>
    <t>Share of profits of an associated company</t>
  </si>
  <si>
    <t xml:space="preserve">Profit before tax  </t>
  </si>
  <si>
    <t>Income tax</t>
  </si>
  <si>
    <t>Attributable to:</t>
  </si>
  <si>
    <t>Equity holders of the parent</t>
  </si>
  <si>
    <t>Minority interest</t>
  </si>
  <si>
    <t>Earnings per share:</t>
  </si>
  <si>
    <t>(a)  Basic (sen)</t>
  </si>
  <si>
    <t>(b)  Fully diluted (sen)</t>
  </si>
  <si>
    <t>Note :</t>
  </si>
  <si>
    <t>N/A - Not applicable</t>
  </si>
  <si>
    <t xml:space="preserve"> </t>
  </si>
  <si>
    <t>RM'000</t>
  </si>
  <si>
    <t>-</t>
  </si>
  <si>
    <t>N/A</t>
  </si>
  <si>
    <t>CURRENT</t>
  </si>
  <si>
    <t xml:space="preserve">YEAR </t>
  </si>
  <si>
    <t>QUARTER</t>
  </si>
  <si>
    <t>PRECEDING YEAR</t>
  </si>
  <si>
    <t>CORRESPONDING</t>
  </si>
  <si>
    <t xml:space="preserve">          CUMULATIVE QUARTER</t>
  </si>
  <si>
    <t>TO DATE</t>
  </si>
  <si>
    <t>PERIOD</t>
  </si>
  <si>
    <t>ASSETS</t>
  </si>
  <si>
    <t>Non-current assets</t>
  </si>
  <si>
    <t>Property, plant and equipment</t>
  </si>
  <si>
    <t>Investment properties</t>
  </si>
  <si>
    <t>Prepaid lease payments</t>
  </si>
  <si>
    <t>Investment in associated company</t>
  </si>
  <si>
    <t>Other investments</t>
  </si>
  <si>
    <t>Goodwill on consolidation</t>
  </si>
  <si>
    <t>Current assets</t>
  </si>
  <si>
    <t>Inventories</t>
  </si>
  <si>
    <t>Trade receivables</t>
  </si>
  <si>
    <t>Other receivables, deposits and prepayments</t>
  </si>
  <si>
    <t>Amount owing by ultimate holding company</t>
  </si>
  <si>
    <t>Amount owing by related companies</t>
  </si>
  <si>
    <t>Cash on hand and at banks</t>
  </si>
  <si>
    <t>Assets classified as held for sale</t>
  </si>
  <si>
    <t>TOTAL ASSETS</t>
  </si>
  <si>
    <t>EQUITY AND LIABILITIES</t>
  </si>
  <si>
    <t>Equity attributable to equity holders of the parent</t>
  </si>
  <si>
    <t>Share capital</t>
  </si>
  <si>
    <t>Share premium</t>
  </si>
  <si>
    <t>Revaluation reserve</t>
  </si>
  <si>
    <t>Translation reserve</t>
  </si>
  <si>
    <t>Retained profit</t>
  </si>
  <si>
    <t>TOTAL EQUITY</t>
  </si>
  <si>
    <t>Non-current liabilities</t>
  </si>
  <si>
    <t>Long term borrowings</t>
  </si>
  <si>
    <t>Deferred taxation</t>
  </si>
  <si>
    <t>Current liabilities</t>
  </si>
  <si>
    <t>Trade payables</t>
  </si>
  <si>
    <t>Other payables and accruals</t>
  </si>
  <si>
    <t>Amount owing to related companies</t>
  </si>
  <si>
    <t>Short term borrowings</t>
  </si>
  <si>
    <t>TOTAL LIABILITIES</t>
  </si>
  <si>
    <t>TOTAL EQUITY AND LIABILITIES</t>
  </si>
  <si>
    <t>Net assets per share attributable to ordinary equity</t>
  </si>
  <si>
    <t xml:space="preserve">  holders of the parent (RM)</t>
  </si>
  <si>
    <t>As at</t>
  </si>
  <si>
    <t>31/12/06</t>
  </si>
  <si>
    <t>(Restated)</t>
  </si>
  <si>
    <t>CONDENSED CONSOLIDATED STATEMENT OF CHANGES IN EQUITY</t>
  </si>
  <si>
    <t>Balance as of 1st January 2007</t>
  </si>
  <si>
    <t>Currency translation differences</t>
  </si>
  <si>
    <t>Balance as of 1st January 2006</t>
  </si>
  <si>
    <t xml:space="preserve"> As previously stated</t>
  </si>
  <si>
    <t xml:space="preserve"> Changes in accounting policies:</t>
  </si>
  <si>
    <t xml:space="preserve"> - derecognition of reserve on consolidation</t>
  </si>
  <si>
    <t xml:space="preserve"> - reclassification of revaluation reserve for </t>
  </si>
  <si>
    <t xml:space="preserve">   investment properties</t>
  </si>
  <si>
    <t xml:space="preserve"> Restated balance as at 1st January 2006</t>
  </si>
  <si>
    <t>Share</t>
  </si>
  <si>
    <t>Capital</t>
  </si>
  <si>
    <t xml:space="preserve">Share </t>
  </si>
  <si>
    <t>Premium</t>
  </si>
  <si>
    <t>Revaluation</t>
  </si>
  <si>
    <t>Reserve</t>
  </si>
  <si>
    <t xml:space="preserve">Reserve on </t>
  </si>
  <si>
    <t>Consolidation</t>
  </si>
  <si>
    <t>Translation</t>
  </si>
  <si>
    <t>Distributable</t>
  </si>
  <si>
    <t>Retained</t>
  </si>
  <si>
    <t>Profit</t>
  </si>
  <si>
    <t>Total</t>
  </si>
  <si>
    <t>CONDENSED CONSOLIDATED CASH FLOW STATEMENT</t>
  </si>
  <si>
    <t>CASH FLOWS FROM/(USED IN) OPERATING ACTIVITIES</t>
  </si>
  <si>
    <t>CASH FLOWS FROM/(USED IN) INVESTING ACTIVITIES</t>
  </si>
  <si>
    <t>CASH FLOWS FROM/(USED IN) FINANCING ACTIVITIES</t>
  </si>
  <si>
    <t>NET INCREASE IN CASH AND CASH EQUIVALENTS</t>
  </si>
  <si>
    <t>CASH AND CASH EQUIVALENTS AT BEGINNING OF YEAR</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</si>
  <si>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</si>
  <si>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</si>
  <si>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</si>
  <si>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</si>
  <si>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</si>
  <si>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</si>
  <si>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</si>
  <si>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</si>
  <si>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</si>
  <si>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Interest income received</t>
  </si>
  <si>
    <t>Tax refunded</t>
  </si>
  <si>
    <t>Income tax paid</t>
  </si>
  <si>
    <t>Net cash from operating activities</t>
  </si>
  <si>
    <t>Net cash from/(used in) financing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</si>
  <si>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</si>
  <si>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</si>
  <si>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</si>
  <si>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</si>
  <si>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</si>
  <si>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</si>
  <si>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</si>
  <si>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</si>
  <si>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</si>
  <si>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</si>
  <si>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</si>
  <si>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</si>
  <si>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</si>
  <si>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</si>
  <si>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</si>
  <si>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</si>
  <si>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</si>
  <si>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</si>
  <si>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</si>
  <si>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</si>
  <si>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</si>
  <si>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</si>
  <si>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</si>
  <si>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</si>
  <si>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</si>
  <si>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</si>
  <si>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</si>
  <si>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</si>
  <si>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a)</t>
  </si>
  <si>
    <t>b)</t>
  </si>
  <si>
    <t>c)</t>
  </si>
  <si>
    <t>i)</t>
  </si>
  <si>
    <t>ii)</t>
  </si>
  <si>
    <t>Manufacturing</t>
  </si>
  <si>
    <t>Trading</t>
  </si>
  <si>
    <t>Plantation</t>
  </si>
  <si>
    <t>Non-segment items</t>
  </si>
  <si>
    <t>Associated company</t>
  </si>
  <si>
    <t>TAXATION</t>
  </si>
  <si>
    <t>Current tax</t>
  </si>
  <si>
    <t>Deferred tax</t>
  </si>
  <si>
    <t>Total investments at cost</t>
  </si>
  <si>
    <t>Total investments at carrying value/book value</t>
  </si>
  <si>
    <t>Total investments at market value</t>
  </si>
  <si>
    <t xml:space="preserve">Long term borrowings </t>
  </si>
  <si>
    <t>- unsecured</t>
  </si>
  <si>
    <t>- secured</t>
  </si>
  <si>
    <t xml:space="preserve">Short term borrowings </t>
  </si>
  <si>
    <t>EARNINGS PER SHARE (EPS)</t>
  </si>
  <si>
    <t>Basic EPS</t>
  </si>
  <si>
    <t>Net profit attributable to ordinary shareholders (RM)</t>
  </si>
  <si>
    <t>Number of ordinary shares issued</t>
  </si>
  <si>
    <t>Basic EPS (sen)</t>
  </si>
  <si>
    <t>'000</t>
  </si>
  <si>
    <t xml:space="preserve">(The Condensed Consolidated Income Statement should be read in conjunction with the Audited Financial Statements for the year ended 31st December 2006) </t>
  </si>
  <si>
    <t xml:space="preserve">           INDIVIDUAL QUARTER</t>
  </si>
  <si>
    <t>YEE LEE CORPORATION BHD.</t>
  </si>
  <si>
    <t>(Company No. 13585-A)</t>
  </si>
  <si>
    <t>(The Condensed Consolidated Balance Sheet should be read in conjunction with the Audited Financial Statements for the year ended 31st December 2006)</t>
  </si>
  <si>
    <t>(The Condensed Consolidated Statement of Changes in Equity should be read in conjunction with the Audited Financial Statements for the year ended 31st December 2006)</t>
  </si>
  <si>
    <t>Non-distributable</t>
  </si>
  <si>
    <t>(The Condensed Consolidated Cash Flow Statement should be read in conjunction with the Audited Financial Statements for the year ended 31st December 2006)</t>
  </si>
  <si>
    <r>
      <t xml:space="preserve">FRS 117: Leases
</t>
    </r>
    <r>
      <rPr>
        <sz val="12"/>
        <rFont val="Arial"/>
        <family val="2"/>
      </rPr>
      <t>FRS 117 requires the unamortised carrying amounts of leasehold land to be accounted for as Prepaid Lease Payments and amortised over the period of its remaining lease term. The Group has reclassified such properties amounting to RM40,378,729 which were previously included under Property, Plant and Equipment to Prepaid Lease Payments. This reclassification of leasehold land has been accounted for retrospectively and the comparative amounts in the balance sheet have been restated.
FRS 140: Investment Property requires that an investment property held by a lessee under operating lease is to be accounted for using the fair value model. Accordingly, the Group has changed the measurement basis of its investment properties from the previously used cost model to fair value model. This adoption has no material effect on the result of the Group for the financial period.</t>
    </r>
  </si>
  <si>
    <r>
      <t xml:space="preserve">Restatement of comparative amounts
</t>
    </r>
    <r>
      <rPr>
        <sz val="12"/>
        <rFont val="Arial"/>
        <family val="2"/>
      </rPr>
      <t>The adoption of the new/revised FRSs has resulted in the restatement of the comparative amounts as at 31st December 2006 as follows:</t>
    </r>
  </si>
  <si>
    <t>As previously reported RM'000</t>
  </si>
  <si>
    <t>Effects of restatement RM'000</t>
  </si>
  <si>
    <t>As restated RM'000</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</si>
  <si>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</si>
  <si>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</si>
  <si>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t xml:space="preserve">Profit/(loss) before tax </t>
  </si>
  <si>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</si>
  <si>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</si>
  <si>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</si>
  <si>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</si>
  <si>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</si>
  <si>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Currency</t>
  </si>
  <si>
    <t>Equivalent amount in Ringgit Malaysia '000</t>
  </si>
  <si>
    <t>USD</t>
  </si>
  <si>
    <t>All of these contracts mature within six months.
The Group does not foresee any significant credit and market risks associated with the above foreign exchange currency contracts as they are entered into with licensed banks.</t>
  </si>
  <si>
    <t>Provision for taxation</t>
  </si>
  <si>
    <t>Contract amount in '000</t>
  </si>
  <si>
    <r>
      <t xml:space="preserve">Fully Diluted EPS
</t>
    </r>
    <r>
      <rPr>
        <sz val="12"/>
        <rFont val="Arial"/>
        <family val="2"/>
      </rPr>
      <t>There were no fully diluted EPS as the Company's Executive Share Option Scheme had lapsed on 17th March 2007.</t>
    </r>
  </si>
  <si>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Listing Requirements of Bursa Malaysia Securities Berhad. The interim financial report should be read in conjunction with the financial statements of the Group for the financial year ended 31st December 2006.
The accounting policies and methods of computation used in the preparation of the interim financial report are consistent with those adopted in the latest audited financial statements for the financial year ended 31st December 2006 except for the adoption of two new/revised FRSs applicable to annual periods beginning on or after 1st October 2006.
The changes in accounting policies and methods of computation resulting from the adoption of the new/revised FRSs are as follows:</t>
    </r>
  </si>
  <si>
    <t>Dividend</t>
  </si>
  <si>
    <t>Net cash used in investing activities</t>
  </si>
  <si>
    <r>
      <t xml:space="preserve">DIVIDEND PAID
</t>
    </r>
    <r>
      <rPr>
        <sz val="12"/>
        <rFont val="Arial"/>
        <family val="2"/>
      </rPr>
      <t xml:space="preserve">The proposed first and final dividend of 2 sen per share, tax exempt and 1 sen per share, less tax for the financial year ended 31st December 2006 amounted to RM1,711,817 has been paid on 15th August 2007. </t>
    </r>
  </si>
  <si>
    <t>Underprovision in prior years</t>
  </si>
  <si>
    <r>
      <t xml:space="preserve">AUDIT QUALIFICATION
</t>
    </r>
    <r>
      <rPr>
        <sz val="12"/>
        <rFont val="Arial"/>
        <family val="2"/>
      </rPr>
      <t>The preceding year's annual audited financial statements of the Group were not subject to any qualification.</t>
    </r>
  </si>
  <si>
    <t>Allowance for diminution in value of investment</t>
  </si>
  <si>
    <t>31/12/07</t>
  </si>
  <si>
    <t>CONDENSED CONSOLIDATED BALANCE SHEET AS OF 31ST DECEMBER 2007</t>
  </si>
  <si>
    <t>Balance as of 31st December 2007</t>
  </si>
  <si>
    <t>Balance as of 31st December 2006</t>
  </si>
  <si>
    <t xml:space="preserve"> - reclassification of revaluation reserve of an </t>
  </si>
  <si>
    <t xml:space="preserve">   associated company</t>
  </si>
  <si>
    <t xml:space="preserve">Reclassification of revaluation reserve for </t>
  </si>
  <si>
    <t xml:space="preserve"> investment properties</t>
  </si>
  <si>
    <t>Net profit for the year</t>
  </si>
  <si>
    <t>CASH AND CASH EQUIVALENTS AT END OF YEAR</t>
  </si>
  <si>
    <t>FOR THE FINANCIAL YEAR ENDED 31ST DECEMBER 2007</t>
  </si>
  <si>
    <t>Quarterly report on consolidated results for the fourth quarter ended 31st December 2007.</t>
  </si>
  <si>
    <r>
      <t xml:space="preserve">FRS 124: Related Party Disclosures
</t>
    </r>
    <r>
      <rPr>
        <sz val="12"/>
        <rFont val="Arial"/>
        <family val="2"/>
      </rPr>
      <t>The adoption of FRS has no material effect on the result of the Group for the current financial year.</t>
    </r>
    <r>
      <rPr>
        <b/>
        <sz val="12"/>
        <rFont val="Arial"/>
        <family val="0"/>
      </rPr>
      <t xml:space="preserve"> </t>
    </r>
  </si>
  <si>
    <r>
      <t xml:space="preserve">MATERIAL CHANGES IN ESTIMATES
</t>
    </r>
    <r>
      <rPr>
        <sz val="12"/>
        <rFont val="Arial"/>
        <family val="2"/>
      </rPr>
      <t xml:space="preserve">There were no material changes in the estimates used in the current quarter compared to the estimates used in the prior interim periods of the current financial year or in the previous financial year, which have a material effect in the current quarter or the financial year to date. </t>
    </r>
    <r>
      <rPr>
        <b/>
        <sz val="12"/>
        <rFont val="Arial"/>
        <family val="0"/>
      </rPr>
      <t xml:space="preserve"> </t>
    </r>
  </si>
  <si>
    <r>
      <t xml:space="preserve">SEGMENTAL REPORTING
</t>
    </r>
    <r>
      <rPr>
        <sz val="12"/>
        <rFont val="Arial"/>
        <family val="0"/>
      </rPr>
      <t>The analysis of the Group business segments for the current financial year to date are as follows:-</t>
    </r>
  </si>
  <si>
    <r>
      <t xml:space="preserve">MATERIAL SUBSEQUENT EVENTS
</t>
    </r>
    <r>
      <rPr>
        <sz val="12"/>
        <rFont val="Arial"/>
        <family val="0"/>
      </rPr>
      <t>There were no material events subsequent to the end of the financial year ended 31st December 2007 up to the date of issuance of this report which have not been reflected in the financial statements for the said period.</t>
    </r>
  </si>
  <si>
    <r>
      <t xml:space="preserve">CHANGES IN THE COMPOSITION OF THE GROUP
</t>
    </r>
    <r>
      <rPr>
        <sz val="12"/>
        <rFont val="Arial"/>
        <family val="2"/>
      </rPr>
      <t xml:space="preserve">Apart from the acquisition of additional 158,000 ordinary shares of Spritzer Bhd. by the Company in the first quarter of this year, there were no other changes in the composition of the Group during the financial year to date. </t>
    </r>
  </si>
  <si>
    <r>
      <t xml:space="preserve">CONTINGENT LIABILITIES AND CONTINGENT ASSETS
</t>
    </r>
    <r>
      <rPr>
        <sz val="12"/>
        <rFont val="Arial"/>
        <family val="2"/>
      </rPr>
      <t xml:space="preserve">
There were no contingent liabilities and assets as at 25th February 2008.</t>
    </r>
    <r>
      <rPr>
        <b/>
        <sz val="12"/>
        <rFont val="Arial"/>
        <family val="0"/>
      </rPr>
      <t xml:space="preserve">
</t>
    </r>
  </si>
  <si>
    <r>
      <t xml:space="preserve">QUOTED SECURITIES
</t>
    </r>
    <r>
      <rPr>
        <sz val="12"/>
        <rFont val="Arial"/>
        <family val="2"/>
      </rPr>
      <t>There were no purchases or disposals of quoted securities for the current quarter and financial year to date.
Investments in quoted shares as at 31st December 2007 are as follows:-</t>
    </r>
  </si>
  <si>
    <r>
      <t xml:space="preserve">STATUS OF CORPORATE PROPOSALS
</t>
    </r>
    <r>
      <rPr>
        <sz val="12"/>
        <rFont val="Arial"/>
        <family val="2"/>
      </rPr>
      <t>There were no corporate proposals announced but not completed as at 25th February 2008.</t>
    </r>
  </si>
  <si>
    <r>
      <t xml:space="preserve">GROUP BORROWINGS
</t>
    </r>
    <r>
      <rPr>
        <sz val="12"/>
        <rFont val="Arial"/>
        <family val="2"/>
      </rPr>
      <t>The Group borrowings as at 31st December 2007 are as follows:-</t>
    </r>
  </si>
  <si>
    <r>
      <t xml:space="preserve">OFF BALANCE SHEET FINANCIAL INSTRUMENTS
</t>
    </r>
    <r>
      <rPr>
        <sz val="12"/>
        <color indexed="8"/>
        <rFont val="Arial"/>
        <family val="2"/>
      </rPr>
      <t>As of 25th February 2008, the foreign exchange currency contracts that have been entered into by the Group to hedge its trade receivables are as follows:-</t>
    </r>
  </si>
  <si>
    <r>
      <t xml:space="preserve">MATERIAL LITIGATION
</t>
    </r>
    <r>
      <rPr>
        <sz val="12"/>
        <rFont val="Arial"/>
        <family val="2"/>
      </rPr>
      <t>There were no material litigation involving the Group as at 25th February 2008.</t>
    </r>
  </si>
  <si>
    <t>Transfer to retained earnings</t>
  </si>
  <si>
    <r>
      <t xml:space="preserve">DIVIDEND
</t>
    </r>
    <r>
      <rPr>
        <sz val="12"/>
        <rFont val="Arial"/>
        <family val="0"/>
      </rPr>
      <t>For the current financial year ended 31st December 2007, the Board of Directors recommended a first and final dividend of 3 sen tax-exempt and 1 sen less tax (2006: 2 sen tax-exempt and 1 sen less tax) subject to the shareholders' approval at the forthcoming Annual General Meeting of the Company. The date of the Annual General Meeting and book closure for the above dividend will be announced in due course.</t>
    </r>
  </si>
  <si>
    <r>
      <t xml:space="preserve">PROFIT/(LOSS) ON SALE OF UNQUOTED INVESTMENTS AND/OR PROPERTIES
</t>
    </r>
    <r>
      <rPr>
        <sz val="12"/>
        <rFont val="Arial"/>
        <family val="2"/>
      </rPr>
      <t>The Group had completed disposal of one property in the current quarter which resulted in a net gain of RM107,434. Apart from this disposal, there were no other sale of unquoted investments and properties for the current financial year to date.</t>
    </r>
  </si>
  <si>
    <t>Reversal of deferred taxation</t>
  </si>
  <si>
    <t>Effect of changes in exchange rate on foreign currencies translation</t>
  </si>
  <si>
    <t>Real property gain tax</t>
  </si>
  <si>
    <t>The effective tax rate for the current quarter and cumulative current year to date is lower than the statutory income tax rate mainly due to utilisation of capital and reinvestment allowances and tax waiver enjoyed by a foreign subsidiary company.</t>
  </si>
  <si>
    <r>
      <t xml:space="preserve">UNUSUAL ITEMS AFFECTING ASSETS, LIABILITIES, EQUITY, NET INCOME OR CASH FLOWS
</t>
    </r>
    <r>
      <rPr>
        <sz val="12"/>
        <rFont val="Arial"/>
        <family val="2"/>
      </rPr>
      <t>The unsual item incurred in the fourth quarter consists of impairment of property, plant and equipment amounted to RM1.32million. Apart from this, there were no other material items of an unusual nature and amount for the financial year to date.</t>
    </r>
  </si>
  <si>
    <r>
      <t xml:space="preserve">MATERIAL CHANGES IN THE QUARTERLY RESULTS COMPARED TO THE RESULTS OF THE PRECEDING QUARTER
</t>
    </r>
    <r>
      <rPr>
        <sz val="12"/>
        <rFont val="Arial"/>
        <family val="2"/>
      </rPr>
      <t>Despite the decrease in revenue by 0.7% in the fourth quarter, t</t>
    </r>
    <r>
      <rPr>
        <sz val="12"/>
        <rFont val="Arial"/>
        <family val="0"/>
      </rPr>
      <t xml:space="preserve">he Group recorded a higher profit before tax of RM4.61 million in this quarter as compared to RM3.71 million in the preceding quarter. The higher profit before tax was mainly due to continuous improvement in the oil extraction rate for CPO achieved by the milling division.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</si>
</sst>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s>
  <fonts count="15">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i/>
      <sz val="12"/>
      <name val="Arial"/>
      <family val="0"/>
    </font>
    <font>
      <b/>
      <sz val="9"/>
      <name val="Arial"/>
      <family val="0"/>
    </font>
    <font>
      <sz val="8"/>
      <name val="Arial"/>
      <family val="0"/>
    </font>
  </fonts>
  <fills count="2">
    <fill>
      <patternFill/>
    </fill>
    <fill>
      <patternFill patternType="gray125"/>
    </fill>
  </fills>
  <borders count="14">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55">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horizontal="right"/>
    </xf>
    <xf numFmtId="37" fontId="0" fillId="0" borderId="2" xfId="0" applyNumberFormat="1" applyFont="1" applyAlignment="1">
      <alignment/>
    </xf>
    <xf numFmtId="37" fontId="12"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center"/>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3"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41" fontId="0" fillId="0" borderId="6" xfId="0" applyNumberFormat="1" applyFont="1" applyBorder="1" applyAlignment="1">
      <alignment horizontal="right"/>
    </xf>
    <xf numFmtId="37" fontId="4" fillId="0" borderId="0" xfId="0" applyNumberFormat="1" applyFont="1" applyAlignment="1">
      <alignment horizontal="center" wrapText="1"/>
    </xf>
    <xf numFmtId="37" fontId="13"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center" vertical="top" wrapText="1"/>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0" fontId="0" fillId="0" borderId="0" xfId="0" applyBorder="1" applyAlignment="1">
      <alignment horizontal="justify" vertical="top"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173" fontId="4" fillId="0" borderId="0" xfId="0" applyNumberFormat="1" applyFont="1" applyAlignment="1" quotePrefix="1">
      <alignment horizontal="center"/>
    </xf>
    <xf numFmtId="173" fontId="4" fillId="0" borderId="0" xfId="0" applyNumberFormat="1" applyFont="1" applyAlignment="1">
      <alignment horizontal="center"/>
    </xf>
    <xf numFmtId="0" fontId="0" fillId="0" borderId="1" xfId="0"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xf>
    <xf numFmtId="0" fontId="0" fillId="0" borderId="7" xfId="0" applyFont="1" applyBorder="1" applyAlignment="1">
      <alignment horizontal="center" vertical="top" wrapText="1"/>
    </xf>
    <xf numFmtId="0" fontId="0" fillId="0" borderId="7" xfId="0" applyBorder="1" applyAlignment="1">
      <alignment horizontal="center"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41" fontId="4" fillId="0" borderId="0" xfId="0" applyNumberFormat="1" applyFont="1" applyAlignment="1">
      <alignment horizontal="right"/>
    </xf>
    <xf numFmtId="177" fontId="0" fillId="0" borderId="0" xfId="0" applyNumberFormat="1" applyFont="1" applyAlignment="1">
      <alignment horizontal="right"/>
    </xf>
    <xf numFmtId="14" fontId="4" fillId="0" borderId="0" xfId="0" applyNumberFormat="1" applyFont="1" applyAlignment="1" quotePrefix="1">
      <alignment horizontal="center"/>
    </xf>
    <xf numFmtId="41" fontId="0" fillId="0" borderId="0" xfId="0" applyNumberFormat="1" applyFont="1" applyAlignment="1">
      <alignment/>
    </xf>
    <xf numFmtId="41" fontId="0" fillId="0" borderId="0" xfId="0" applyNumberFormat="1" applyFont="1" applyAlignment="1">
      <alignment horizontal="right"/>
    </xf>
    <xf numFmtId="3" fontId="0" fillId="0" borderId="0" xfId="0" applyNumberFormat="1" applyFont="1" applyAlignment="1">
      <alignment/>
    </xf>
    <xf numFmtId="0" fontId="0" fillId="0" borderId="0" xfId="0" applyNumberFormat="1" applyFont="1" applyAlignment="1">
      <alignment/>
    </xf>
    <xf numFmtId="37" fontId="0" fillId="0" borderId="6"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6" xfId="0" applyNumberFormat="1" applyFont="1" applyBorder="1" applyAlignment="1">
      <alignment horizontal="right"/>
    </xf>
    <xf numFmtId="41" fontId="0" fillId="0" borderId="8" xfId="0" applyNumberFormat="1" applyFont="1" applyBorder="1" applyAlignment="1">
      <alignment horizontal="right"/>
    </xf>
    <xf numFmtId="41" fontId="0" fillId="0" borderId="8" xfId="0" applyNumberFormat="1" applyFont="1" applyBorder="1" applyAlignment="1">
      <alignment horizontal="right"/>
    </xf>
    <xf numFmtId="3" fontId="0" fillId="0" borderId="7" xfId="0" applyNumberFormat="1" applyFont="1" applyBorder="1" applyAlignment="1">
      <alignment horizontal="center" vertical="top" wrapText="1"/>
    </xf>
    <xf numFmtId="172" fontId="0" fillId="0" borderId="0" xfId="0" applyNumberFormat="1" applyFont="1" applyAlignment="1">
      <alignment/>
    </xf>
    <xf numFmtId="172" fontId="0" fillId="0" borderId="0" xfId="0" applyNumberFormat="1" applyFont="1" applyAlignment="1">
      <alignment/>
    </xf>
    <xf numFmtId="41" fontId="4" fillId="0" borderId="0" xfId="0" applyNumberFormat="1" applyFont="1" applyAlignment="1">
      <alignment/>
    </xf>
    <xf numFmtId="37" fontId="0" fillId="0" borderId="0" xfId="0" applyNumberFormat="1" applyFont="1" applyFill="1" applyAlignment="1">
      <alignment horizontal="left"/>
    </xf>
    <xf numFmtId="37" fontId="4" fillId="0" borderId="0" xfId="0" applyNumberFormat="1" applyFont="1" applyAlignment="1">
      <alignment horizontal="justify" vertical="top" wrapText="1"/>
    </xf>
    <xf numFmtId="0" fontId="0" fillId="0" borderId="0" xfId="0" applyFont="1" applyAlignment="1">
      <alignment horizontal="justify" vertical="top" wrapText="1"/>
    </xf>
    <xf numFmtId="37" fontId="6" fillId="0" borderId="9" xfId="0" applyNumberFormat="1" applyFont="1" applyBorder="1" applyAlignment="1">
      <alignment horizontal="center" vertical="top" wrapText="1"/>
    </xf>
    <xf numFmtId="0" fontId="0" fillId="0" borderId="10" xfId="0" applyFont="1" applyBorder="1" applyAlignment="1">
      <alignment horizontal="center" vertical="top" wrapText="1"/>
    </xf>
    <xf numFmtId="37" fontId="0" fillId="0" borderId="0" xfId="0" applyNumberFormat="1" applyFont="1" applyAlignment="1">
      <alignment/>
    </xf>
    <xf numFmtId="37" fontId="0" fillId="0" borderId="0" xfId="0" applyNumberFormat="1" applyFont="1" applyBorder="1" applyAlignment="1">
      <alignment/>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3" fillId="0" borderId="0" xfId="0" applyNumberFormat="1" applyFont="1" applyAlignment="1">
      <alignment horizontal="center"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alignment/>
    </xf>
    <xf numFmtId="37" fontId="4" fillId="0" borderId="0" xfId="0" applyNumberFormat="1" applyFont="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8" fillId="0" borderId="0" xfId="0" applyNumberFormat="1" applyFont="1" applyAlignment="1">
      <alignment horizontal="justify" vertical="top" wrapText="1"/>
    </xf>
    <xf numFmtId="37" fontId="0" fillId="0" borderId="0" xfId="0" applyNumberFormat="1" applyFont="1" applyAlignment="1">
      <alignment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Alignment="1">
      <alignment horizontal="left" wrapText="1"/>
    </xf>
    <xf numFmtId="37" fontId="7"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6" fillId="0" borderId="7" xfId="0" applyNumberFormat="1" applyFont="1" applyBorder="1" applyAlignment="1">
      <alignment horizontal="center" vertical="top" wrapText="1"/>
    </xf>
    <xf numFmtId="0" fontId="0" fillId="0" borderId="7" xfId="0" applyFont="1" applyBorder="1" applyAlignment="1">
      <alignment horizontal="center" vertical="top" wrapText="1"/>
    </xf>
    <xf numFmtId="37" fontId="6" fillId="0" borderId="0" xfId="0" applyNumberFormat="1" applyFont="1" applyAlignment="1">
      <alignment horizontal="justify" vertical="top" wrapText="1"/>
    </xf>
    <xf numFmtId="37" fontId="0"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37" fontId="0" fillId="0" borderId="11" xfId="0" applyNumberFormat="1" applyFont="1" applyBorder="1" applyAlignment="1">
      <alignment/>
    </xf>
    <xf numFmtId="0" fontId="0" fillId="0" borderId="12" xfId="0" applyBorder="1" applyAlignment="1">
      <alignment/>
    </xf>
    <xf numFmtId="37" fontId="4" fillId="0" borderId="0" xfId="0" applyNumberFormat="1" applyFont="1" applyAlignment="1">
      <alignment wrapText="1"/>
    </xf>
    <xf numFmtId="0" fontId="0" fillId="0" borderId="0" xfId="0" applyFont="1" applyAlignment="1">
      <alignment wrapText="1"/>
    </xf>
    <xf numFmtId="37" fontId="4" fillId="0" borderId="0" xfId="0" applyNumberFormat="1" applyFont="1" applyBorder="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Alignment="1">
      <alignment horizontal="justify"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114300</xdr:rowOff>
    </xdr:from>
    <xdr:to>
      <xdr:col>1</xdr:col>
      <xdr:colOff>2133600</xdr:colOff>
      <xdr:row>5</xdr:row>
      <xdr:rowOff>171450</xdr:rowOff>
    </xdr:to>
    <xdr:pic>
      <xdr:nvPicPr>
        <xdr:cNvPr id="1" name="Picture 1"/>
        <xdr:cNvPicPr preferRelativeResize="1">
          <a:picLocks noChangeAspect="1"/>
        </xdr:cNvPicPr>
      </xdr:nvPicPr>
      <xdr:blipFill>
        <a:blip r:embed="rId1"/>
        <a:stretch>
          <a:fillRect/>
        </a:stretch>
      </xdr:blipFill>
      <xdr:spPr>
        <a:xfrm>
          <a:off x="1219200" y="114300"/>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6</xdr:row>
      <xdr:rowOff>95250</xdr:rowOff>
    </xdr:to>
    <xdr:pic>
      <xdr:nvPicPr>
        <xdr:cNvPr id="1" name="Picture 1"/>
        <xdr:cNvPicPr preferRelativeResize="1">
          <a:picLocks noChangeAspect="1"/>
        </xdr:cNvPicPr>
      </xdr:nvPicPr>
      <xdr:blipFill>
        <a:blip r:embed="rId1"/>
        <a:stretch>
          <a:fillRect/>
        </a:stretch>
      </xdr:blipFill>
      <xdr:spPr>
        <a:xfrm>
          <a:off x="381000"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10</xdr:row>
      <xdr:rowOff>104775</xdr:rowOff>
    </xdr:from>
    <xdr:to>
      <xdr:col>5</xdr:col>
      <xdr:colOff>876300</xdr:colOff>
      <xdr:row>10</xdr:row>
      <xdr:rowOff>104775</xdr:rowOff>
    </xdr:to>
    <xdr:sp>
      <xdr:nvSpPr>
        <xdr:cNvPr id="1" name="Line 1"/>
        <xdr:cNvSpPr>
          <a:spLocks/>
        </xdr:cNvSpPr>
      </xdr:nvSpPr>
      <xdr:spPr>
        <a:xfrm flipH="1">
          <a:off x="7524750" y="2114550"/>
          <a:ext cx="1076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3</xdr:col>
      <xdr:colOff>209550</xdr:colOff>
      <xdr:row>10</xdr:row>
      <xdr:rowOff>104775</xdr:rowOff>
    </xdr:to>
    <xdr:sp>
      <xdr:nvSpPr>
        <xdr:cNvPr id="2" name="Line 2"/>
        <xdr:cNvSpPr>
          <a:spLocks/>
        </xdr:cNvSpPr>
      </xdr:nvSpPr>
      <xdr:spPr>
        <a:xfrm>
          <a:off x="4933950" y="2114550"/>
          <a:ext cx="10001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581025</xdr:colOff>
      <xdr:row>0</xdr:row>
      <xdr:rowOff>66675</xdr:rowOff>
    </xdr:from>
    <xdr:to>
      <xdr:col>0</xdr:col>
      <xdr:colOff>1743075</xdr:colOff>
      <xdr:row>5</xdr:row>
      <xdr:rowOff>123825</xdr:rowOff>
    </xdr:to>
    <xdr:pic>
      <xdr:nvPicPr>
        <xdr:cNvPr id="3" name="Picture 3"/>
        <xdr:cNvPicPr preferRelativeResize="1">
          <a:picLocks noChangeAspect="1"/>
        </xdr:cNvPicPr>
      </xdr:nvPicPr>
      <xdr:blipFill>
        <a:blip r:embed="rId1"/>
        <a:stretch>
          <a:fillRect/>
        </a:stretch>
      </xdr:blipFill>
      <xdr:spPr>
        <a:xfrm>
          <a:off x="581025" y="66675"/>
          <a:ext cx="11620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049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R103"/>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4.77734375" style="9" customWidth="1"/>
    <col min="3" max="3" width="10.77734375" style="9" customWidth="1"/>
    <col min="4" max="4" width="1.2265625" style="9" customWidth="1"/>
    <col min="5" max="5" width="15.3359375" style="9" customWidth="1"/>
    <col min="6" max="6" width="0.99218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22</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15" t="s">
        <v>173</v>
      </c>
      <c r="B4" s="116"/>
      <c r="C4" s="116"/>
      <c r="D4" s="116"/>
      <c r="E4" s="116"/>
      <c r="F4" s="116"/>
      <c r="G4" s="116"/>
      <c r="H4" s="116"/>
      <c r="I4" s="116"/>
      <c r="J4" s="1"/>
      <c r="K4" s="1"/>
      <c r="L4" s="1"/>
      <c r="M4" s="1"/>
      <c r="N4" s="1"/>
      <c r="O4" s="1"/>
      <c r="P4" s="1"/>
      <c r="Q4" s="1"/>
      <c r="R4" s="1"/>
      <c r="S4" s="1"/>
      <c r="T4" s="1"/>
      <c r="U4" s="1"/>
      <c r="V4" s="1"/>
      <c r="W4" s="1"/>
      <c r="X4" s="1"/>
      <c r="Y4" s="1"/>
    </row>
    <row r="5" spans="1:25" s="2" customFormat="1" ht="15">
      <c r="A5" s="117" t="s">
        <v>174</v>
      </c>
      <c r="B5" s="116"/>
      <c r="C5" s="116"/>
      <c r="D5" s="116"/>
      <c r="E5" s="116"/>
      <c r="F5" s="116"/>
      <c r="G5" s="116"/>
      <c r="H5" s="116"/>
      <c r="I5" s="116"/>
      <c r="J5" s="1"/>
      <c r="K5" s="1"/>
      <c r="L5" s="1"/>
      <c r="M5" s="1"/>
      <c r="N5" s="1"/>
      <c r="O5" s="1"/>
      <c r="P5" s="1"/>
      <c r="Q5" s="1"/>
      <c r="R5" s="1"/>
      <c r="S5" s="1"/>
      <c r="T5" s="1"/>
      <c r="U5" s="1"/>
      <c r="V5" s="1"/>
      <c r="W5" s="1"/>
      <c r="X5" s="1"/>
      <c r="Y5" s="1"/>
    </row>
    <row r="6" spans="1:25" s="2" customFormat="1" ht="15">
      <c r="A6" s="117"/>
      <c r="B6" s="116"/>
      <c r="C6" s="116"/>
      <c r="D6" s="116"/>
      <c r="E6" s="116"/>
      <c r="F6" s="116"/>
      <c r="G6" s="116"/>
      <c r="H6" s="116"/>
      <c r="I6" s="116"/>
      <c r="J6" s="1"/>
      <c r="K6" s="1"/>
      <c r="L6" s="1"/>
      <c r="M6" s="1"/>
      <c r="N6" s="1"/>
      <c r="O6" s="1"/>
      <c r="P6" s="1"/>
      <c r="Q6" s="1"/>
      <c r="R6" s="1"/>
      <c r="S6" s="1"/>
      <c r="T6" s="1"/>
      <c r="U6" s="1"/>
      <c r="V6" s="1"/>
      <c r="W6" s="1"/>
      <c r="X6" s="1"/>
      <c r="Y6" s="1"/>
    </row>
    <row r="7" spans="1:25" s="2" customFormat="1" ht="15">
      <c r="A7" s="1"/>
      <c r="B7" s="1"/>
      <c r="C7" s="1"/>
      <c r="D7" s="1"/>
      <c r="E7" s="1"/>
      <c r="F7" s="1"/>
      <c r="G7" s="1"/>
      <c r="H7" s="1"/>
      <c r="I7" s="1"/>
      <c r="J7" s="1"/>
      <c r="K7" s="1"/>
      <c r="L7" s="1"/>
      <c r="M7" s="1"/>
      <c r="N7" s="1"/>
      <c r="O7" s="1"/>
      <c r="P7" s="1"/>
      <c r="Q7" s="1"/>
      <c r="R7" s="1"/>
      <c r="S7" s="1"/>
      <c r="T7" s="1"/>
      <c r="U7" s="1"/>
      <c r="V7" s="1"/>
      <c r="W7" s="1"/>
      <c r="X7" s="1"/>
      <c r="Y7" s="1"/>
    </row>
    <row r="8" spans="1:25" s="2" customFormat="1" ht="15.75">
      <c r="A8" s="3" t="s">
        <v>217</v>
      </c>
      <c r="B8" s="3"/>
      <c r="C8" s="3"/>
      <c r="D8" s="3"/>
      <c r="E8" s="3"/>
      <c r="F8" s="3"/>
      <c r="G8" s="1"/>
      <c r="H8" s="1"/>
      <c r="I8" s="1"/>
      <c r="J8" s="1"/>
      <c r="K8" s="1"/>
      <c r="L8" s="1"/>
      <c r="M8" s="1"/>
      <c r="N8" s="1"/>
      <c r="O8" s="1"/>
      <c r="P8" s="1"/>
      <c r="Q8" s="1"/>
      <c r="R8" s="1"/>
      <c r="S8" s="1"/>
      <c r="T8" s="1"/>
      <c r="U8" s="1"/>
      <c r="V8" s="1"/>
      <c r="W8" s="1"/>
      <c r="X8" s="1"/>
      <c r="Y8" s="1"/>
    </row>
    <row r="9" spans="1:25" s="2" customFormat="1" ht="15.75">
      <c r="A9" s="3" t="s">
        <v>5</v>
      </c>
      <c r="B9" s="3"/>
      <c r="C9" s="3"/>
      <c r="D9" s="3"/>
      <c r="E9" s="3"/>
      <c r="F9" s="3"/>
      <c r="G9" s="1"/>
      <c r="H9" s="1"/>
      <c r="I9" s="1"/>
      <c r="J9" s="1"/>
      <c r="K9" s="1"/>
      <c r="L9" s="1"/>
      <c r="M9" s="1"/>
      <c r="N9" s="1"/>
      <c r="O9" s="1"/>
      <c r="P9" s="1"/>
      <c r="Q9" s="1"/>
      <c r="R9" s="1"/>
      <c r="S9" s="1"/>
      <c r="T9" s="1"/>
      <c r="U9" s="1"/>
      <c r="V9" s="1"/>
      <c r="W9" s="1"/>
      <c r="X9" s="1"/>
      <c r="Y9" s="1"/>
    </row>
    <row r="10" spans="1:25" s="2" customFormat="1" ht="15">
      <c r="A10" s="1"/>
      <c r="B10" s="1"/>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3" t="s">
        <v>6</v>
      </c>
      <c r="B11" s="3"/>
      <c r="C11" s="1"/>
      <c r="D11" s="1"/>
      <c r="E11" s="1"/>
      <c r="F11" s="1"/>
      <c r="G11" s="1"/>
      <c r="H11" s="1"/>
      <c r="I11" s="1"/>
      <c r="J11" s="1"/>
      <c r="K11" s="1"/>
      <c r="L11" s="1"/>
      <c r="M11" s="1"/>
      <c r="N11" s="1"/>
      <c r="O11" s="1"/>
      <c r="P11" s="1"/>
      <c r="Q11" s="1"/>
      <c r="R11" s="1"/>
      <c r="S11" s="1"/>
      <c r="T11" s="1"/>
      <c r="U11" s="1"/>
      <c r="V11" s="1"/>
      <c r="W11" s="1"/>
      <c r="X11" s="1"/>
      <c r="Y11" s="1"/>
    </row>
    <row r="12" spans="1:25" s="2" customFormat="1" ht="15.75">
      <c r="A12" s="3"/>
      <c r="B12" s="3"/>
      <c r="C12" s="1"/>
      <c r="D12" s="1"/>
      <c r="E12" s="1"/>
      <c r="F12" s="1"/>
      <c r="G12" s="1"/>
      <c r="H12" s="1"/>
      <c r="I12" s="1"/>
      <c r="J12" s="1"/>
      <c r="K12" s="1"/>
      <c r="L12" s="1"/>
      <c r="M12" s="1"/>
      <c r="N12" s="1"/>
      <c r="O12" s="1"/>
      <c r="P12" s="1"/>
      <c r="Q12" s="1"/>
      <c r="R12" s="1"/>
      <c r="S12" s="1"/>
      <c r="T12" s="1"/>
      <c r="U12" s="1"/>
      <c r="V12" s="1"/>
      <c r="W12" s="1"/>
      <c r="X12" s="1"/>
      <c r="Y12" s="1"/>
    </row>
    <row r="13" spans="1:25" s="2" customFormat="1" ht="15.75">
      <c r="A13" s="1"/>
      <c r="B13" s="1"/>
      <c r="C13" s="4" t="s">
        <v>172</v>
      </c>
      <c r="D13" s="4"/>
      <c r="E13" s="3"/>
      <c r="F13" s="5"/>
      <c r="G13" s="3" t="s">
        <v>31</v>
      </c>
      <c r="H13" s="3"/>
      <c r="I13" s="3"/>
      <c r="J13" s="3"/>
      <c r="K13" s="1"/>
      <c r="L13" s="1"/>
      <c r="M13" s="1"/>
      <c r="N13" s="1"/>
      <c r="O13" s="1"/>
      <c r="P13" s="1"/>
      <c r="Q13" s="1"/>
      <c r="R13" s="1"/>
      <c r="S13" s="1"/>
      <c r="T13" s="1"/>
      <c r="U13" s="1"/>
      <c r="V13" s="1"/>
      <c r="W13" s="1"/>
      <c r="X13" s="1"/>
      <c r="Y13" s="1"/>
    </row>
    <row r="14" spans="1:25" s="2" customFormat="1" ht="15.75">
      <c r="A14" s="1"/>
      <c r="B14" s="1"/>
      <c r="C14" s="6" t="s">
        <v>26</v>
      </c>
      <c r="D14" s="7"/>
      <c r="E14" s="6" t="s">
        <v>29</v>
      </c>
      <c r="F14" s="5"/>
      <c r="G14" s="6" t="s">
        <v>26</v>
      </c>
      <c r="H14" s="1"/>
      <c r="I14" s="6" t="s">
        <v>29</v>
      </c>
      <c r="J14" s="6"/>
      <c r="K14" s="1"/>
      <c r="L14" s="1"/>
      <c r="M14" s="1"/>
      <c r="N14" s="1"/>
      <c r="O14" s="1"/>
      <c r="P14" s="1"/>
      <c r="Q14" s="1"/>
      <c r="R14" s="1"/>
      <c r="S14" s="1"/>
      <c r="T14" s="1"/>
      <c r="U14" s="1"/>
      <c r="V14" s="1"/>
      <c r="W14" s="1"/>
      <c r="X14" s="1"/>
      <c r="Y14" s="1"/>
    </row>
    <row r="15" spans="1:25" s="2" customFormat="1" ht="15.75">
      <c r="A15" s="1"/>
      <c r="B15" s="1"/>
      <c r="C15" s="6" t="s">
        <v>27</v>
      </c>
      <c r="D15" s="7"/>
      <c r="E15" s="6" t="s">
        <v>30</v>
      </c>
      <c r="F15" s="5"/>
      <c r="G15" s="6" t="s">
        <v>27</v>
      </c>
      <c r="H15" s="1"/>
      <c r="I15" s="6" t="s">
        <v>30</v>
      </c>
      <c r="J15" s="6"/>
      <c r="K15" s="1"/>
      <c r="L15" s="1"/>
      <c r="M15" s="1"/>
      <c r="N15" s="1"/>
      <c r="O15" s="1"/>
      <c r="P15" s="1"/>
      <c r="Q15" s="1"/>
      <c r="R15" s="1"/>
      <c r="S15" s="1"/>
      <c r="T15" s="1"/>
      <c r="U15" s="1"/>
      <c r="V15" s="1"/>
      <c r="W15" s="1"/>
      <c r="X15" s="1"/>
      <c r="Y15" s="1"/>
    </row>
    <row r="16" spans="1:25" s="2" customFormat="1" ht="15.75">
      <c r="A16" s="1"/>
      <c r="B16" s="1"/>
      <c r="C16" s="6" t="s">
        <v>28</v>
      </c>
      <c r="D16" s="7"/>
      <c r="E16" s="6" t="s">
        <v>28</v>
      </c>
      <c r="F16" s="5"/>
      <c r="G16" s="6" t="s">
        <v>32</v>
      </c>
      <c r="H16" s="1"/>
      <c r="I16" s="6" t="s">
        <v>33</v>
      </c>
      <c r="J16" s="6"/>
      <c r="K16" s="1"/>
      <c r="L16" s="1"/>
      <c r="M16" s="1"/>
      <c r="N16" s="1"/>
      <c r="O16" s="1"/>
      <c r="P16" s="1"/>
      <c r="Q16" s="1"/>
      <c r="R16" s="1"/>
      <c r="S16" s="1"/>
      <c r="T16" s="1"/>
      <c r="U16" s="1"/>
      <c r="V16" s="1"/>
      <c r="W16" s="1"/>
      <c r="X16" s="1"/>
      <c r="Y16" s="1"/>
    </row>
    <row r="17" spans="1:25" s="2" customFormat="1" ht="15.75">
      <c r="A17" s="1"/>
      <c r="B17" s="1"/>
      <c r="C17" s="90" t="s">
        <v>206</v>
      </c>
      <c r="D17" s="7"/>
      <c r="E17" s="64" t="s">
        <v>72</v>
      </c>
      <c r="F17" s="5"/>
      <c r="G17" s="6" t="str">
        <f>+C17</f>
        <v>31/12/07</v>
      </c>
      <c r="H17" s="6"/>
      <c r="I17" s="6" t="str">
        <f>+E17</f>
        <v>31/12/06</v>
      </c>
      <c r="J17" s="6"/>
      <c r="K17" s="1"/>
      <c r="L17" s="1"/>
      <c r="M17" s="1"/>
      <c r="N17" s="1"/>
      <c r="O17" s="1"/>
      <c r="P17" s="1"/>
      <c r="Q17" s="1"/>
      <c r="R17" s="1"/>
      <c r="S17" s="1"/>
      <c r="T17" s="1"/>
      <c r="U17" s="1"/>
      <c r="V17" s="1"/>
      <c r="W17" s="1"/>
      <c r="X17" s="1"/>
      <c r="Y17" s="1"/>
    </row>
    <row r="18" spans="1:25" s="2" customFormat="1" ht="15.75">
      <c r="A18" s="1"/>
      <c r="B18" s="1"/>
      <c r="C18" s="6" t="s">
        <v>23</v>
      </c>
      <c r="D18" s="7"/>
      <c r="E18" s="6" t="s">
        <v>23</v>
      </c>
      <c r="F18" s="5"/>
      <c r="G18" s="6" t="s">
        <v>23</v>
      </c>
      <c r="H18" s="1"/>
      <c r="I18" s="6" t="s">
        <v>23</v>
      </c>
      <c r="J18" s="6"/>
      <c r="K18" s="1"/>
      <c r="L18" s="1"/>
      <c r="M18" s="1"/>
      <c r="N18" s="1"/>
      <c r="O18" s="1"/>
      <c r="P18" s="1"/>
      <c r="Q18" s="1"/>
      <c r="R18" s="1"/>
      <c r="S18" s="1"/>
      <c r="T18" s="1"/>
      <c r="U18" s="1"/>
      <c r="V18" s="1"/>
      <c r="W18" s="1"/>
      <c r="X18" s="1"/>
      <c r="Y18" s="1"/>
    </row>
    <row r="19" spans="1:25" s="10" customFormat="1" ht="15.75">
      <c r="A19" s="1"/>
      <c r="B19" s="1"/>
      <c r="C19" s="6"/>
      <c r="D19" s="1"/>
      <c r="E19" s="6"/>
      <c r="F19" s="1"/>
      <c r="G19" s="6"/>
      <c r="H19" s="1"/>
      <c r="I19" s="6"/>
      <c r="J19" s="8"/>
      <c r="K19" s="9"/>
      <c r="L19" s="9"/>
      <c r="M19" s="9"/>
      <c r="N19" s="9"/>
      <c r="O19" s="9"/>
      <c r="P19" s="9"/>
      <c r="Q19" s="9"/>
      <c r="R19" s="9"/>
      <c r="S19" s="9"/>
      <c r="T19" s="9"/>
      <c r="U19" s="9"/>
      <c r="V19" s="9"/>
      <c r="W19" s="9"/>
      <c r="X19" s="9"/>
      <c r="Y19" s="9"/>
    </row>
    <row r="20" spans="1:25" s="10" customFormat="1" ht="15.75">
      <c r="A20" s="9"/>
      <c r="B20" s="9"/>
      <c r="C20" s="6"/>
      <c r="D20" s="1"/>
      <c r="E20" s="6"/>
      <c r="F20" s="1"/>
      <c r="G20" s="6"/>
      <c r="H20" s="1"/>
      <c r="I20" s="6"/>
      <c r="J20" s="8"/>
      <c r="K20" s="9"/>
      <c r="L20" s="9"/>
      <c r="M20" s="9"/>
      <c r="N20" s="9"/>
      <c r="O20" s="9"/>
      <c r="P20" s="9"/>
      <c r="Q20" s="9"/>
      <c r="R20" s="9"/>
      <c r="S20" s="9"/>
      <c r="T20" s="9"/>
      <c r="U20" s="9"/>
      <c r="V20" s="9"/>
      <c r="W20" s="9"/>
      <c r="X20" s="9"/>
      <c r="Y20" s="9"/>
    </row>
    <row r="21" spans="1:25" s="2" customFormat="1" ht="15.75">
      <c r="A21" s="9" t="s">
        <v>7</v>
      </c>
      <c r="B21" s="9"/>
      <c r="C21" s="11">
        <v>127765</v>
      </c>
      <c r="D21" s="3"/>
      <c r="E21" s="12">
        <v>117889</v>
      </c>
      <c r="F21" s="13"/>
      <c r="G21" s="12">
        <v>507902</v>
      </c>
      <c r="H21" s="1"/>
      <c r="I21" s="12">
        <v>423346</v>
      </c>
      <c r="J21" s="1"/>
      <c r="K21" s="13"/>
      <c r="L21" s="1"/>
      <c r="M21" s="1"/>
      <c r="N21" s="1"/>
      <c r="O21" s="1"/>
      <c r="P21" s="1"/>
      <c r="Q21" s="1"/>
      <c r="R21" s="1"/>
      <c r="S21" s="1"/>
      <c r="T21" s="1"/>
      <c r="U21" s="1"/>
      <c r="V21" s="1"/>
      <c r="W21" s="1"/>
      <c r="X21" s="1"/>
      <c r="Y21" s="1"/>
    </row>
    <row r="22" spans="1:25" s="2" customFormat="1" ht="15.75">
      <c r="A22" s="1"/>
      <c r="B22" s="1"/>
      <c r="C22" s="12"/>
      <c r="D22" s="3"/>
      <c r="E22" s="12"/>
      <c r="F22" s="13"/>
      <c r="G22" s="12"/>
      <c r="H22" s="1"/>
      <c r="I22" s="12"/>
      <c r="J22" s="1"/>
      <c r="K22" s="13"/>
      <c r="L22" s="1"/>
      <c r="M22" s="1"/>
      <c r="N22" s="1"/>
      <c r="O22" s="1"/>
      <c r="P22" s="1"/>
      <c r="Q22" s="1"/>
      <c r="R22" s="1"/>
      <c r="S22" s="1"/>
      <c r="T22" s="1"/>
      <c r="U22" s="1"/>
      <c r="V22" s="1"/>
      <c r="W22" s="1"/>
      <c r="X22" s="1"/>
      <c r="Y22" s="1"/>
    </row>
    <row r="23" spans="1:25" s="2" customFormat="1" ht="15.75">
      <c r="A23" s="1" t="s">
        <v>8</v>
      </c>
      <c r="B23" s="1"/>
      <c r="C23" s="12">
        <v>2500</v>
      </c>
      <c r="D23" s="3"/>
      <c r="E23" s="12">
        <v>2708</v>
      </c>
      <c r="F23" s="13"/>
      <c r="G23" s="12">
        <v>8372</v>
      </c>
      <c r="H23" s="1"/>
      <c r="I23" s="12">
        <v>9070</v>
      </c>
      <c r="J23" s="1"/>
      <c r="K23" s="13"/>
      <c r="L23" s="1"/>
      <c r="M23" s="1"/>
      <c r="N23" s="1"/>
      <c r="O23" s="1"/>
      <c r="P23" s="1"/>
      <c r="Q23" s="1"/>
      <c r="R23" s="1"/>
      <c r="S23" s="1"/>
      <c r="T23" s="1"/>
      <c r="U23" s="1"/>
      <c r="V23" s="1"/>
      <c r="W23" s="1"/>
      <c r="X23" s="1"/>
      <c r="Y23" s="1"/>
    </row>
    <row r="24" spans="1:25" s="2" customFormat="1" ht="15.75">
      <c r="A24" s="1"/>
      <c r="B24" s="1"/>
      <c r="C24" s="12"/>
      <c r="D24" s="3"/>
      <c r="E24" s="12"/>
      <c r="F24" s="13"/>
      <c r="G24" s="12"/>
      <c r="H24" s="1"/>
      <c r="I24" s="12"/>
      <c r="J24" s="1"/>
      <c r="K24" s="13"/>
      <c r="L24" s="1"/>
      <c r="M24" s="1"/>
      <c r="N24" s="1"/>
      <c r="O24" s="1"/>
      <c r="P24" s="1"/>
      <c r="Q24" s="1"/>
      <c r="R24" s="1"/>
      <c r="S24" s="1"/>
      <c r="T24" s="1"/>
      <c r="U24" s="1"/>
      <c r="V24" s="1"/>
      <c r="W24" s="1"/>
      <c r="X24" s="1"/>
      <c r="Y24" s="1"/>
    </row>
    <row r="25" spans="1:25" s="2" customFormat="1" ht="15.75">
      <c r="A25" s="1" t="s">
        <v>9</v>
      </c>
      <c r="B25" s="1"/>
      <c r="C25" s="12">
        <f>C33-C31-C27-C23-C21</f>
        <v>-123978</v>
      </c>
      <c r="D25" s="13"/>
      <c r="E25" s="12">
        <v>-115392</v>
      </c>
      <c r="F25" s="13"/>
      <c r="G25" s="12">
        <f>G33-G31-G27-G23-G21</f>
        <v>-496050</v>
      </c>
      <c r="H25" s="1"/>
      <c r="I25" s="12">
        <v>-417919</v>
      </c>
      <c r="J25" s="1"/>
      <c r="K25" s="13"/>
      <c r="L25" s="1"/>
      <c r="M25" s="1"/>
      <c r="N25" s="1"/>
      <c r="O25" s="1"/>
      <c r="P25" s="1"/>
      <c r="Q25" s="1"/>
      <c r="R25" s="1"/>
      <c r="S25" s="1"/>
      <c r="T25" s="1"/>
      <c r="U25" s="1"/>
      <c r="V25" s="1"/>
      <c r="W25" s="1"/>
      <c r="X25" s="1"/>
      <c r="Y25" s="1"/>
    </row>
    <row r="26" spans="1:25" s="2" customFormat="1" ht="15.75">
      <c r="A26" s="1"/>
      <c r="B26" s="1"/>
      <c r="C26" s="12"/>
      <c r="D26" s="3"/>
      <c r="E26" s="12"/>
      <c r="F26" s="13"/>
      <c r="G26" s="12"/>
      <c r="H26" s="1"/>
      <c r="I26" s="12"/>
      <c r="J26" s="1"/>
      <c r="K26" s="13"/>
      <c r="L26" s="1"/>
      <c r="M26" s="1"/>
      <c r="N26" s="1"/>
      <c r="O26" s="1"/>
      <c r="P26" s="1"/>
      <c r="Q26" s="1"/>
      <c r="R26" s="1"/>
      <c r="S26" s="1"/>
      <c r="T26" s="1"/>
      <c r="U26" s="1"/>
      <c r="V26" s="1"/>
      <c r="W26" s="1"/>
      <c r="X26" s="1"/>
      <c r="Y26" s="1"/>
    </row>
    <row r="27" spans="1:25" s="2" customFormat="1" ht="15.75">
      <c r="A27" s="1" t="s">
        <v>10</v>
      </c>
      <c r="B27" s="1"/>
      <c r="C27" s="12">
        <v>-2157</v>
      </c>
      <c r="D27" s="3"/>
      <c r="E27" s="12">
        <v>-2168</v>
      </c>
      <c r="F27" s="13"/>
      <c r="G27" s="12">
        <v>-8735</v>
      </c>
      <c r="H27" s="1"/>
      <c r="I27" s="12">
        <v>-8111</v>
      </c>
      <c r="J27" s="1"/>
      <c r="K27" s="13"/>
      <c r="L27" s="1"/>
      <c r="M27" s="1"/>
      <c r="N27" s="1"/>
      <c r="O27" s="1"/>
      <c r="P27" s="1"/>
      <c r="Q27" s="1"/>
      <c r="R27" s="1"/>
      <c r="S27" s="1"/>
      <c r="T27" s="1"/>
      <c r="U27" s="1"/>
      <c r="V27" s="1"/>
      <c r="W27" s="1"/>
      <c r="X27" s="1"/>
      <c r="Y27" s="1"/>
    </row>
    <row r="28" spans="1:25" s="2" customFormat="1" ht="15.75">
      <c r="A28" s="1"/>
      <c r="B28" s="1"/>
      <c r="C28" s="12"/>
      <c r="D28" s="3"/>
      <c r="E28" s="12"/>
      <c r="F28" s="13"/>
      <c r="G28" s="12"/>
      <c r="H28" s="1"/>
      <c r="I28" s="12"/>
      <c r="J28" s="1"/>
      <c r="K28" s="13"/>
      <c r="L28" s="1"/>
      <c r="M28" s="1"/>
      <c r="N28" s="1"/>
      <c r="O28" s="1"/>
      <c r="P28" s="1"/>
      <c r="Q28" s="1"/>
      <c r="R28" s="1"/>
      <c r="S28" s="1"/>
      <c r="T28" s="1"/>
      <c r="U28" s="1"/>
      <c r="V28" s="1"/>
      <c r="W28" s="1"/>
      <c r="X28" s="1"/>
      <c r="Y28" s="1"/>
    </row>
    <row r="29" spans="1:25" s="2" customFormat="1" ht="15.75">
      <c r="A29" s="94" t="s">
        <v>205</v>
      </c>
      <c r="B29" s="1"/>
      <c r="C29" s="47">
        <v>0</v>
      </c>
      <c r="D29" s="105"/>
      <c r="E29" s="47">
        <v>165</v>
      </c>
      <c r="F29" s="88"/>
      <c r="G29" s="47">
        <v>0</v>
      </c>
      <c r="H29" s="77"/>
      <c r="I29" s="47">
        <v>932</v>
      </c>
      <c r="J29" s="1"/>
      <c r="K29" s="13"/>
      <c r="L29" s="1"/>
      <c r="M29" s="1"/>
      <c r="N29" s="1"/>
      <c r="O29" s="1"/>
      <c r="P29" s="1"/>
      <c r="Q29" s="1"/>
      <c r="R29" s="1"/>
      <c r="S29" s="1"/>
      <c r="T29" s="1"/>
      <c r="U29" s="1"/>
      <c r="V29" s="1"/>
      <c r="W29" s="1"/>
      <c r="X29" s="1"/>
      <c r="Y29" s="1"/>
    </row>
    <row r="30" spans="1:25" s="2" customFormat="1" ht="15.75">
      <c r="A30" s="1"/>
      <c r="B30" s="1"/>
      <c r="C30" s="12"/>
      <c r="D30" s="3"/>
      <c r="E30" s="12"/>
      <c r="F30" s="13"/>
      <c r="G30" s="12"/>
      <c r="H30" s="1"/>
      <c r="I30" s="12"/>
      <c r="J30" s="1"/>
      <c r="K30" s="13"/>
      <c r="L30" s="1"/>
      <c r="M30" s="1"/>
      <c r="N30" s="1"/>
      <c r="O30" s="1"/>
      <c r="P30" s="1"/>
      <c r="Q30" s="1"/>
      <c r="R30" s="1"/>
      <c r="S30" s="1"/>
      <c r="T30" s="1"/>
      <c r="U30" s="1"/>
      <c r="V30" s="1"/>
      <c r="W30" s="1"/>
      <c r="X30" s="1"/>
      <c r="Y30" s="1"/>
    </row>
    <row r="31" spans="1:25" s="2" customFormat="1" ht="15.75">
      <c r="A31" s="1" t="s">
        <v>11</v>
      </c>
      <c r="B31" s="1"/>
      <c r="C31" s="12">
        <v>485</v>
      </c>
      <c r="D31" s="3"/>
      <c r="E31" s="12">
        <v>-1854</v>
      </c>
      <c r="F31" s="13"/>
      <c r="G31" s="12">
        <v>1643</v>
      </c>
      <c r="H31" s="1"/>
      <c r="I31" s="12">
        <v>-1854</v>
      </c>
      <c r="J31" s="1"/>
      <c r="K31" s="13"/>
      <c r="L31" s="1"/>
      <c r="M31" s="1"/>
      <c r="N31" s="1"/>
      <c r="O31" s="1"/>
      <c r="P31" s="1"/>
      <c r="Q31" s="1"/>
      <c r="R31" s="1"/>
      <c r="S31" s="1"/>
      <c r="T31" s="1"/>
      <c r="U31" s="1"/>
      <c r="V31" s="1"/>
      <c r="W31" s="1"/>
      <c r="X31" s="1"/>
      <c r="Y31" s="1"/>
    </row>
    <row r="32" spans="1:25" s="2" customFormat="1" ht="15.75">
      <c r="A32" s="1"/>
      <c r="B32" s="1"/>
      <c r="C32" s="12"/>
      <c r="D32" s="3"/>
      <c r="E32" s="12"/>
      <c r="F32" s="13"/>
      <c r="G32" s="12"/>
      <c r="H32" s="1"/>
      <c r="I32" s="12"/>
      <c r="J32" s="1"/>
      <c r="K32" s="13"/>
      <c r="L32" s="1"/>
      <c r="M32" s="1"/>
      <c r="N32" s="1"/>
      <c r="O32" s="1"/>
      <c r="P32" s="1"/>
      <c r="Q32" s="1"/>
      <c r="R32" s="1"/>
      <c r="S32" s="1"/>
      <c r="T32" s="1"/>
      <c r="U32" s="1"/>
      <c r="V32" s="1"/>
      <c r="W32" s="1"/>
      <c r="X32" s="1"/>
      <c r="Y32" s="1"/>
    </row>
    <row r="33" spans="1:25" s="2" customFormat="1" ht="15.75">
      <c r="A33" s="1" t="s">
        <v>12</v>
      </c>
      <c r="B33" s="1"/>
      <c r="C33" s="14">
        <v>4615</v>
      </c>
      <c r="D33" s="3"/>
      <c r="E33" s="14">
        <v>1348</v>
      </c>
      <c r="F33" s="13"/>
      <c r="G33" s="14">
        <v>13132</v>
      </c>
      <c r="H33" s="1"/>
      <c r="I33" s="14">
        <v>5464</v>
      </c>
      <c r="J33" s="1"/>
      <c r="K33" s="13"/>
      <c r="L33" s="1"/>
      <c r="M33" s="1"/>
      <c r="N33" s="1"/>
      <c r="O33" s="1"/>
      <c r="P33" s="1"/>
      <c r="Q33" s="1"/>
      <c r="R33" s="1"/>
      <c r="S33" s="1"/>
      <c r="T33" s="1"/>
      <c r="U33" s="1"/>
      <c r="V33" s="1"/>
      <c r="W33" s="1"/>
      <c r="X33" s="1"/>
      <c r="Y33" s="1"/>
    </row>
    <row r="34" spans="1:25" s="2" customFormat="1" ht="15.75">
      <c r="A34" s="1"/>
      <c r="B34" s="1"/>
      <c r="C34" s="12"/>
      <c r="D34" s="12"/>
      <c r="E34" s="12"/>
      <c r="F34" s="13"/>
      <c r="G34" s="12"/>
      <c r="H34" s="1"/>
      <c r="I34" s="12"/>
      <c r="J34" s="1"/>
      <c r="K34" s="13"/>
      <c r="L34" s="1"/>
      <c r="M34" s="1"/>
      <c r="N34" s="1"/>
      <c r="O34" s="1"/>
      <c r="P34" s="1"/>
      <c r="Q34" s="1"/>
      <c r="R34" s="1"/>
      <c r="S34" s="1"/>
      <c r="T34" s="1"/>
      <c r="U34" s="1"/>
      <c r="V34" s="1"/>
      <c r="W34" s="1"/>
      <c r="X34" s="1"/>
      <c r="Y34" s="1"/>
    </row>
    <row r="35" spans="1:25" s="2" customFormat="1" ht="15.75">
      <c r="A35" s="1" t="s">
        <v>13</v>
      </c>
      <c r="B35" s="1"/>
      <c r="C35" s="12">
        <v>-1065</v>
      </c>
      <c r="D35" s="3"/>
      <c r="E35" s="12">
        <v>-1314</v>
      </c>
      <c r="F35" s="13"/>
      <c r="G35" s="12">
        <v>-2819</v>
      </c>
      <c r="H35" s="1"/>
      <c r="I35" s="12">
        <v>-2161</v>
      </c>
      <c r="J35" s="1"/>
      <c r="K35" s="13"/>
      <c r="L35" s="1"/>
      <c r="M35" s="1"/>
      <c r="N35" s="1"/>
      <c r="O35" s="1"/>
      <c r="P35" s="1"/>
      <c r="Q35" s="1"/>
      <c r="R35" s="1"/>
      <c r="S35" s="1"/>
      <c r="T35" s="1"/>
      <c r="U35" s="1"/>
      <c r="V35" s="1"/>
      <c r="W35" s="1"/>
      <c r="X35" s="1"/>
      <c r="Y35" s="1"/>
    </row>
    <row r="36" spans="1:25" s="2" customFormat="1" ht="15.75">
      <c r="A36" s="1"/>
      <c r="B36" s="1"/>
      <c r="C36" s="12"/>
      <c r="D36" s="3"/>
      <c r="E36" s="12"/>
      <c r="F36" s="13"/>
      <c r="G36" s="12"/>
      <c r="H36" s="1"/>
      <c r="I36" s="12"/>
      <c r="J36" s="1"/>
      <c r="K36" s="13"/>
      <c r="L36" s="1"/>
      <c r="M36" s="1"/>
      <c r="N36" s="1"/>
      <c r="O36" s="1"/>
      <c r="P36" s="1"/>
      <c r="Q36" s="1"/>
      <c r="R36" s="1"/>
      <c r="S36" s="1"/>
      <c r="T36" s="1"/>
      <c r="U36" s="1"/>
      <c r="V36" s="1"/>
      <c r="W36" s="1"/>
      <c r="X36" s="1"/>
      <c r="Y36" s="1"/>
    </row>
    <row r="37" spans="1:25" s="2" customFormat="1" ht="15.75">
      <c r="A37" s="1" t="s">
        <v>4</v>
      </c>
      <c r="B37" s="1"/>
      <c r="C37" s="14">
        <f>SUM(C33:C36)</f>
        <v>3550</v>
      </c>
      <c r="D37" s="3"/>
      <c r="E37" s="14">
        <v>34</v>
      </c>
      <c r="F37" s="13"/>
      <c r="G37" s="14">
        <f>SUM(G33:G36)</f>
        <v>10313</v>
      </c>
      <c r="H37" s="1"/>
      <c r="I37" s="14">
        <v>3303</v>
      </c>
      <c r="J37" s="1"/>
      <c r="K37" s="13"/>
      <c r="L37" s="1"/>
      <c r="M37" s="1"/>
      <c r="N37" s="1"/>
      <c r="O37" s="1"/>
      <c r="P37" s="1"/>
      <c r="Q37" s="1"/>
      <c r="R37" s="1"/>
      <c r="S37" s="1"/>
      <c r="T37" s="1"/>
      <c r="U37" s="1"/>
      <c r="V37" s="1"/>
      <c r="W37" s="1"/>
      <c r="X37" s="1"/>
      <c r="Y37" s="1"/>
    </row>
    <row r="38" spans="1:25" s="2" customFormat="1" ht="15.75">
      <c r="A38" s="1"/>
      <c r="B38" s="1"/>
      <c r="C38" s="15"/>
      <c r="D38" s="3"/>
      <c r="E38" s="15"/>
      <c r="F38" s="13"/>
      <c r="G38" s="15"/>
      <c r="H38" s="1"/>
      <c r="I38" s="15"/>
      <c r="J38" s="1"/>
      <c r="K38" s="13"/>
      <c r="L38" s="1"/>
      <c r="M38" s="1"/>
      <c r="N38" s="1"/>
      <c r="O38" s="1"/>
      <c r="P38" s="1"/>
      <c r="Q38" s="1"/>
      <c r="R38" s="1"/>
      <c r="S38" s="1"/>
      <c r="T38" s="1"/>
      <c r="U38" s="1"/>
      <c r="V38" s="1"/>
      <c r="W38" s="1"/>
      <c r="X38" s="1"/>
      <c r="Y38" s="1"/>
    </row>
    <row r="39" spans="1:25" s="2" customFormat="1" ht="15.75">
      <c r="A39" s="1" t="s">
        <v>14</v>
      </c>
      <c r="B39" s="1"/>
      <c r="C39" s="12"/>
      <c r="D39" s="3"/>
      <c r="E39" s="12"/>
      <c r="F39" s="13"/>
      <c r="G39" s="12"/>
      <c r="H39" s="1"/>
      <c r="I39" s="12"/>
      <c r="J39" s="1"/>
      <c r="K39" s="13"/>
      <c r="L39" s="1"/>
      <c r="M39" s="1"/>
      <c r="N39" s="1"/>
      <c r="O39" s="1"/>
      <c r="P39" s="1"/>
      <c r="Q39" s="1"/>
      <c r="R39" s="1"/>
      <c r="S39" s="1"/>
      <c r="T39" s="1"/>
      <c r="U39" s="1"/>
      <c r="V39" s="1"/>
      <c r="W39" s="1"/>
      <c r="X39" s="1"/>
      <c r="Y39" s="1"/>
    </row>
    <row r="40" spans="1:25" s="2" customFormat="1" ht="15.75">
      <c r="A40" s="1" t="s">
        <v>15</v>
      </c>
      <c r="B40" s="1"/>
      <c r="C40" s="12">
        <f>C37</f>
        <v>3550</v>
      </c>
      <c r="D40" s="3"/>
      <c r="E40" s="12">
        <v>34</v>
      </c>
      <c r="F40" s="13"/>
      <c r="G40" s="12">
        <f>G37</f>
        <v>10313</v>
      </c>
      <c r="H40" s="1"/>
      <c r="I40" s="12">
        <v>3303</v>
      </c>
      <c r="J40" s="1"/>
      <c r="K40" s="13"/>
      <c r="L40" s="1"/>
      <c r="M40" s="1"/>
      <c r="N40" s="1"/>
      <c r="O40" s="1"/>
      <c r="P40" s="1"/>
      <c r="Q40" s="1"/>
      <c r="R40" s="1"/>
      <c r="S40" s="1"/>
      <c r="T40" s="1"/>
      <c r="U40" s="1"/>
      <c r="V40" s="1"/>
      <c r="W40" s="1"/>
      <c r="X40" s="1"/>
      <c r="Y40" s="1"/>
    </row>
    <row r="41" spans="1:25" s="2" customFormat="1" ht="15.75">
      <c r="A41" s="1" t="s">
        <v>16</v>
      </c>
      <c r="B41" s="1"/>
      <c r="C41" s="47">
        <v>0</v>
      </c>
      <c r="D41" s="3"/>
      <c r="E41" s="47" t="s">
        <v>24</v>
      </c>
      <c r="F41" s="13"/>
      <c r="G41" s="47">
        <v>0</v>
      </c>
      <c r="H41" s="1"/>
      <c r="I41" s="47" t="s">
        <v>24</v>
      </c>
      <c r="J41" s="1"/>
      <c r="K41" s="13"/>
      <c r="L41" s="1"/>
      <c r="M41" s="1"/>
      <c r="N41" s="1"/>
      <c r="O41" s="1"/>
      <c r="P41" s="1"/>
      <c r="Q41" s="1"/>
      <c r="R41" s="1"/>
      <c r="S41" s="1"/>
      <c r="T41" s="1"/>
      <c r="U41" s="1"/>
      <c r="V41" s="1"/>
      <c r="W41" s="1"/>
      <c r="X41" s="1"/>
      <c r="Y41" s="1"/>
    </row>
    <row r="42" spans="1:25" s="2" customFormat="1" ht="15.75">
      <c r="A42" s="1"/>
      <c r="B42" s="1"/>
      <c r="C42" s="14">
        <f>SUM(C40:C41)</f>
        <v>3550</v>
      </c>
      <c r="D42" s="3"/>
      <c r="E42" s="14">
        <v>34</v>
      </c>
      <c r="F42" s="13"/>
      <c r="G42" s="14">
        <f>SUM(G40:G41)</f>
        <v>10313</v>
      </c>
      <c r="H42" s="1"/>
      <c r="I42" s="14">
        <v>3303</v>
      </c>
      <c r="J42" s="1"/>
      <c r="K42" s="13"/>
      <c r="L42" s="1"/>
      <c r="M42" s="1"/>
      <c r="N42" s="1"/>
      <c r="O42" s="1"/>
      <c r="P42" s="1"/>
      <c r="Q42" s="1"/>
      <c r="R42" s="1"/>
      <c r="S42" s="1"/>
      <c r="T42" s="1"/>
      <c r="U42" s="1"/>
      <c r="V42" s="1"/>
      <c r="W42" s="1"/>
      <c r="X42" s="1"/>
      <c r="Y42" s="1"/>
    </row>
    <row r="43" spans="1:25" s="2" customFormat="1" ht="15.75">
      <c r="A43" s="1"/>
      <c r="B43" s="1"/>
      <c r="C43" s="15"/>
      <c r="D43" s="3"/>
      <c r="E43" s="15"/>
      <c r="F43" s="13"/>
      <c r="G43" s="15"/>
      <c r="H43" s="1"/>
      <c r="I43" s="15"/>
      <c r="J43" s="1"/>
      <c r="K43" s="13"/>
      <c r="L43" s="1"/>
      <c r="M43" s="1"/>
      <c r="N43" s="1"/>
      <c r="O43" s="1"/>
      <c r="P43" s="1"/>
      <c r="Q43" s="1"/>
      <c r="R43" s="1"/>
      <c r="S43" s="1"/>
      <c r="T43" s="1"/>
      <c r="U43" s="1"/>
      <c r="V43" s="1"/>
      <c r="W43" s="1"/>
      <c r="X43" s="1"/>
      <c r="Y43" s="1"/>
    </row>
    <row r="44" spans="1:25" s="2" customFormat="1" ht="15.75">
      <c r="A44" s="1"/>
      <c r="B44" s="1"/>
      <c r="C44" s="12"/>
      <c r="D44" s="3"/>
      <c r="E44" s="12"/>
      <c r="F44" s="13"/>
      <c r="G44" s="12"/>
      <c r="H44" s="1"/>
      <c r="I44" s="12"/>
      <c r="J44" s="1"/>
      <c r="K44" s="13"/>
      <c r="L44" s="1"/>
      <c r="M44" s="1"/>
      <c r="N44" s="1"/>
      <c r="O44" s="1"/>
      <c r="P44" s="1"/>
      <c r="Q44" s="1"/>
      <c r="R44" s="1"/>
      <c r="S44" s="1"/>
      <c r="T44" s="1"/>
      <c r="U44" s="1"/>
      <c r="V44" s="1"/>
      <c r="W44" s="1"/>
      <c r="X44" s="1"/>
      <c r="Y44" s="1"/>
    </row>
    <row r="45" spans="1:25" s="2" customFormat="1" ht="15.75">
      <c r="A45" s="1" t="s">
        <v>17</v>
      </c>
      <c r="B45" s="1"/>
      <c r="C45" s="1"/>
      <c r="D45" s="3"/>
      <c r="E45" s="1"/>
      <c r="F45" s="13"/>
      <c r="G45" s="1"/>
      <c r="H45" s="1"/>
      <c r="I45" s="1"/>
      <c r="J45" s="1"/>
      <c r="K45" s="13"/>
      <c r="L45" s="1"/>
      <c r="M45" s="1"/>
      <c r="N45" s="1"/>
      <c r="O45" s="1"/>
      <c r="P45" s="1"/>
      <c r="Q45" s="1"/>
      <c r="R45" s="1"/>
      <c r="S45" s="1"/>
      <c r="T45" s="1"/>
      <c r="U45" s="1"/>
      <c r="V45" s="1"/>
      <c r="W45" s="1"/>
      <c r="X45" s="1"/>
      <c r="Y45" s="1"/>
    </row>
    <row r="46" spans="1:25" s="2" customFormat="1" ht="15.75">
      <c r="A46" s="1" t="s">
        <v>18</v>
      </c>
      <c r="B46" s="1"/>
      <c r="C46" s="43">
        <f>Notes!F131</f>
        <v>5.66152079612146</v>
      </c>
      <c r="D46" s="44"/>
      <c r="E46" s="43">
        <v>0.05422301607552947</v>
      </c>
      <c r="F46" s="45"/>
      <c r="G46" s="43">
        <f>+Notes!H131</f>
        <v>16.447116611380455</v>
      </c>
      <c r="H46" s="46"/>
      <c r="I46" s="43">
        <v>5.267606532278642</v>
      </c>
      <c r="J46" s="1"/>
      <c r="K46" s="13"/>
      <c r="L46" s="1"/>
      <c r="M46" s="1"/>
      <c r="N46" s="1"/>
      <c r="O46" s="1"/>
      <c r="P46" s="1"/>
      <c r="Q46" s="1"/>
      <c r="R46" s="1"/>
      <c r="S46" s="1"/>
      <c r="T46" s="1"/>
      <c r="U46" s="1"/>
      <c r="V46" s="1"/>
      <c r="W46" s="1"/>
      <c r="X46" s="1"/>
      <c r="Y46" s="1"/>
    </row>
    <row r="47" spans="1:25" s="2" customFormat="1" ht="15.75">
      <c r="A47" s="1"/>
      <c r="B47" s="1"/>
      <c r="C47" s="16"/>
      <c r="D47" s="3"/>
      <c r="E47" s="16"/>
      <c r="F47" s="3"/>
      <c r="G47" s="16"/>
      <c r="H47" s="1"/>
      <c r="I47" s="16"/>
      <c r="J47" s="1"/>
      <c r="K47" s="3"/>
      <c r="L47" s="1"/>
      <c r="M47" s="1"/>
      <c r="N47" s="1"/>
      <c r="O47" s="1"/>
      <c r="P47" s="1"/>
      <c r="Q47" s="1"/>
      <c r="R47" s="1"/>
      <c r="S47" s="1"/>
      <c r="T47" s="1"/>
      <c r="U47" s="1"/>
      <c r="V47" s="1"/>
      <c r="W47" s="1"/>
      <c r="X47" s="1"/>
      <c r="Y47" s="1"/>
    </row>
    <row r="48" spans="1:25" s="2" customFormat="1" ht="15.75">
      <c r="A48" s="1" t="s">
        <v>19</v>
      </c>
      <c r="B48" s="1"/>
      <c r="C48" s="12" t="s">
        <v>25</v>
      </c>
      <c r="D48" s="3"/>
      <c r="E48" s="12" t="s">
        <v>25</v>
      </c>
      <c r="F48" s="3"/>
      <c r="G48" s="12" t="s">
        <v>25</v>
      </c>
      <c r="H48" s="1"/>
      <c r="I48" s="12" t="s">
        <v>25</v>
      </c>
      <c r="J48" s="1"/>
      <c r="K48" s="3"/>
      <c r="L48" s="1"/>
      <c r="M48" s="1"/>
      <c r="N48" s="1"/>
      <c r="O48" s="1"/>
      <c r="P48" s="1"/>
      <c r="Q48" s="1"/>
      <c r="R48" s="1"/>
      <c r="S48" s="1"/>
      <c r="T48" s="1"/>
      <c r="U48" s="1"/>
      <c r="V48" s="1"/>
      <c r="W48" s="1"/>
      <c r="X48" s="1"/>
      <c r="Y48" s="1"/>
    </row>
    <row r="49" spans="1:25" s="2" customFormat="1" ht="15.75">
      <c r="A49" s="1"/>
      <c r="B49" s="1"/>
      <c r="C49" s="16"/>
      <c r="D49" s="1"/>
      <c r="E49" s="16"/>
      <c r="F49" s="3"/>
      <c r="G49" s="16"/>
      <c r="H49" s="1"/>
      <c r="I49" s="16"/>
      <c r="J49" s="1"/>
      <c r="K49" s="3"/>
      <c r="L49" s="1"/>
      <c r="M49" s="1"/>
      <c r="N49" s="1"/>
      <c r="O49" s="1"/>
      <c r="P49" s="1"/>
      <c r="Q49" s="1"/>
      <c r="R49" s="1"/>
      <c r="S49" s="1"/>
      <c r="T49" s="1"/>
      <c r="U49" s="1"/>
      <c r="V49" s="1"/>
      <c r="W49" s="1"/>
      <c r="X49" s="1"/>
      <c r="Y49" s="1"/>
    </row>
    <row r="50" spans="1:25" s="20" customFormat="1" ht="15">
      <c r="A50" s="17" t="s">
        <v>20</v>
      </c>
      <c r="B50" s="18"/>
      <c r="C50" s="19"/>
      <c r="D50" s="18"/>
      <c r="E50" s="19"/>
      <c r="F50" s="18"/>
      <c r="G50" s="18"/>
      <c r="H50" s="18"/>
      <c r="I50" s="18"/>
      <c r="J50" s="18"/>
      <c r="K50" s="18"/>
      <c r="L50" s="18"/>
      <c r="M50" s="18"/>
      <c r="N50" s="18"/>
      <c r="O50" s="18"/>
      <c r="P50" s="18"/>
      <c r="Q50" s="18"/>
      <c r="R50" s="18"/>
      <c r="S50" s="18"/>
      <c r="T50" s="18"/>
      <c r="U50" s="18"/>
      <c r="V50" s="18"/>
      <c r="W50" s="18"/>
      <c r="X50" s="18"/>
      <c r="Y50" s="18"/>
    </row>
    <row r="51" spans="1:25" s="20" customFormat="1" ht="15">
      <c r="A51" s="18" t="s">
        <v>21</v>
      </c>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52" ht="15">
      <c r="A52" s="21"/>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ht="35.25" customHeight="1">
      <c r="A53" s="113" t="s">
        <v>171</v>
      </c>
      <c r="B53" s="114"/>
      <c r="C53" s="114"/>
      <c r="D53" s="114"/>
      <c r="E53" s="114"/>
      <c r="F53" s="114"/>
      <c r="G53" s="114"/>
      <c r="H53" s="114"/>
      <c r="I53" s="114"/>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26:252" ht="15">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26:252" ht="1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26:252" ht="15">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26:252" ht="15">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26:252" ht="15">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26:252" ht="1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26:252" ht="15">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row r="97" spans="3:25" s="10" customFormat="1" ht="15">
      <c r="C97" s="9"/>
      <c r="D97" s="9"/>
      <c r="E97" s="9"/>
      <c r="F97" s="9"/>
      <c r="G97" s="9"/>
      <c r="H97" s="9"/>
      <c r="I97" s="9"/>
      <c r="J97" s="9"/>
      <c r="K97" s="9"/>
      <c r="L97" s="9"/>
      <c r="M97" s="9"/>
      <c r="N97" s="9"/>
      <c r="O97" s="9"/>
      <c r="P97" s="9"/>
      <c r="Q97" s="9"/>
      <c r="R97" s="9"/>
      <c r="S97" s="9"/>
      <c r="T97" s="9"/>
      <c r="U97" s="9"/>
      <c r="V97" s="9"/>
      <c r="W97" s="9"/>
      <c r="X97" s="9"/>
      <c r="Y97" s="9"/>
    </row>
    <row r="98" spans="3:25" s="10" customFormat="1" ht="15">
      <c r="C98" s="9"/>
      <c r="D98" s="9"/>
      <c r="E98" s="9"/>
      <c r="F98" s="9"/>
      <c r="G98" s="9"/>
      <c r="H98" s="9"/>
      <c r="I98" s="9"/>
      <c r="J98" s="9"/>
      <c r="K98" s="9"/>
      <c r="L98" s="9"/>
      <c r="M98" s="9"/>
      <c r="N98" s="9"/>
      <c r="O98" s="9"/>
      <c r="P98" s="9"/>
      <c r="Q98" s="9"/>
      <c r="R98" s="9"/>
      <c r="S98" s="9"/>
      <c r="T98" s="9"/>
      <c r="U98" s="9"/>
      <c r="V98" s="9"/>
      <c r="W98" s="9"/>
      <c r="X98" s="9"/>
      <c r="Y98" s="9"/>
    </row>
    <row r="99" spans="3:25" s="10" customFormat="1" ht="15">
      <c r="C99" s="9"/>
      <c r="D99" s="9"/>
      <c r="E99" s="9"/>
      <c r="F99" s="9"/>
      <c r="G99" s="9"/>
      <c r="H99" s="9"/>
      <c r="I99" s="9"/>
      <c r="J99" s="9"/>
      <c r="K99" s="9"/>
      <c r="L99" s="9"/>
      <c r="M99" s="9"/>
      <c r="N99" s="9"/>
      <c r="O99" s="9"/>
      <c r="P99" s="9"/>
      <c r="Q99" s="9"/>
      <c r="R99" s="9"/>
      <c r="S99" s="9"/>
      <c r="T99" s="9"/>
      <c r="U99" s="9"/>
      <c r="V99" s="9"/>
      <c r="W99" s="9"/>
      <c r="X99" s="9"/>
      <c r="Y99" s="9"/>
    </row>
    <row r="100" spans="3:25" s="10" customFormat="1" ht="15">
      <c r="C100" s="9"/>
      <c r="D100" s="9"/>
      <c r="E100" s="9"/>
      <c r="F100" s="9"/>
      <c r="G100" s="9"/>
      <c r="H100" s="9"/>
      <c r="I100" s="9"/>
      <c r="J100" s="9"/>
      <c r="K100" s="9"/>
      <c r="L100" s="9"/>
      <c r="M100" s="9"/>
      <c r="N100" s="9"/>
      <c r="O100" s="9"/>
      <c r="P100" s="9"/>
      <c r="Q100" s="9"/>
      <c r="R100" s="9"/>
      <c r="S100" s="9"/>
      <c r="T100" s="9"/>
      <c r="U100" s="9"/>
      <c r="V100" s="9"/>
      <c r="W100" s="9"/>
      <c r="X100" s="9"/>
      <c r="Y100" s="9"/>
    </row>
    <row r="101" spans="3:25" s="10" customFormat="1" ht="15">
      <c r="C101" s="9"/>
      <c r="D101" s="9"/>
      <c r="E101" s="9"/>
      <c r="F101" s="9"/>
      <c r="G101" s="9"/>
      <c r="H101" s="9"/>
      <c r="I101" s="9"/>
      <c r="J101" s="9"/>
      <c r="K101" s="9"/>
      <c r="L101" s="9"/>
      <c r="M101" s="9"/>
      <c r="N101" s="9"/>
      <c r="O101" s="9"/>
      <c r="P101" s="9"/>
      <c r="Q101" s="9"/>
      <c r="R101" s="9"/>
      <c r="S101" s="9"/>
      <c r="T101" s="9"/>
      <c r="U101" s="9"/>
      <c r="V101" s="9"/>
      <c r="W101" s="9"/>
      <c r="X101" s="9"/>
      <c r="Y101" s="9"/>
    </row>
    <row r="102" spans="3:25" s="10" customFormat="1" ht="15">
      <c r="C102" s="9"/>
      <c r="D102" s="9"/>
      <c r="E102" s="9"/>
      <c r="F102" s="9"/>
      <c r="G102" s="9"/>
      <c r="H102" s="9"/>
      <c r="I102" s="9"/>
      <c r="J102" s="9"/>
      <c r="K102" s="9"/>
      <c r="L102" s="9"/>
      <c r="M102" s="9"/>
      <c r="N102" s="9"/>
      <c r="O102" s="9"/>
      <c r="P102" s="9"/>
      <c r="Q102" s="9"/>
      <c r="R102" s="9"/>
      <c r="S102" s="9"/>
      <c r="T102" s="9"/>
      <c r="U102" s="9"/>
      <c r="V102" s="9"/>
      <c r="W102" s="9"/>
      <c r="X102" s="9"/>
      <c r="Y102" s="9"/>
    </row>
    <row r="103" spans="3:25" s="10" customFormat="1" ht="15">
      <c r="C103" s="9"/>
      <c r="D103" s="9"/>
      <c r="E103" s="9"/>
      <c r="F103" s="9"/>
      <c r="G103" s="9"/>
      <c r="H103" s="9"/>
      <c r="I103" s="9"/>
      <c r="J103" s="9"/>
      <c r="K103" s="9"/>
      <c r="L103" s="9"/>
      <c r="M103" s="9"/>
      <c r="N103" s="9"/>
      <c r="O103" s="9"/>
      <c r="P103" s="9"/>
      <c r="Q103" s="9"/>
      <c r="R103" s="9"/>
      <c r="S103" s="9"/>
      <c r="T103" s="9"/>
      <c r="U103" s="9"/>
      <c r="V103" s="9"/>
      <c r="W103" s="9"/>
      <c r="X103" s="9"/>
      <c r="Y103" s="9"/>
    </row>
  </sheetData>
  <mergeCells count="4">
    <mergeCell ref="A53:I53"/>
    <mergeCell ref="A4:I4"/>
    <mergeCell ref="A5:I5"/>
    <mergeCell ref="A6:I6"/>
  </mergeCells>
  <printOptions/>
  <pageMargins left="0.5" right="0.5" top="0.5" bottom="0.3" header="0" footer="0"/>
  <pageSetup horizontalDpi="600" verticalDpi="600" orientation="portrait" paperSize="9" scale="80" r:id="rId2"/>
  <rowBreaks count="1" manualBreakCount="1">
    <brk id="55" max="0" man="1"/>
  </rowBreaks>
  <ignoredErrors>
    <ignoredError sqref="C37 G37" emptyCellReference="1"/>
    <ignoredError sqref="E17 C17" twoDigitTextYear="1"/>
  </ignoredErrors>
  <drawing r:id="rId1"/>
</worksheet>
</file>

<file path=xl/worksheets/sheet2.xml><?xml version="1.0" encoding="utf-8"?>
<worksheet xmlns="http://schemas.openxmlformats.org/spreadsheetml/2006/main" xmlns:r="http://schemas.openxmlformats.org/officeDocument/2006/relationships">
  <dimension ref="A1:F116"/>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77" customWidth="1"/>
    <col min="3" max="3" width="2.4453125" style="77" customWidth="1"/>
    <col min="4" max="4" width="11.4453125" style="77" customWidth="1"/>
    <col min="5" max="5" width="1.66796875" style="1" customWidth="1"/>
    <col min="6" max="16384" width="9.6640625" style="1" customWidth="1"/>
  </cols>
  <sheetData>
    <row r="1" spans="1:6" s="10" customFormat="1" ht="9" customHeight="1">
      <c r="A1" s="9"/>
      <c r="B1" s="75"/>
      <c r="C1" s="76"/>
      <c r="D1" s="75"/>
      <c r="E1" s="9"/>
      <c r="F1" s="9"/>
    </row>
    <row r="2" spans="1:6" s="10" customFormat="1" ht="15">
      <c r="A2" s="9"/>
      <c r="B2" s="75"/>
      <c r="C2" s="76"/>
      <c r="D2" s="75"/>
      <c r="E2" s="9"/>
      <c r="F2" s="9"/>
    </row>
    <row r="3" spans="1:6" s="10" customFormat="1" ht="15">
      <c r="A3" s="9"/>
      <c r="B3" s="75"/>
      <c r="C3" s="76"/>
      <c r="D3" s="75"/>
      <c r="E3" s="9"/>
      <c r="F3" s="9"/>
    </row>
    <row r="4" spans="1:6" s="2" customFormat="1" ht="20.25" customHeight="1">
      <c r="A4" s="115" t="s">
        <v>173</v>
      </c>
      <c r="B4" s="120"/>
      <c r="C4" s="120"/>
      <c r="D4" s="121"/>
      <c r="E4" s="1"/>
      <c r="F4" s="1"/>
    </row>
    <row r="5" spans="1:6" s="2" customFormat="1" ht="13.5" customHeight="1">
      <c r="A5" s="117" t="s">
        <v>174</v>
      </c>
      <c r="B5" s="122"/>
      <c r="C5" s="122"/>
      <c r="D5" s="122"/>
      <c r="E5" s="1"/>
      <c r="F5" s="1"/>
    </row>
    <row r="6" spans="1:6" s="2" customFormat="1" ht="13.5" customHeight="1">
      <c r="A6" s="117"/>
      <c r="B6" s="123"/>
      <c r="C6" s="123"/>
      <c r="D6" s="123"/>
      <c r="E6" s="1"/>
      <c r="F6" s="1"/>
    </row>
    <row r="7" spans="1:6" s="2" customFormat="1" ht="9.75" customHeight="1">
      <c r="A7" s="1"/>
      <c r="B7" s="77"/>
      <c r="C7" s="78"/>
      <c r="D7" s="77"/>
      <c r="E7" s="1"/>
      <c r="F7" s="1"/>
    </row>
    <row r="8" spans="1:6" s="2" customFormat="1" ht="15.75">
      <c r="A8" s="3" t="s">
        <v>207</v>
      </c>
      <c r="B8" s="77"/>
      <c r="C8" s="78"/>
      <c r="D8" s="77"/>
      <c r="E8" s="1"/>
      <c r="F8" s="1"/>
    </row>
    <row r="9" spans="1:6" s="2" customFormat="1" ht="10.5" customHeight="1">
      <c r="A9" s="1"/>
      <c r="B9" s="77"/>
      <c r="C9" s="78"/>
      <c r="D9" s="77"/>
      <c r="E9" s="1"/>
      <c r="F9" s="1"/>
    </row>
    <row r="10" spans="1:6" s="2" customFormat="1" ht="15.75">
      <c r="A10" s="1"/>
      <c r="B10" s="79" t="s">
        <v>71</v>
      </c>
      <c r="C10" s="80"/>
      <c r="D10" s="79" t="s">
        <v>71</v>
      </c>
      <c r="E10" s="6"/>
      <c r="F10" s="1"/>
    </row>
    <row r="11" spans="1:6" s="2" customFormat="1" ht="15.75">
      <c r="A11" s="1"/>
      <c r="B11" s="79" t="str">
        <f>PL!C17</f>
        <v>31/12/07</v>
      </c>
      <c r="C11" s="80"/>
      <c r="D11" s="79" t="s">
        <v>72</v>
      </c>
      <c r="E11" s="6"/>
      <c r="F11" s="1"/>
    </row>
    <row r="12" spans="1:6" s="2" customFormat="1" ht="15.75">
      <c r="A12" s="1"/>
      <c r="B12" s="79" t="s">
        <v>23</v>
      </c>
      <c r="C12" s="80"/>
      <c r="D12" s="79" t="s">
        <v>23</v>
      </c>
      <c r="E12" s="6"/>
      <c r="F12" s="1"/>
    </row>
    <row r="13" spans="1:6" s="2" customFormat="1" ht="15.75">
      <c r="A13" s="1"/>
      <c r="B13" s="77"/>
      <c r="C13" s="78"/>
      <c r="D13" s="79" t="s">
        <v>73</v>
      </c>
      <c r="E13" s="1"/>
      <c r="F13" s="1"/>
    </row>
    <row r="14" spans="1:6" s="2" customFormat="1" ht="15.75">
      <c r="A14" s="3" t="s">
        <v>34</v>
      </c>
      <c r="B14" s="77"/>
      <c r="C14" s="78"/>
      <c r="D14" s="77"/>
      <c r="E14" s="1"/>
      <c r="F14" s="1"/>
    </row>
    <row r="15" spans="1:6" s="2" customFormat="1" ht="15.75">
      <c r="A15" s="3" t="s">
        <v>35</v>
      </c>
      <c r="B15" s="77"/>
      <c r="C15" s="78"/>
      <c r="D15" s="77"/>
      <c r="E15" s="1"/>
      <c r="F15" s="1"/>
    </row>
    <row r="16" spans="1:6" s="2" customFormat="1" ht="15">
      <c r="A16" s="1" t="s">
        <v>36</v>
      </c>
      <c r="B16" s="47">
        <v>126012</v>
      </c>
      <c r="C16" s="81"/>
      <c r="D16" s="47">
        <v>123997</v>
      </c>
      <c r="E16" s="12"/>
      <c r="F16" s="1"/>
    </row>
    <row r="17" spans="1:6" s="2" customFormat="1" ht="15">
      <c r="A17" s="1" t="s">
        <v>37</v>
      </c>
      <c r="B17" s="47">
        <v>3632</v>
      </c>
      <c r="C17" s="81"/>
      <c r="D17" s="47">
        <v>3632</v>
      </c>
      <c r="E17" s="12"/>
      <c r="F17" s="1"/>
    </row>
    <row r="18" spans="1:6" s="2" customFormat="1" ht="15">
      <c r="A18" s="1" t="s">
        <v>38</v>
      </c>
      <c r="B18" s="47">
        <v>42219</v>
      </c>
      <c r="C18" s="81"/>
      <c r="D18" s="47">
        <v>40379</v>
      </c>
      <c r="E18" s="12"/>
      <c r="F18" s="1"/>
    </row>
    <row r="19" spans="1:6" s="2" customFormat="1" ht="15">
      <c r="A19" s="1" t="s">
        <v>39</v>
      </c>
      <c r="B19" s="47">
        <v>30721</v>
      </c>
      <c r="C19" s="81"/>
      <c r="D19" s="47">
        <v>29291</v>
      </c>
      <c r="E19" s="12"/>
      <c r="F19" s="1"/>
    </row>
    <row r="20" spans="1:6" s="2" customFormat="1" ht="15">
      <c r="A20" s="24" t="s">
        <v>40</v>
      </c>
      <c r="B20" s="82">
        <v>267</v>
      </c>
      <c r="C20" s="83"/>
      <c r="D20" s="82">
        <v>267</v>
      </c>
      <c r="E20" s="11"/>
      <c r="F20" s="1"/>
    </row>
    <row r="21" spans="1:6" s="2" customFormat="1" ht="15">
      <c r="A21" s="1" t="s">
        <v>41</v>
      </c>
      <c r="B21" s="47">
        <v>3635</v>
      </c>
      <c r="C21" s="81"/>
      <c r="D21" s="47">
        <v>5011</v>
      </c>
      <c r="E21" s="12"/>
      <c r="F21" s="1"/>
    </row>
    <row r="22" spans="1:6" s="2" customFormat="1" ht="15">
      <c r="A22" s="1"/>
      <c r="B22" s="84">
        <f>SUM(B16:B21)</f>
        <v>206486</v>
      </c>
      <c r="C22" s="81"/>
      <c r="D22" s="84">
        <f>SUM(D16:D21)</f>
        <v>202577</v>
      </c>
      <c r="E22" s="12"/>
      <c r="F22" s="1"/>
    </row>
    <row r="23" spans="1:6" s="2" customFormat="1" ht="15">
      <c r="A23" s="1"/>
      <c r="B23" s="84"/>
      <c r="C23" s="81"/>
      <c r="D23" s="84"/>
      <c r="E23" s="1"/>
      <c r="F23" s="1"/>
    </row>
    <row r="24" spans="1:6" s="2" customFormat="1" ht="15.75">
      <c r="A24" s="3" t="s">
        <v>42</v>
      </c>
      <c r="B24" s="47"/>
      <c r="C24" s="81"/>
      <c r="D24" s="47"/>
      <c r="E24" s="1"/>
      <c r="F24" s="1"/>
    </row>
    <row r="25" spans="1:6" s="2" customFormat="1" ht="15">
      <c r="A25" s="1" t="s">
        <v>43</v>
      </c>
      <c r="B25" s="47">
        <v>70429</v>
      </c>
      <c r="C25" s="81"/>
      <c r="D25" s="47">
        <v>61935</v>
      </c>
      <c r="E25" s="1"/>
      <c r="F25" s="1"/>
    </row>
    <row r="26" spans="1:6" s="2" customFormat="1" ht="15">
      <c r="A26" s="1" t="s">
        <v>44</v>
      </c>
      <c r="B26" s="47">
        <v>83295</v>
      </c>
      <c r="C26" s="81"/>
      <c r="D26" s="47">
        <v>79733</v>
      </c>
      <c r="E26" s="1"/>
      <c r="F26" s="1"/>
    </row>
    <row r="27" spans="1:6" s="2" customFormat="1" ht="15">
      <c r="A27" s="1" t="s">
        <v>45</v>
      </c>
      <c r="B27" s="47">
        <v>29190</v>
      </c>
      <c r="C27" s="81"/>
      <c r="D27" s="47">
        <v>18031</v>
      </c>
      <c r="E27" s="1"/>
      <c r="F27" s="1"/>
    </row>
    <row r="28" spans="1:6" s="2" customFormat="1" ht="15">
      <c r="A28" s="1" t="s">
        <v>46</v>
      </c>
      <c r="B28" s="47">
        <v>5538</v>
      </c>
      <c r="C28" s="81"/>
      <c r="D28" s="47">
        <v>5581</v>
      </c>
      <c r="E28" s="1"/>
      <c r="F28" s="1"/>
    </row>
    <row r="29" spans="1:6" s="2" customFormat="1" ht="15">
      <c r="A29" s="1" t="s">
        <v>47</v>
      </c>
      <c r="B29" s="47">
        <v>6122</v>
      </c>
      <c r="C29" s="81"/>
      <c r="D29" s="47">
        <v>7600</v>
      </c>
      <c r="E29" s="1"/>
      <c r="F29" s="1"/>
    </row>
    <row r="30" spans="1:6" s="2" customFormat="1" ht="15">
      <c r="A30" s="1" t="s">
        <v>48</v>
      </c>
      <c r="B30" s="47">
        <v>13440</v>
      </c>
      <c r="C30" s="81"/>
      <c r="D30" s="47">
        <v>9885</v>
      </c>
      <c r="E30" s="1"/>
      <c r="F30" s="1"/>
    </row>
    <row r="31" spans="1:6" s="2" customFormat="1" ht="15">
      <c r="A31" s="1" t="s">
        <v>49</v>
      </c>
      <c r="B31" s="47">
        <v>0</v>
      </c>
      <c r="C31" s="81"/>
      <c r="D31" s="47">
        <v>693</v>
      </c>
      <c r="E31" s="1"/>
      <c r="F31" s="1"/>
    </row>
    <row r="32" spans="1:6" s="2" customFormat="1" ht="15">
      <c r="A32" s="1"/>
      <c r="B32" s="84">
        <f>SUM(B25:B31)</f>
        <v>208014</v>
      </c>
      <c r="C32" s="81"/>
      <c r="D32" s="84">
        <f>SUM(D25:D31)</f>
        <v>183458</v>
      </c>
      <c r="E32" s="1"/>
      <c r="F32" s="1"/>
    </row>
    <row r="33" spans="1:6" s="2" customFormat="1" ht="15">
      <c r="A33" s="1"/>
      <c r="B33" s="85"/>
      <c r="C33" s="78"/>
      <c r="D33" s="85"/>
      <c r="E33" s="1"/>
      <c r="F33" s="1"/>
    </row>
    <row r="34" spans="1:6" s="2" customFormat="1" ht="15.75">
      <c r="A34" s="3" t="s">
        <v>50</v>
      </c>
      <c r="B34" s="77">
        <f>B32+B22</f>
        <v>414500</v>
      </c>
      <c r="C34" s="78"/>
      <c r="D34" s="77">
        <f>D32+D22</f>
        <v>386035</v>
      </c>
      <c r="E34" s="1"/>
      <c r="F34" s="1"/>
    </row>
    <row r="35" spans="1:6" s="2" customFormat="1" ht="15">
      <c r="A35" s="1"/>
      <c r="B35" s="86"/>
      <c r="C35" s="78"/>
      <c r="D35" s="86"/>
      <c r="E35" s="1"/>
      <c r="F35" s="1"/>
    </row>
    <row r="36" spans="1:6" s="2" customFormat="1" ht="8.25" customHeight="1">
      <c r="A36" s="1"/>
      <c r="B36" s="77"/>
      <c r="C36" s="78"/>
      <c r="D36" s="77"/>
      <c r="E36" s="1"/>
      <c r="F36" s="1"/>
    </row>
    <row r="37" spans="1:6" s="2" customFormat="1" ht="15.75">
      <c r="A37" s="3" t="s">
        <v>51</v>
      </c>
      <c r="B37" s="77"/>
      <c r="C37" s="78"/>
      <c r="D37" s="77"/>
      <c r="E37" s="1"/>
      <c r="F37" s="1"/>
    </row>
    <row r="38" spans="1:6" s="2" customFormat="1" ht="15.75">
      <c r="A38" s="3" t="s">
        <v>52</v>
      </c>
      <c r="B38" s="77"/>
      <c r="C38" s="78"/>
      <c r="D38" s="77"/>
      <c r="E38" s="1"/>
      <c r="F38" s="1"/>
    </row>
    <row r="39" spans="1:6" s="2" customFormat="1" ht="15">
      <c r="A39" s="1" t="s">
        <v>53</v>
      </c>
      <c r="B39" s="47">
        <v>62704</v>
      </c>
      <c r="C39" s="81"/>
      <c r="D39" s="47">
        <v>62704</v>
      </c>
      <c r="E39" s="1"/>
      <c r="F39" s="1"/>
    </row>
    <row r="40" spans="1:6" s="2" customFormat="1" ht="15">
      <c r="A40" s="1" t="s">
        <v>54</v>
      </c>
      <c r="B40" s="47">
        <f>+'EQUITY '!C28</f>
        <v>52</v>
      </c>
      <c r="C40" s="81"/>
      <c r="D40" s="47">
        <v>52</v>
      </c>
      <c r="E40" s="1"/>
      <c r="F40" s="1"/>
    </row>
    <row r="41" spans="1:6" s="2" customFormat="1" ht="15">
      <c r="A41" s="1" t="s">
        <v>55</v>
      </c>
      <c r="B41" s="47">
        <f>+'EQUITY '!D28</f>
        <v>21267</v>
      </c>
      <c r="C41" s="81"/>
      <c r="D41" s="47">
        <v>20516</v>
      </c>
      <c r="E41" s="1"/>
      <c r="F41" s="1"/>
    </row>
    <row r="42" spans="1:6" s="2" customFormat="1" ht="15">
      <c r="A42" s="1" t="s">
        <v>56</v>
      </c>
      <c r="B42" s="47">
        <f>+'EQUITY '!F28</f>
        <v>-482</v>
      </c>
      <c r="C42" s="81"/>
      <c r="D42" s="47">
        <v>-81</v>
      </c>
      <c r="E42" s="1"/>
      <c r="F42" s="1"/>
    </row>
    <row r="43" spans="1:6" s="2" customFormat="1" ht="15">
      <c r="A43" s="1" t="s">
        <v>57</v>
      </c>
      <c r="B43" s="47">
        <f>'EQUITY '!G28</f>
        <v>82523</v>
      </c>
      <c r="C43" s="81"/>
      <c r="D43" s="47">
        <v>73561</v>
      </c>
      <c r="E43" s="1"/>
      <c r="F43" s="1"/>
    </row>
    <row r="44" spans="1:6" s="2" customFormat="1" ht="15.75">
      <c r="A44" s="3" t="s">
        <v>58</v>
      </c>
      <c r="B44" s="84">
        <f>SUM(B39:B43)</f>
        <v>166064</v>
      </c>
      <c r="C44" s="81"/>
      <c r="D44" s="84">
        <f>SUM(D39:D43)</f>
        <v>156752</v>
      </c>
      <c r="E44" s="1"/>
      <c r="F44" s="1"/>
    </row>
    <row r="45" spans="1:6" s="2" customFormat="1" ht="15">
      <c r="A45" s="1"/>
      <c r="B45" s="85"/>
      <c r="C45" s="78"/>
      <c r="D45" s="85"/>
      <c r="E45" s="1"/>
      <c r="F45" s="1"/>
    </row>
    <row r="46" spans="1:6" s="2" customFormat="1" ht="15.75">
      <c r="A46" s="3" t="s">
        <v>59</v>
      </c>
      <c r="B46" s="77"/>
      <c r="C46" s="78"/>
      <c r="D46" s="77"/>
      <c r="E46" s="1"/>
      <c r="F46" s="1"/>
    </row>
    <row r="47" spans="1:6" s="2" customFormat="1" ht="15">
      <c r="A47" s="1" t="s">
        <v>60</v>
      </c>
      <c r="B47" s="47">
        <v>9605</v>
      </c>
      <c r="C47" s="81"/>
      <c r="D47" s="47">
        <v>9777</v>
      </c>
      <c r="E47" s="1"/>
      <c r="F47" s="1"/>
    </row>
    <row r="48" spans="1:6" s="2" customFormat="1" ht="15">
      <c r="A48" s="1" t="s">
        <v>61</v>
      </c>
      <c r="B48" s="47">
        <v>13785</v>
      </c>
      <c r="C48" s="81"/>
      <c r="D48" s="47">
        <v>15202</v>
      </c>
      <c r="E48" s="1"/>
      <c r="F48" s="1"/>
    </row>
    <row r="49" spans="1:6" s="2" customFormat="1" ht="15">
      <c r="A49" s="1"/>
      <c r="B49" s="84">
        <f>SUM(B47:B48)</f>
        <v>23390</v>
      </c>
      <c r="C49" s="81"/>
      <c r="D49" s="84">
        <f>SUM(D47:D48)</f>
        <v>24979</v>
      </c>
      <c r="E49" s="1"/>
      <c r="F49" s="1"/>
    </row>
    <row r="50" spans="1:6" s="2" customFormat="1" ht="15">
      <c r="A50" s="1"/>
      <c r="B50" s="84"/>
      <c r="C50" s="81"/>
      <c r="D50" s="84"/>
      <c r="E50" s="1"/>
      <c r="F50" s="1"/>
    </row>
    <row r="51" spans="1:6" s="2" customFormat="1" ht="15.75">
      <c r="A51" s="3" t="s">
        <v>62</v>
      </c>
      <c r="B51" s="47"/>
      <c r="C51" s="81"/>
      <c r="D51" s="47"/>
      <c r="E51" s="1"/>
      <c r="F51" s="1"/>
    </row>
    <row r="52" spans="1:6" s="2" customFormat="1" ht="15">
      <c r="A52" s="1" t="s">
        <v>63</v>
      </c>
      <c r="B52" s="47">
        <v>48003</v>
      </c>
      <c r="C52" s="81"/>
      <c r="D52" s="47">
        <v>46923</v>
      </c>
      <c r="E52" s="1"/>
      <c r="F52" s="1"/>
    </row>
    <row r="53" spans="1:6" s="2" customFormat="1" ht="15">
      <c r="A53" s="1" t="s">
        <v>64</v>
      </c>
      <c r="B53" s="47">
        <v>17953</v>
      </c>
      <c r="C53" s="81"/>
      <c r="D53" s="47">
        <v>15808</v>
      </c>
      <c r="E53" s="1"/>
      <c r="F53" s="1"/>
    </row>
    <row r="54" spans="1:6" s="2" customFormat="1" ht="15">
      <c r="A54" s="1" t="s">
        <v>65</v>
      </c>
      <c r="B54" s="47">
        <v>178</v>
      </c>
      <c r="C54" s="81"/>
      <c r="D54" s="47">
        <v>99</v>
      </c>
      <c r="E54" s="1"/>
      <c r="F54" s="1"/>
    </row>
    <row r="55" spans="1:6" s="2" customFormat="1" ht="15">
      <c r="A55" s="1" t="s">
        <v>66</v>
      </c>
      <c r="B55" s="47">
        <v>158767</v>
      </c>
      <c r="C55" s="81"/>
      <c r="D55" s="47">
        <v>141325</v>
      </c>
      <c r="E55" s="1"/>
      <c r="F55" s="1"/>
    </row>
    <row r="56" spans="1:6" s="2" customFormat="1" ht="15">
      <c r="A56" s="1" t="s">
        <v>196</v>
      </c>
      <c r="B56" s="47">
        <v>145</v>
      </c>
      <c r="C56" s="81"/>
      <c r="D56" s="47">
        <v>149</v>
      </c>
      <c r="E56" s="1"/>
      <c r="F56" s="1"/>
    </row>
    <row r="57" spans="1:6" s="2" customFormat="1" ht="15">
      <c r="A57" s="1"/>
      <c r="B57" s="84">
        <f>SUM(B52:B56)</f>
        <v>225046</v>
      </c>
      <c r="C57" s="81"/>
      <c r="D57" s="84">
        <f>SUM(D52:D56)</f>
        <v>204304</v>
      </c>
      <c r="E57" s="1"/>
      <c r="F57" s="1"/>
    </row>
    <row r="58" spans="1:6" s="2" customFormat="1" ht="15">
      <c r="A58" s="1"/>
      <c r="B58" s="84"/>
      <c r="C58" s="81"/>
      <c r="D58" s="84"/>
      <c r="E58" s="1"/>
      <c r="F58" s="1"/>
    </row>
    <row r="59" spans="1:6" s="2" customFormat="1" ht="15.75">
      <c r="A59" s="3" t="s">
        <v>67</v>
      </c>
      <c r="B59" s="47">
        <f>B57+B49</f>
        <v>248436</v>
      </c>
      <c r="C59" s="81"/>
      <c r="D59" s="47">
        <f>D57+D49</f>
        <v>229283</v>
      </c>
      <c r="E59" s="1"/>
      <c r="F59" s="1"/>
    </row>
    <row r="60" spans="1:6" s="2" customFormat="1" ht="15">
      <c r="A60" s="1"/>
      <c r="B60" s="84"/>
      <c r="C60" s="81"/>
      <c r="D60" s="84"/>
      <c r="E60" s="1"/>
      <c r="F60" s="1"/>
    </row>
    <row r="61" spans="1:6" s="2" customFormat="1" ht="15.75">
      <c r="A61" s="3" t="s">
        <v>68</v>
      </c>
      <c r="B61" s="47">
        <f>B59+B44</f>
        <v>414500</v>
      </c>
      <c r="C61" s="81"/>
      <c r="D61" s="47">
        <f>D59+D44</f>
        <v>386035</v>
      </c>
      <c r="E61" s="1"/>
      <c r="F61" s="1"/>
    </row>
    <row r="62" spans="1:6" s="2" customFormat="1" ht="15">
      <c r="A62" s="1"/>
      <c r="B62" s="87"/>
      <c r="C62" s="81"/>
      <c r="D62" s="87"/>
      <c r="E62" s="1"/>
      <c r="F62" s="1"/>
    </row>
    <row r="63" spans="1:6" s="2" customFormat="1" ht="15.75">
      <c r="A63" s="1" t="s">
        <v>69</v>
      </c>
      <c r="B63" s="88"/>
      <c r="C63" s="81"/>
      <c r="D63" s="88">
        <f>+D61-D34</f>
        <v>0</v>
      </c>
      <c r="E63" s="1"/>
      <c r="F63" s="1"/>
    </row>
    <row r="64" spans="1:6" s="2" customFormat="1" ht="15">
      <c r="A64" s="1" t="s">
        <v>70</v>
      </c>
      <c r="B64" s="89">
        <f>B44/B39</f>
        <v>2.648379688696096</v>
      </c>
      <c r="C64" s="89"/>
      <c r="D64" s="89">
        <f>D44/D39</f>
        <v>2.4998724164327633</v>
      </c>
      <c r="E64" s="1"/>
      <c r="F64" s="1"/>
    </row>
    <row r="65" spans="1:6" s="2" customFormat="1" ht="15">
      <c r="A65" s="1"/>
      <c r="B65" s="86"/>
      <c r="C65" s="77"/>
      <c r="D65" s="86"/>
      <c r="E65" s="1"/>
      <c r="F65" s="1"/>
    </row>
    <row r="66" spans="1:6" s="2" customFormat="1" ht="33.75" customHeight="1">
      <c r="A66" s="118" t="s">
        <v>175</v>
      </c>
      <c r="B66" s="119"/>
      <c r="C66" s="119"/>
      <c r="D66" s="119"/>
      <c r="E66" s="1"/>
      <c r="F66" s="1"/>
    </row>
    <row r="67" spans="1:6" s="2" customFormat="1" ht="15">
      <c r="A67" s="1"/>
      <c r="B67" s="77"/>
      <c r="C67" s="77"/>
      <c r="D67" s="77"/>
      <c r="E67" s="1"/>
      <c r="F67" s="1"/>
    </row>
    <row r="68" spans="1:6" s="2" customFormat="1" ht="15">
      <c r="A68" s="1"/>
      <c r="B68" s="77"/>
      <c r="C68" s="77"/>
      <c r="D68" s="77"/>
      <c r="E68" s="1"/>
      <c r="F68" s="1"/>
    </row>
    <row r="69" spans="1:6" s="2" customFormat="1" ht="15">
      <c r="A69" s="1"/>
      <c r="B69" s="77"/>
      <c r="C69" s="77"/>
      <c r="D69" s="77"/>
      <c r="E69" s="1"/>
      <c r="F69" s="1"/>
    </row>
    <row r="70" spans="1:6" s="2" customFormat="1" ht="15">
      <c r="A70" s="1"/>
      <c r="B70" s="77"/>
      <c r="C70" s="77"/>
      <c r="D70" s="77"/>
      <c r="E70" s="1"/>
      <c r="F70" s="1"/>
    </row>
    <row r="71" spans="1:6" s="2" customFormat="1" ht="15">
      <c r="A71" s="1"/>
      <c r="B71" s="77"/>
      <c r="C71" s="77"/>
      <c r="D71" s="77"/>
      <c r="E71" s="1"/>
      <c r="F71" s="1"/>
    </row>
    <row r="72" spans="1:6" s="2" customFormat="1" ht="15">
      <c r="A72" s="1"/>
      <c r="B72" s="77"/>
      <c r="C72" s="77"/>
      <c r="D72" s="77"/>
      <c r="E72" s="1"/>
      <c r="F72" s="1"/>
    </row>
    <row r="73" spans="1:6" s="2" customFormat="1" ht="15">
      <c r="A73" s="1"/>
      <c r="B73" s="77"/>
      <c r="C73" s="77"/>
      <c r="D73" s="77"/>
      <c r="E73" s="1"/>
      <c r="F73" s="1"/>
    </row>
    <row r="74" spans="1:6" s="2" customFormat="1" ht="15">
      <c r="A74" s="1"/>
      <c r="B74" s="77"/>
      <c r="C74" s="77"/>
      <c r="D74" s="77"/>
      <c r="E74" s="1"/>
      <c r="F74" s="1"/>
    </row>
    <row r="75" spans="1:6" s="2" customFormat="1" ht="15">
      <c r="A75" s="1"/>
      <c r="B75" s="77"/>
      <c r="C75" s="77"/>
      <c r="D75" s="77"/>
      <c r="E75" s="1"/>
      <c r="F75" s="1"/>
    </row>
    <row r="76" spans="1:6" s="2" customFormat="1" ht="15">
      <c r="A76" s="1"/>
      <c r="B76" s="77"/>
      <c r="C76" s="77"/>
      <c r="D76" s="77"/>
      <c r="E76" s="1"/>
      <c r="F76" s="1"/>
    </row>
    <row r="77" spans="1:6" s="2" customFormat="1" ht="15">
      <c r="A77" s="1"/>
      <c r="B77" s="77"/>
      <c r="C77" s="77"/>
      <c r="D77" s="77"/>
      <c r="E77" s="1"/>
      <c r="F77" s="1"/>
    </row>
    <row r="78" spans="1:6" s="2" customFormat="1" ht="15">
      <c r="A78" s="1"/>
      <c r="B78" s="77"/>
      <c r="C78" s="77"/>
      <c r="D78" s="77"/>
      <c r="E78" s="1"/>
      <c r="F78" s="1"/>
    </row>
    <row r="79" spans="1:6" s="2" customFormat="1" ht="15">
      <c r="A79" s="1"/>
      <c r="B79" s="77"/>
      <c r="C79" s="77"/>
      <c r="D79" s="77"/>
      <c r="E79" s="1"/>
      <c r="F79" s="1"/>
    </row>
    <row r="80" spans="1:6" s="2" customFormat="1" ht="15">
      <c r="A80" s="1"/>
      <c r="B80" s="77"/>
      <c r="C80" s="77"/>
      <c r="D80" s="77"/>
      <c r="E80" s="1"/>
      <c r="F80" s="1"/>
    </row>
    <row r="81" spans="1:6" s="2" customFormat="1" ht="15">
      <c r="A81" s="1"/>
      <c r="B81" s="77"/>
      <c r="C81" s="77"/>
      <c r="D81" s="77"/>
      <c r="E81" s="1"/>
      <c r="F81" s="1"/>
    </row>
    <row r="82" spans="1:6" s="2" customFormat="1" ht="15">
      <c r="A82" s="1"/>
      <c r="B82" s="77"/>
      <c r="C82" s="77"/>
      <c r="D82" s="77"/>
      <c r="E82" s="1"/>
      <c r="F82" s="1"/>
    </row>
    <row r="83" spans="1:6" s="2" customFormat="1" ht="15">
      <c r="A83" s="1"/>
      <c r="B83" s="77"/>
      <c r="C83" s="77"/>
      <c r="D83" s="77"/>
      <c r="E83" s="1"/>
      <c r="F83" s="1"/>
    </row>
    <row r="84" spans="1:6" s="2" customFormat="1" ht="15">
      <c r="A84" s="1"/>
      <c r="B84" s="77"/>
      <c r="C84" s="77"/>
      <c r="D84" s="77"/>
      <c r="E84" s="1"/>
      <c r="F84" s="1"/>
    </row>
    <row r="85" spans="1:6" s="2" customFormat="1" ht="15">
      <c r="A85" s="1"/>
      <c r="B85" s="77"/>
      <c r="C85" s="77"/>
      <c r="D85" s="77"/>
      <c r="E85" s="1"/>
      <c r="F85" s="1"/>
    </row>
    <row r="86" spans="1:6" s="2" customFormat="1" ht="15">
      <c r="A86" s="1"/>
      <c r="B86" s="77"/>
      <c r="C86" s="77"/>
      <c r="D86" s="77"/>
      <c r="E86" s="1"/>
      <c r="F86" s="1"/>
    </row>
    <row r="87" spans="1:6" s="2" customFormat="1" ht="15">
      <c r="A87" s="1"/>
      <c r="B87" s="77"/>
      <c r="C87" s="77"/>
      <c r="D87" s="77"/>
      <c r="E87" s="1"/>
      <c r="F87" s="1"/>
    </row>
    <row r="88" spans="1:6" s="2" customFormat="1" ht="15">
      <c r="A88" s="1"/>
      <c r="B88" s="77"/>
      <c r="C88" s="77"/>
      <c r="D88" s="77"/>
      <c r="E88" s="1"/>
      <c r="F88" s="1"/>
    </row>
    <row r="89" spans="1:6" s="2" customFormat="1" ht="15">
      <c r="A89" s="1"/>
      <c r="B89" s="77"/>
      <c r="C89" s="77"/>
      <c r="D89" s="77"/>
      <c r="E89" s="1"/>
      <c r="F89" s="1"/>
    </row>
    <row r="90" spans="1:6" s="2" customFormat="1" ht="15">
      <c r="A90" s="1"/>
      <c r="B90" s="77"/>
      <c r="C90" s="77"/>
      <c r="D90" s="77"/>
      <c r="E90" s="1"/>
      <c r="F90" s="1"/>
    </row>
    <row r="91" spans="1:6" s="2" customFormat="1" ht="15">
      <c r="A91" s="1"/>
      <c r="B91" s="77"/>
      <c r="C91" s="77"/>
      <c r="D91" s="77"/>
      <c r="E91" s="1"/>
      <c r="F91" s="1"/>
    </row>
    <row r="92" spans="1:6" s="2" customFormat="1" ht="15">
      <c r="A92" s="1"/>
      <c r="B92" s="77"/>
      <c r="C92" s="77"/>
      <c r="D92" s="77"/>
      <c r="E92" s="1"/>
      <c r="F92" s="1"/>
    </row>
    <row r="93" spans="1:6" s="2" customFormat="1" ht="15">
      <c r="A93" s="1"/>
      <c r="B93" s="77"/>
      <c r="C93" s="77"/>
      <c r="D93" s="77"/>
      <c r="E93" s="1"/>
      <c r="F93" s="1"/>
    </row>
    <row r="94" spans="1:6" s="2" customFormat="1" ht="15">
      <c r="A94" s="1"/>
      <c r="B94" s="77"/>
      <c r="C94" s="77"/>
      <c r="D94" s="77"/>
      <c r="E94" s="1"/>
      <c r="F94" s="1"/>
    </row>
    <row r="95" spans="1:6" s="2" customFormat="1" ht="15">
      <c r="A95" s="1"/>
      <c r="B95" s="77"/>
      <c r="C95" s="77"/>
      <c r="D95" s="77"/>
      <c r="E95" s="1"/>
      <c r="F95" s="1"/>
    </row>
    <row r="96" spans="1:6" s="2" customFormat="1" ht="15">
      <c r="A96" s="1"/>
      <c r="B96" s="77"/>
      <c r="C96" s="77"/>
      <c r="D96" s="77"/>
      <c r="E96" s="1"/>
      <c r="F96" s="1"/>
    </row>
    <row r="97" spans="1:6" s="2" customFormat="1" ht="15">
      <c r="A97" s="1"/>
      <c r="B97" s="77"/>
      <c r="C97" s="77"/>
      <c r="D97" s="77"/>
      <c r="E97" s="1"/>
      <c r="F97" s="1"/>
    </row>
    <row r="98" spans="1:6" s="2" customFormat="1" ht="15">
      <c r="A98" s="1"/>
      <c r="B98" s="77"/>
      <c r="C98" s="77"/>
      <c r="D98" s="77"/>
      <c r="E98" s="1"/>
      <c r="F98" s="1"/>
    </row>
    <row r="99" spans="1:6" s="2" customFormat="1" ht="15">
      <c r="A99" s="1"/>
      <c r="B99" s="77"/>
      <c r="C99" s="77"/>
      <c r="D99" s="77"/>
      <c r="E99" s="1"/>
      <c r="F99" s="1"/>
    </row>
    <row r="100" spans="1:6" s="2" customFormat="1" ht="15">
      <c r="A100" s="1"/>
      <c r="B100" s="77"/>
      <c r="C100" s="77"/>
      <c r="D100" s="77"/>
      <c r="E100" s="1"/>
      <c r="F100" s="1"/>
    </row>
    <row r="101" spans="1:6" s="2" customFormat="1" ht="15">
      <c r="A101" s="1"/>
      <c r="B101" s="77"/>
      <c r="C101" s="77"/>
      <c r="D101" s="77"/>
      <c r="E101" s="1"/>
      <c r="F101" s="1"/>
    </row>
    <row r="102" spans="1:6" s="2" customFormat="1" ht="15">
      <c r="A102" s="1"/>
      <c r="B102" s="77"/>
      <c r="C102" s="77"/>
      <c r="D102" s="77"/>
      <c r="E102" s="1"/>
      <c r="F102" s="1"/>
    </row>
    <row r="103" spans="1:6" s="2" customFormat="1" ht="15">
      <c r="A103" s="1"/>
      <c r="B103" s="77"/>
      <c r="C103" s="77"/>
      <c r="D103" s="77"/>
      <c r="E103" s="1"/>
      <c r="F103" s="1"/>
    </row>
    <row r="104" spans="1:6" s="2" customFormat="1" ht="15">
      <c r="A104" s="1"/>
      <c r="B104" s="77"/>
      <c r="C104" s="77"/>
      <c r="D104" s="77"/>
      <c r="E104" s="1"/>
      <c r="F104" s="1"/>
    </row>
    <row r="105" spans="1:6" s="2" customFormat="1" ht="15">
      <c r="A105" s="1"/>
      <c r="B105" s="77"/>
      <c r="C105" s="77"/>
      <c r="D105" s="77"/>
      <c r="E105" s="1"/>
      <c r="F105" s="1"/>
    </row>
    <row r="106" spans="1:6" s="2" customFormat="1" ht="15">
      <c r="A106" s="1"/>
      <c r="B106" s="77"/>
      <c r="C106" s="77"/>
      <c r="D106" s="77"/>
      <c r="E106" s="1"/>
      <c r="F106" s="1"/>
    </row>
    <row r="107" spans="1:6" s="2" customFormat="1" ht="15">
      <c r="A107" s="1"/>
      <c r="B107" s="77"/>
      <c r="C107" s="77"/>
      <c r="D107" s="77"/>
      <c r="E107" s="1"/>
      <c r="F107" s="1"/>
    </row>
    <row r="108" spans="1:6" s="2" customFormat="1" ht="15">
      <c r="A108" s="1"/>
      <c r="B108" s="77"/>
      <c r="C108" s="77"/>
      <c r="D108" s="77"/>
      <c r="E108" s="1"/>
      <c r="F108" s="1"/>
    </row>
    <row r="109" spans="1:6" s="2" customFormat="1" ht="15">
      <c r="A109" s="1"/>
      <c r="B109" s="77"/>
      <c r="C109" s="77"/>
      <c r="D109" s="77"/>
      <c r="E109" s="1"/>
      <c r="F109" s="1"/>
    </row>
    <row r="110" spans="1:6" s="2" customFormat="1" ht="15">
      <c r="A110" s="1"/>
      <c r="B110" s="77"/>
      <c r="C110" s="77"/>
      <c r="D110" s="77"/>
      <c r="E110" s="1"/>
      <c r="F110" s="1"/>
    </row>
    <row r="111" spans="1:6" s="2" customFormat="1" ht="15">
      <c r="A111" s="1"/>
      <c r="B111" s="77"/>
      <c r="C111" s="77"/>
      <c r="D111" s="77"/>
      <c r="E111" s="1"/>
      <c r="F111" s="1"/>
    </row>
    <row r="112" spans="1:6" s="2" customFormat="1" ht="15">
      <c r="A112" s="1"/>
      <c r="B112" s="77"/>
      <c r="C112" s="77"/>
      <c r="D112" s="77"/>
      <c r="E112" s="1"/>
      <c r="F112" s="1"/>
    </row>
    <row r="113" spans="1:6" s="2" customFormat="1" ht="15">
      <c r="A113" s="1"/>
      <c r="B113" s="77"/>
      <c r="C113" s="77"/>
      <c r="D113" s="77"/>
      <c r="E113" s="1"/>
      <c r="F113" s="1"/>
    </row>
    <row r="114" spans="1:6" s="2" customFormat="1" ht="15">
      <c r="A114" s="1"/>
      <c r="B114" s="77"/>
      <c r="C114" s="77"/>
      <c r="D114" s="77"/>
      <c r="E114" s="1"/>
      <c r="F114" s="1"/>
    </row>
    <row r="115" spans="1:6" s="2" customFormat="1" ht="15">
      <c r="A115" s="1"/>
      <c r="B115" s="77"/>
      <c r="C115" s="77"/>
      <c r="D115" s="77"/>
      <c r="E115" s="1"/>
      <c r="F115" s="1"/>
    </row>
    <row r="116" spans="1:6" s="2" customFormat="1" ht="15">
      <c r="A116" s="1"/>
      <c r="B116" s="77"/>
      <c r="C116" s="77"/>
      <c r="D116" s="77"/>
      <c r="E116" s="1"/>
      <c r="F116" s="1"/>
    </row>
  </sheetData>
  <mergeCells count="4">
    <mergeCell ref="A66:D66"/>
    <mergeCell ref="A4:D4"/>
    <mergeCell ref="A5:D5"/>
    <mergeCell ref="A6:D6"/>
  </mergeCells>
  <printOptions/>
  <pageMargins left="0.75" right="0.75" top="0.4" bottom="0" header="0" footer="0"/>
  <pageSetup horizontalDpi="600" verticalDpi="600" orientation="portrait" paperSize="9" scale="75" r:id="rId2"/>
  <ignoredErrors>
    <ignoredError sqref="D11" twoDigitTextYear="1"/>
  </ignoredErrors>
  <drawing r:id="rId1"/>
</worksheet>
</file>

<file path=xl/worksheets/sheet3.xml><?xml version="1.0" encoding="utf-8"?>
<worksheet xmlns="http://schemas.openxmlformats.org/spreadsheetml/2006/main" xmlns:r="http://schemas.openxmlformats.org/officeDocument/2006/relationships">
  <dimension ref="A2:I76"/>
  <sheetViews>
    <sheetView showGridLines="0" showOutlineSymbols="0" workbookViewId="0" topLeftCell="A1">
      <selection activeCell="A1" sqref="A1"/>
    </sheetView>
  </sheetViews>
  <sheetFormatPr defaultColWidth="8.88671875" defaultRowHeight="15"/>
  <cols>
    <col min="1" max="1" width="44.10546875" style="9" customWidth="1"/>
    <col min="2" max="4" width="11.3359375" style="9" customWidth="1"/>
    <col min="5" max="5" width="11.99609375" style="9" customWidth="1"/>
    <col min="6"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15" t="s">
        <v>173</v>
      </c>
      <c r="B4" s="120"/>
      <c r="C4" s="121"/>
      <c r="D4" s="127"/>
      <c r="E4" s="1"/>
      <c r="F4" s="1"/>
      <c r="G4" s="1"/>
      <c r="H4" s="1"/>
      <c r="I4" s="1"/>
    </row>
    <row r="5" spans="1:9" s="2" customFormat="1" ht="15">
      <c r="A5" s="117" t="s">
        <v>174</v>
      </c>
      <c r="B5" s="120"/>
      <c r="C5" s="120"/>
      <c r="D5" s="120"/>
      <c r="E5" s="1"/>
      <c r="F5" s="1"/>
      <c r="G5" s="1"/>
      <c r="H5" s="1"/>
      <c r="I5" s="1"/>
    </row>
    <row r="6" spans="1:9" s="2" customFormat="1" ht="15">
      <c r="A6" s="117"/>
      <c r="B6" s="120"/>
      <c r="C6" s="120"/>
      <c r="D6" s="121"/>
      <c r="E6" s="1"/>
      <c r="F6" s="1"/>
      <c r="G6" s="1"/>
      <c r="H6" s="1"/>
      <c r="I6" s="1"/>
    </row>
    <row r="7" spans="1:9" s="2" customFormat="1" ht="15">
      <c r="A7" s="1"/>
      <c r="B7" s="1"/>
      <c r="C7" s="1"/>
      <c r="D7" s="1"/>
      <c r="E7" s="1"/>
      <c r="F7" s="1"/>
      <c r="G7" s="1"/>
      <c r="H7" s="1"/>
      <c r="I7" s="1"/>
    </row>
    <row r="8" spans="1:9" s="2" customFormat="1" ht="15.75">
      <c r="A8" s="3" t="s">
        <v>74</v>
      </c>
      <c r="B8" s="1"/>
      <c r="C8" s="1"/>
      <c r="D8" s="1"/>
      <c r="E8" s="1"/>
      <c r="F8" s="1"/>
      <c r="G8" s="1"/>
      <c r="H8" s="1"/>
      <c r="I8" s="1"/>
    </row>
    <row r="9" spans="1:9" s="2" customFormat="1" ht="15.75">
      <c r="A9" s="4" t="s">
        <v>216</v>
      </c>
      <c r="B9" s="1"/>
      <c r="C9" s="1"/>
      <c r="D9" s="1"/>
      <c r="E9" s="1"/>
      <c r="F9" s="1"/>
      <c r="G9" s="1"/>
      <c r="H9" s="1"/>
      <c r="I9" s="1"/>
    </row>
    <row r="10" spans="1:9" s="2" customFormat="1" ht="15.75">
      <c r="A10" s="1"/>
      <c r="B10" s="3"/>
      <c r="C10" s="3"/>
      <c r="D10" s="3"/>
      <c r="E10" s="3"/>
      <c r="F10" s="3"/>
      <c r="G10" s="6"/>
      <c r="H10" s="3"/>
      <c r="I10" s="1"/>
    </row>
    <row r="11" spans="1:9" s="2" customFormat="1" ht="15.75">
      <c r="A11" s="1"/>
      <c r="B11" s="3"/>
      <c r="C11" s="128" t="s">
        <v>177</v>
      </c>
      <c r="D11" s="120"/>
      <c r="E11" s="120"/>
      <c r="F11" s="121"/>
      <c r="G11" s="6" t="s">
        <v>93</v>
      </c>
      <c r="H11" s="6"/>
      <c r="I11" s="1"/>
    </row>
    <row r="12" spans="1:9" s="2" customFormat="1" ht="15.75">
      <c r="A12" s="1"/>
      <c r="B12" s="6" t="s">
        <v>84</v>
      </c>
      <c r="C12" s="6" t="s">
        <v>86</v>
      </c>
      <c r="D12" s="6" t="s">
        <v>88</v>
      </c>
      <c r="E12" s="6" t="s">
        <v>90</v>
      </c>
      <c r="F12" s="6" t="s">
        <v>92</v>
      </c>
      <c r="G12" s="6" t="s">
        <v>94</v>
      </c>
      <c r="H12" s="6"/>
      <c r="I12" s="1"/>
    </row>
    <row r="13" spans="1:9" s="2" customFormat="1" ht="15.75">
      <c r="A13" s="1"/>
      <c r="B13" s="6" t="s">
        <v>85</v>
      </c>
      <c r="C13" s="6" t="s">
        <v>87</v>
      </c>
      <c r="D13" s="6" t="s">
        <v>89</v>
      </c>
      <c r="E13" s="6" t="s">
        <v>91</v>
      </c>
      <c r="F13" s="6" t="s">
        <v>89</v>
      </c>
      <c r="G13" s="6" t="s">
        <v>95</v>
      </c>
      <c r="H13" s="6" t="s">
        <v>96</v>
      </c>
      <c r="I13" s="1"/>
    </row>
    <row r="14" spans="1:9" s="2" customFormat="1" ht="15.75">
      <c r="A14" s="1"/>
      <c r="B14" s="6" t="s">
        <v>23</v>
      </c>
      <c r="C14" s="6" t="s">
        <v>23</v>
      </c>
      <c r="D14" s="6" t="s">
        <v>23</v>
      </c>
      <c r="E14" s="6" t="s">
        <v>23</v>
      </c>
      <c r="F14" s="6" t="s">
        <v>23</v>
      </c>
      <c r="G14" s="6" t="s">
        <v>23</v>
      </c>
      <c r="H14" s="6" t="s">
        <v>23</v>
      </c>
      <c r="I14" s="1"/>
    </row>
    <row r="15" spans="1:9" s="2" customFormat="1" ht="15">
      <c r="A15" s="1"/>
      <c r="B15" s="12"/>
      <c r="C15" s="12"/>
      <c r="D15" s="12"/>
      <c r="E15" s="12"/>
      <c r="F15" s="12"/>
      <c r="G15" s="12"/>
      <c r="H15" s="12"/>
      <c r="I15" s="1"/>
    </row>
    <row r="16" spans="1:9" s="2" customFormat="1" ht="15">
      <c r="A16" s="22" t="s">
        <v>75</v>
      </c>
      <c r="B16" s="1">
        <v>62704</v>
      </c>
      <c r="C16" s="1">
        <v>52</v>
      </c>
      <c r="D16" s="1">
        <v>20516</v>
      </c>
      <c r="E16" s="47">
        <v>0</v>
      </c>
      <c r="F16" s="12">
        <v>-81</v>
      </c>
      <c r="G16" s="1">
        <v>73561</v>
      </c>
      <c r="H16" s="1">
        <f>SUM(B16:G16)</f>
        <v>156752</v>
      </c>
      <c r="I16" s="1"/>
    </row>
    <row r="17" spans="1:9" s="2" customFormat="1" ht="15">
      <c r="A17" s="22"/>
      <c r="B17" s="1"/>
      <c r="C17" s="1"/>
      <c r="D17" s="1"/>
      <c r="E17" s="1"/>
      <c r="F17" s="12"/>
      <c r="G17" s="1"/>
      <c r="H17" s="1"/>
      <c r="I17" s="1"/>
    </row>
    <row r="18" spans="1:9" s="2" customFormat="1" ht="15">
      <c r="A18" s="22" t="s">
        <v>76</v>
      </c>
      <c r="B18" s="47">
        <v>0</v>
      </c>
      <c r="C18" s="47">
        <v>0</v>
      </c>
      <c r="D18" s="47">
        <v>0</v>
      </c>
      <c r="E18" s="47">
        <v>0</v>
      </c>
      <c r="F18" s="12">
        <v>-401</v>
      </c>
      <c r="G18" s="47">
        <v>0</v>
      </c>
      <c r="H18" s="1">
        <f>SUM(B18:G18)</f>
        <v>-401</v>
      </c>
      <c r="I18" s="1"/>
    </row>
    <row r="19" spans="1:9" s="2" customFormat="1" ht="15">
      <c r="A19" s="22"/>
      <c r="B19" s="47"/>
      <c r="C19" s="47"/>
      <c r="D19" s="47"/>
      <c r="E19" s="47"/>
      <c r="F19" s="12"/>
      <c r="G19" s="1"/>
      <c r="H19" s="1"/>
      <c r="I19" s="1"/>
    </row>
    <row r="20" spans="1:9" s="2" customFormat="1" ht="15">
      <c r="A20" s="22" t="s">
        <v>229</v>
      </c>
      <c r="B20" s="47">
        <v>0</v>
      </c>
      <c r="C20" s="47">
        <v>0</v>
      </c>
      <c r="D20" s="47">
        <v>-361</v>
      </c>
      <c r="E20" s="47">
        <v>0</v>
      </c>
      <c r="F20" s="47">
        <v>0</v>
      </c>
      <c r="G20" s="77">
        <v>361</v>
      </c>
      <c r="H20" s="77">
        <f>SUM(B20:G20)</f>
        <v>0</v>
      </c>
      <c r="I20" s="1"/>
    </row>
    <row r="21" spans="1:9" s="2" customFormat="1" ht="15">
      <c r="A21" s="22"/>
      <c r="B21" s="47"/>
      <c r="C21" s="47"/>
      <c r="D21" s="47"/>
      <c r="E21" s="47"/>
      <c r="F21" s="47"/>
      <c r="G21" s="77"/>
      <c r="H21" s="77"/>
      <c r="I21" s="1"/>
    </row>
    <row r="22" spans="1:9" s="2" customFormat="1" ht="15">
      <c r="A22" s="22" t="s">
        <v>232</v>
      </c>
      <c r="B22" s="47">
        <v>0</v>
      </c>
      <c r="C22" s="47">
        <v>0</v>
      </c>
      <c r="D22" s="47">
        <v>1112</v>
      </c>
      <c r="E22" s="47">
        <v>0</v>
      </c>
      <c r="F22" s="47">
        <v>0</v>
      </c>
      <c r="G22" s="77">
        <v>0</v>
      </c>
      <c r="H22" s="77">
        <f>SUM(B22:G22)</f>
        <v>1112</v>
      </c>
      <c r="I22" s="1"/>
    </row>
    <row r="23" spans="1:9" s="2" customFormat="1" ht="15">
      <c r="A23" s="22"/>
      <c r="B23" s="47"/>
      <c r="C23" s="47"/>
      <c r="D23" s="47"/>
      <c r="E23" s="47"/>
      <c r="F23" s="12"/>
      <c r="G23" s="1"/>
      <c r="H23" s="1"/>
      <c r="I23" s="1"/>
    </row>
    <row r="24" spans="1:9" s="2" customFormat="1" ht="15">
      <c r="A24" s="1" t="s">
        <v>214</v>
      </c>
      <c r="B24" s="47">
        <v>0</v>
      </c>
      <c r="C24" s="47">
        <v>0</v>
      </c>
      <c r="D24" s="47">
        <v>0</v>
      </c>
      <c r="E24" s="47">
        <v>0</v>
      </c>
      <c r="F24" s="47">
        <v>0</v>
      </c>
      <c r="G24" s="1">
        <f>PL!G37</f>
        <v>10313</v>
      </c>
      <c r="H24" s="1">
        <f>SUM(B24:G24)</f>
        <v>10313</v>
      </c>
      <c r="I24" s="1"/>
    </row>
    <row r="25" spans="1:9" s="2" customFormat="1" ht="15">
      <c r="A25" s="1"/>
      <c r="B25" s="47"/>
      <c r="C25" s="47"/>
      <c r="D25" s="47"/>
      <c r="E25" s="47"/>
      <c r="F25" s="47"/>
      <c r="G25" s="1"/>
      <c r="H25" s="1"/>
      <c r="I25" s="1"/>
    </row>
    <row r="26" spans="1:9" s="91" customFormat="1" ht="15">
      <c r="A26" s="93" t="s">
        <v>200</v>
      </c>
      <c r="B26" s="92" t="s">
        <v>24</v>
      </c>
      <c r="C26" s="92" t="s">
        <v>24</v>
      </c>
      <c r="D26" s="92" t="s">
        <v>24</v>
      </c>
      <c r="E26" s="92" t="s">
        <v>24</v>
      </c>
      <c r="F26" s="92" t="s">
        <v>24</v>
      </c>
      <c r="G26" s="91">
        <v>-1712</v>
      </c>
      <c r="H26" s="75">
        <f>SUM(B26:G26)</f>
        <v>-1712</v>
      </c>
      <c r="I26" s="92"/>
    </row>
    <row r="27" spans="1:9" s="2" customFormat="1" ht="15">
      <c r="A27" s="1"/>
      <c r="B27" s="12"/>
      <c r="C27" s="12"/>
      <c r="D27" s="12"/>
      <c r="E27" s="12"/>
      <c r="F27" s="12"/>
      <c r="G27" s="1"/>
      <c r="H27" s="1"/>
      <c r="I27" s="1"/>
    </row>
    <row r="28" spans="1:9" s="2" customFormat="1" ht="15.75" thickBot="1">
      <c r="A28" s="22" t="s">
        <v>208</v>
      </c>
      <c r="B28" s="95">
        <f>SUM(B16:B27)</f>
        <v>62704</v>
      </c>
      <c r="C28" s="95">
        <f>SUM(C16:C27)</f>
        <v>52</v>
      </c>
      <c r="D28" s="95">
        <f>SUM(D16:D27)</f>
        <v>21267</v>
      </c>
      <c r="E28" s="49">
        <v>0</v>
      </c>
      <c r="F28" s="95">
        <f>SUM(F16:F27)</f>
        <v>-482</v>
      </c>
      <c r="G28" s="95">
        <f>SUM(G16:G27)</f>
        <v>82523</v>
      </c>
      <c r="H28" s="95">
        <f>SUM(H16:H27)</f>
        <v>166064</v>
      </c>
      <c r="I28" s="1"/>
    </row>
    <row r="29" spans="1:9" s="10" customFormat="1" ht="16.5" thickBot="1" thickTop="1">
      <c r="A29" s="24"/>
      <c r="B29" s="24"/>
      <c r="C29" s="24"/>
      <c r="D29" s="24"/>
      <c r="E29" s="24"/>
      <c r="F29" s="24"/>
      <c r="G29" s="24"/>
      <c r="H29" s="24"/>
      <c r="I29" s="9"/>
    </row>
    <row r="30" spans="1:9" s="10" customFormat="1" ht="15">
      <c r="A30" s="41"/>
      <c r="B30" s="41"/>
      <c r="C30" s="41"/>
      <c r="D30" s="41"/>
      <c r="E30" s="41"/>
      <c r="F30" s="41"/>
      <c r="G30" s="41"/>
      <c r="H30" s="41"/>
      <c r="I30" s="9"/>
    </row>
    <row r="31" spans="1:9" s="10" customFormat="1" ht="15">
      <c r="A31" s="42" t="s">
        <v>77</v>
      </c>
      <c r="B31" s="11"/>
      <c r="C31" s="11"/>
      <c r="D31" s="11"/>
      <c r="E31" s="11"/>
      <c r="F31" s="11"/>
      <c r="G31" s="11"/>
      <c r="H31" s="11"/>
      <c r="I31" s="9"/>
    </row>
    <row r="32" spans="1:9" s="10" customFormat="1" ht="15">
      <c r="A32" s="42" t="s">
        <v>78</v>
      </c>
      <c r="B32" s="82">
        <v>62704</v>
      </c>
      <c r="C32" s="82">
        <v>52</v>
      </c>
      <c r="D32" s="82">
        <v>24507</v>
      </c>
      <c r="E32" s="82">
        <v>612</v>
      </c>
      <c r="F32" s="82">
        <v>-15</v>
      </c>
      <c r="G32" s="82">
        <v>67360</v>
      </c>
      <c r="H32" s="82">
        <v>155220</v>
      </c>
      <c r="I32" s="9"/>
    </row>
    <row r="33" spans="1:9" s="10" customFormat="1" ht="15">
      <c r="A33" s="42" t="s">
        <v>79</v>
      </c>
      <c r="B33" s="82"/>
      <c r="C33" s="82"/>
      <c r="D33" s="82"/>
      <c r="E33" s="82"/>
      <c r="F33" s="82"/>
      <c r="G33" s="82"/>
      <c r="H33" s="82"/>
      <c r="I33" s="9"/>
    </row>
    <row r="34" spans="1:9" s="10" customFormat="1" ht="15">
      <c r="A34" s="42" t="s">
        <v>80</v>
      </c>
      <c r="B34" s="47" t="s">
        <v>24</v>
      </c>
      <c r="C34" s="47" t="s">
        <v>24</v>
      </c>
      <c r="D34" s="47" t="s">
        <v>24</v>
      </c>
      <c r="E34" s="82">
        <v>-612</v>
      </c>
      <c r="F34" s="47" t="s">
        <v>24</v>
      </c>
      <c r="G34" s="82">
        <v>612</v>
      </c>
      <c r="H34" s="47" t="s">
        <v>24</v>
      </c>
      <c r="I34" s="9"/>
    </row>
    <row r="35" spans="1:9" s="10" customFormat="1" ht="15">
      <c r="A35" s="42" t="s">
        <v>81</v>
      </c>
      <c r="B35" s="82"/>
      <c r="C35" s="82"/>
      <c r="D35" s="82"/>
      <c r="E35" s="82"/>
      <c r="F35" s="82"/>
      <c r="G35" s="82"/>
      <c r="H35" s="82"/>
      <c r="I35" s="9"/>
    </row>
    <row r="36" spans="1:9" s="10" customFormat="1" ht="15">
      <c r="A36" s="42" t="s">
        <v>82</v>
      </c>
      <c r="B36" s="81" t="s">
        <v>24</v>
      </c>
      <c r="C36" s="81" t="s">
        <v>24</v>
      </c>
      <c r="D36" s="83">
        <v>-3024</v>
      </c>
      <c r="E36" s="81" t="s">
        <v>24</v>
      </c>
      <c r="F36" s="81" t="s">
        <v>24</v>
      </c>
      <c r="G36" s="83">
        <v>3024</v>
      </c>
      <c r="H36" s="81" t="s">
        <v>24</v>
      </c>
      <c r="I36" s="9"/>
    </row>
    <row r="37" spans="1:9" s="10" customFormat="1" ht="15">
      <c r="A37" s="42" t="s">
        <v>210</v>
      </c>
      <c r="B37" s="83"/>
      <c r="C37" s="83"/>
      <c r="D37" s="83"/>
      <c r="E37" s="83"/>
      <c r="F37" s="83"/>
      <c r="G37" s="83"/>
      <c r="H37" s="83"/>
      <c r="I37" s="9"/>
    </row>
    <row r="38" spans="1:9" s="10" customFormat="1" ht="15">
      <c r="A38" s="42" t="s">
        <v>211</v>
      </c>
      <c r="B38" s="82" t="s">
        <v>24</v>
      </c>
      <c r="C38" s="82" t="s">
        <v>24</v>
      </c>
      <c r="D38" s="82">
        <v>-472</v>
      </c>
      <c r="E38" s="82" t="s">
        <v>24</v>
      </c>
      <c r="F38" s="82" t="s">
        <v>24</v>
      </c>
      <c r="G38" s="82">
        <v>472</v>
      </c>
      <c r="H38" s="82" t="s">
        <v>24</v>
      </c>
      <c r="I38" s="9"/>
    </row>
    <row r="39" spans="1:9" s="10" customFormat="1" ht="15">
      <c r="A39" s="42"/>
      <c r="B39" s="100"/>
      <c r="C39" s="100"/>
      <c r="D39" s="100"/>
      <c r="E39" s="100"/>
      <c r="F39" s="101"/>
      <c r="G39" s="100"/>
      <c r="H39" s="101"/>
      <c r="I39" s="9"/>
    </row>
    <row r="40" spans="1:9" s="10" customFormat="1" ht="15">
      <c r="A40" s="42" t="s">
        <v>83</v>
      </c>
      <c r="B40" s="82">
        <v>62704</v>
      </c>
      <c r="C40" s="82">
        <v>52</v>
      </c>
      <c r="D40" s="82">
        <v>21011</v>
      </c>
      <c r="E40" s="82" t="s">
        <v>24</v>
      </c>
      <c r="F40" s="82">
        <v>-15</v>
      </c>
      <c r="G40" s="82">
        <v>71468</v>
      </c>
      <c r="H40" s="82">
        <v>155220</v>
      </c>
      <c r="I40" s="9"/>
    </row>
    <row r="41" spans="1:9" s="10" customFormat="1" ht="15">
      <c r="A41" s="9"/>
      <c r="B41" s="47"/>
      <c r="C41" s="47"/>
      <c r="D41" s="47"/>
      <c r="E41" s="47"/>
      <c r="F41" s="82"/>
      <c r="G41" s="82"/>
      <c r="H41" s="82"/>
      <c r="I41" s="9"/>
    </row>
    <row r="42" spans="1:9" s="91" customFormat="1" ht="15">
      <c r="A42" s="22" t="s">
        <v>76</v>
      </c>
      <c r="B42" s="92" t="s">
        <v>24</v>
      </c>
      <c r="C42" s="92" t="s">
        <v>24</v>
      </c>
      <c r="D42" s="92" t="s">
        <v>24</v>
      </c>
      <c r="E42" s="92" t="s">
        <v>24</v>
      </c>
      <c r="F42" s="92">
        <v>-66</v>
      </c>
      <c r="G42" s="92" t="s">
        <v>24</v>
      </c>
      <c r="H42" s="82">
        <v>-66</v>
      </c>
      <c r="I42" s="92"/>
    </row>
    <row r="43" spans="1:9" s="10" customFormat="1" ht="15">
      <c r="A43" s="9"/>
      <c r="B43" s="83"/>
      <c r="C43" s="83"/>
      <c r="D43" s="83"/>
      <c r="E43" s="83"/>
      <c r="F43" s="83"/>
      <c r="G43" s="83"/>
      <c r="H43" s="83"/>
      <c r="I43" s="9"/>
    </row>
    <row r="44" spans="1:9" s="97" customFormat="1" ht="15">
      <c r="A44" s="42" t="s">
        <v>212</v>
      </c>
      <c r="B44" s="83"/>
      <c r="C44" s="83"/>
      <c r="D44" s="83"/>
      <c r="E44" s="83"/>
      <c r="F44" s="83"/>
      <c r="G44" s="83"/>
      <c r="H44" s="83"/>
      <c r="I44" s="9"/>
    </row>
    <row r="45" spans="1:9" s="98" customFormat="1" ht="15">
      <c r="A45" s="96" t="s">
        <v>213</v>
      </c>
      <c r="B45" s="83" t="s">
        <v>24</v>
      </c>
      <c r="C45" s="83" t="s">
        <v>24</v>
      </c>
      <c r="D45" s="83">
        <v>-495</v>
      </c>
      <c r="E45" s="83" t="s">
        <v>24</v>
      </c>
      <c r="F45" s="83" t="s">
        <v>24</v>
      </c>
      <c r="G45" s="83">
        <v>495</v>
      </c>
      <c r="H45" s="83" t="s">
        <v>24</v>
      </c>
      <c r="I45" s="96"/>
    </row>
    <row r="46" spans="1:9" s="98" customFormat="1" ht="15">
      <c r="A46" s="96"/>
      <c r="B46" s="83"/>
      <c r="C46" s="83"/>
      <c r="D46" s="83"/>
      <c r="E46" s="83"/>
      <c r="F46" s="83"/>
      <c r="G46" s="83"/>
      <c r="H46" s="83"/>
      <c r="I46" s="96"/>
    </row>
    <row r="47" spans="1:9" s="98" customFormat="1" ht="15">
      <c r="A47" s="96" t="s">
        <v>214</v>
      </c>
      <c r="B47" s="83" t="s">
        <v>24</v>
      </c>
      <c r="C47" s="83" t="s">
        <v>24</v>
      </c>
      <c r="D47" s="83" t="s">
        <v>24</v>
      </c>
      <c r="E47" s="83" t="s">
        <v>24</v>
      </c>
      <c r="F47" s="83" t="s">
        <v>24</v>
      </c>
      <c r="G47" s="83">
        <v>3303</v>
      </c>
      <c r="H47" s="83">
        <v>3303</v>
      </c>
      <c r="I47" s="96"/>
    </row>
    <row r="48" spans="1:9" s="98" customFormat="1" ht="15">
      <c r="A48" s="96"/>
      <c r="B48" s="83"/>
      <c r="C48" s="83"/>
      <c r="D48" s="83"/>
      <c r="E48" s="83"/>
      <c r="F48" s="83"/>
      <c r="G48" s="83"/>
      <c r="H48" s="83"/>
      <c r="I48" s="96"/>
    </row>
    <row r="49" spans="1:9" s="98" customFormat="1" ht="15">
      <c r="A49" s="96" t="s">
        <v>200</v>
      </c>
      <c r="B49" s="83" t="s">
        <v>24</v>
      </c>
      <c r="C49" s="83" t="s">
        <v>24</v>
      </c>
      <c r="D49" s="83" t="s">
        <v>24</v>
      </c>
      <c r="E49" s="83" t="s">
        <v>24</v>
      </c>
      <c r="F49" s="83" t="s">
        <v>24</v>
      </c>
      <c r="G49" s="83">
        <v>-1705</v>
      </c>
      <c r="H49" s="83">
        <v>-1705</v>
      </c>
      <c r="I49" s="96"/>
    </row>
    <row r="50" spans="1:9" s="98" customFormat="1" ht="15">
      <c r="A50" s="96"/>
      <c r="B50" s="83"/>
      <c r="C50" s="83"/>
      <c r="D50" s="83"/>
      <c r="E50" s="83"/>
      <c r="F50" s="83"/>
      <c r="G50" s="83"/>
      <c r="H50" s="83"/>
      <c r="I50" s="96"/>
    </row>
    <row r="51" spans="1:9" s="98" customFormat="1" ht="15.75" thickBot="1">
      <c r="A51" s="96" t="s">
        <v>209</v>
      </c>
      <c r="B51" s="99">
        <v>62704</v>
      </c>
      <c r="C51" s="99">
        <v>52</v>
      </c>
      <c r="D51" s="99">
        <v>20516</v>
      </c>
      <c r="E51" s="99" t="s">
        <v>24</v>
      </c>
      <c r="F51" s="99">
        <v>-81</v>
      </c>
      <c r="G51" s="99">
        <v>73561</v>
      </c>
      <c r="H51" s="99">
        <v>156752</v>
      </c>
      <c r="I51" s="96"/>
    </row>
    <row r="52" spans="1:9" s="98" customFormat="1" ht="15.75" thickTop="1">
      <c r="A52" s="96"/>
      <c r="B52" s="96"/>
      <c r="C52" s="96"/>
      <c r="D52" s="96"/>
      <c r="E52" s="96"/>
      <c r="F52" s="96"/>
      <c r="G52" s="96"/>
      <c r="H52" s="96"/>
      <c r="I52" s="96"/>
    </row>
    <row r="53" spans="1:9" s="10" customFormat="1" ht="15">
      <c r="A53" s="9"/>
      <c r="B53" s="9"/>
      <c r="C53" s="9"/>
      <c r="D53" s="9"/>
      <c r="E53" s="9"/>
      <c r="F53" s="9"/>
      <c r="G53" s="9"/>
      <c r="H53" s="9"/>
      <c r="I53" s="9"/>
    </row>
    <row r="54" spans="1:9" s="10" customFormat="1" ht="33" customHeight="1">
      <c r="A54" s="113" t="s">
        <v>176</v>
      </c>
      <c r="B54" s="124"/>
      <c r="C54" s="124"/>
      <c r="D54" s="124"/>
      <c r="E54" s="124"/>
      <c r="F54" s="125"/>
      <c r="G54" s="126"/>
      <c r="H54" s="9"/>
      <c r="I54" s="9"/>
    </row>
    <row r="55" spans="1:9" s="10" customFormat="1" ht="15">
      <c r="A55" s="42"/>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row r="59" spans="1:9" s="10" customFormat="1" ht="15">
      <c r="A59" s="9"/>
      <c r="B59" s="9"/>
      <c r="C59" s="9"/>
      <c r="D59" s="9"/>
      <c r="E59" s="9"/>
      <c r="F59" s="9"/>
      <c r="G59" s="9"/>
      <c r="H59" s="9"/>
      <c r="I59" s="9"/>
    </row>
    <row r="60" spans="1:9" s="10" customFormat="1" ht="15">
      <c r="A60" s="9"/>
      <c r="B60" s="9"/>
      <c r="C60" s="9"/>
      <c r="D60" s="9"/>
      <c r="E60" s="9"/>
      <c r="F60" s="9"/>
      <c r="G60" s="9"/>
      <c r="H60" s="9"/>
      <c r="I60" s="9"/>
    </row>
    <row r="61" spans="1:9" s="10" customFormat="1" ht="15">
      <c r="A61" s="9"/>
      <c r="B61" s="9"/>
      <c r="C61" s="9"/>
      <c r="D61" s="9"/>
      <c r="E61" s="9"/>
      <c r="F61" s="9"/>
      <c r="G61" s="9"/>
      <c r="H61" s="9"/>
      <c r="I61" s="9"/>
    </row>
    <row r="62" spans="1:9" s="10" customFormat="1" ht="15">
      <c r="A62" s="9"/>
      <c r="B62" s="9"/>
      <c r="C62" s="9"/>
      <c r="D62" s="9"/>
      <c r="E62" s="9"/>
      <c r="F62" s="9"/>
      <c r="G62" s="9"/>
      <c r="H62" s="9"/>
      <c r="I62" s="9"/>
    </row>
    <row r="63" spans="1:9" s="10" customFormat="1" ht="15">
      <c r="A63" s="9"/>
      <c r="B63" s="9"/>
      <c r="C63" s="9"/>
      <c r="D63" s="9"/>
      <c r="E63" s="9"/>
      <c r="F63" s="9"/>
      <c r="G63" s="9"/>
      <c r="H63" s="9"/>
      <c r="I63" s="9"/>
    </row>
    <row r="64" spans="1:9" s="10" customFormat="1" ht="15">
      <c r="A64" s="9"/>
      <c r="B64" s="9"/>
      <c r="C64" s="9"/>
      <c r="D64" s="9"/>
      <c r="E64" s="9"/>
      <c r="F64" s="9"/>
      <c r="G64" s="9"/>
      <c r="H64" s="9"/>
      <c r="I64" s="9"/>
    </row>
    <row r="65" spans="1:9" s="10" customFormat="1" ht="15">
      <c r="A65" s="9"/>
      <c r="B65" s="9"/>
      <c r="C65" s="9"/>
      <c r="D65" s="9"/>
      <c r="E65" s="9"/>
      <c r="F65" s="9"/>
      <c r="G65" s="9"/>
      <c r="H65" s="9"/>
      <c r="I65" s="9"/>
    </row>
    <row r="66" spans="1:9" s="10" customFormat="1" ht="15">
      <c r="A66" s="9"/>
      <c r="B66" s="9"/>
      <c r="C66" s="9"/>
      <c r="D66" s="9"/>
      <c r="E66" s="9"/>
      <c r="F66" s="9"/>
      <c r="G66" s="9"/>
      <c r="H66" s="9"/>
      <c r="I66" s="9"/>
    </row>
    <row r="67" spans="1:9" s="10" customFormat="1" ht="15">
      <c r="A67" s="9"/>
      <c r="B67" s="9"/>
      <c r="C67" s="9"/>
      <c r="D67" s="9"/>
      <c r="E67" s="9"/>
      <c r="F67" s="9"/>
      <c r="G67" s="9"/>
      <c r="H67" s="9"/>
      <c r="I67" s="9"/>
    </row>
    <row r="68" spans="1:9" s="10" customFormat="1" ht="15">
      <c r="A68" s="9"/>
      <c r="B68" s="9"/>
      <c r="C68" s="9"/>
      <c r="D68" s="9"/>
      <c r="E68" s="9"/>
      <c r="F68" s="9"/>
      <c r="G68" s="9"/>
      <c r="H68" s="9"/>
      <c r="I68" s="9"/>
    </row>
    <row r="69" spans="1:9" s="10" customFormat="1" ht="15">
      <c r="A69" s="9"/>
      <c r="B69" s="9"/>
      <c r="C69" s="9"/>
      <c r="D69" s="9"/>
      <c r="E69" s="9"/>
      <c r="F69" s="9"/>
      <c r="G69" s="9"/>
      <c r="H69" s="9"/>
      <c r="I69" s="9"/>
    </row>
    <row r="70" spans="1:9" s="10" customFormat="1" ht="15">
      <c r="A70" s="9"/>
      <c r="B70" s="9"/>
      <c r="C70" s="9"/>
      <c r="D70" s="9"/>
      <c r="E70" s="9"/>
      <c r="F70" s="9"/>
      <c r="G70" s="9"/>
      <c r="H70" s="9"/>
      <c r="I70" s="9"/>
    </row>
    <row r="71" spans="1:9" s="10" customFormat="1" ht="15">
      <c r="A71" s="9"/>
      <c r="B71" s="9"/>
      <c r="C71" s="9"/>
      <c r="D71" s="9"/>
      <c r="E71" s="9"/>
      <c r="F71" s="9"/>
      <c r="G71" s="9"/>
      <c r="H71" s="9"/>
      <c r="I71" s="9"/>
    </row>
    <row r="72" spans="1:9" s="10" customFormat="1" ht="15">
      <c r="A72" s="9"/>
      <c r="B72" s="9"/>
      <c r="C72" s="9"/>
      <c r="D72" s="9"/>
      <c r="E72" s="9"/>
      <c r="F72" s="9"/>
      <c r="G72" s="9"/>
      <c r="H72" s="9"/>
      <c r="I72" s="9"/>
    </row>
    <row r="73" spans="1:9" s="10" customFormat="1" ht="15">
      <c r="A73" s="9"/>
      <c r="B73" s="9"/>
      <c r="C73" s="9"/>
      <c r="D73" s="9"/>
      <c r="E73" s="9"/>
      <c r="F73" s="9"/>
      <c r="G73" s="9"/>
      <c r="H73" s="9"/>
      <c r="I73" s="9"/>
    </row>
    <row r="74" spans="1:9" s="10" customFormat="1" ht="15">
      <c r="A74" s="9"/>
      <c r="B74" s="9"/>
      <c r="C74" s="9"/>
      <c r="D74" s="9"/>
      <c r="E74" s="9"/>
      <c r="F74" s="9"/>
      <c r="G74" s="9"/>
      <c r="H74" s="9"/>
      <c r="I74" s="9"/>
    </row>
    <row r="75" spans="1:9" s="10" customFormat="1" ht="15">
      <c r="A75" s="9"/>
      <c r="B75" s="9"/>
      <c r="C75" s="9"/>
      <c r="D75" s="9"/>
      <c r="E75" s="9"/>
      <c r="F75" s="9"/>
      <c r="G75" s="9"/>
      <c r="H75" s="9"/>
      <c r="I75" s="9"/>
    </row>
    <row r="76" spans="1:9" s="10" customFormat="1" ht="15">
      <c r="A76" s="9"/>
      <c r="B76" s="9"/>
      <c r="C76" s="9"/>
      <c r="D76" s="9"/>
      <c r="E76" s="9"/>
      <c r="F76" s="9"/>
      <c r="G76" s="9"/>
      <c r="H76" s="9"/>
      <c r="I76" s="9"/>
    </row>
  </sheetData>
  <mergeCells count="5">
    <mergeCell ref="A54:G54"/>
    <mergeCell ref="A4:D4"/>
    <mergeCell ref="A5:D5"/>
    <mergeCell ref="A6:D6"/>
    <mergeCell ref="C11:F11"/>
  </mergeCells>
  <printOptions/>
  <pageMargins left="0.75" right="0.2375" top="0.4" bottom="0.05" header="0" footer="0"/>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2:D62"/>
  <sheetViews>
    <sheetView showGridLines="0" showOutlineSymbols="0" workbookViewId="0" topLeftCell="A1">
      <selection activeCell="A1" sqref="A1"/>
    </sheetView>
  </sheetViews>
  <sheetFormatPr defaultColWidth="8.88671875" defaultRowHeight="15"/>
  <cols>
    <col min="1" max="1" width="56.21484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15" t="s">
        <v>173</v>
      </c>
      <c r="B4" s="120"/>
      <c r="C4" s="120"/>
      <c r="D4" s="121"/>
    </row>
    <row r="5" spans="1:4" s="2" customFormat="1" ht="15">
      <c r="A5" s="117" t="s">
        <v>174</v>
      </c>
      <c r="B5" s="122"/>
      <c r="C5" s="122"/>
      <c r="D5" s="131"/>
    </row>
    <row r="6" spans="1:4" s="2" customFormat="1" ht="15">
      <c r="A6" s="117"/>
      <c r="B6" s="120"/>
      <c r="C6" s="120"/>
      <c r="D6" s="121"/>
    </row>
    <row r="7" spans="1:4" s="2" customFormat="1" ht="15">
      <c r="A7" s="1"/>
      <c r="B7" s="1"/>
      <c r="C7" s="1"/>
      <c r="D7" s="1"/>
    </row>
    <row r="8" spans="1:4" s="2" customFormat="1" ht="15.75">
      <c r="A8" s="31" t="s">
        <v>97</v>
      </c>
      <c r="B8" s="32"/>
      <c r="C8" s="1"/>
      <c r="D8" s="1"/>
    </row>
    <row r="9" spans="1:4" s="2" customFormat="1" ht="15.75">
      <c r="A9" s="31" t="s">
        <v>216</v>
      </c>
      <c r="B9" s="32"/>
      <c r="C9" s="1"/>
      <c r="D9" s="1"/>
    </row>
    <row r="10" spans="1:4" s="2" customFormat="1" ht="15.75">
      <c r="A10" s="31"/>
      <c r="B10" s="32"/>
      <c r="C10" s="1"/>
      <c r="D10" s="1"/>
    </row>
    <row r="11" spans="1:4" s="2" customFormat="1" ht="15.75">
      <c r="A11" s="31"/>
      <c r="B11" s="6" t="s">
        <v>26</v>
      </c>
      <c r="C11" s="1"/>
      <c r="D11" s="6" t="s">
        <v>29</v>
      </c>
    </row>
    <row r="12" spans="1:4" s="2" customFormat="1" ht="15.75">
      <c r="A12" s="31"/>
      <c r="B12" s="6" t="s">
        <v>27</v>
      </c>
      <c r="C12" s="1"/>
      <c r="D12" s="6" t="s">
        <v>30</v>
      </c>
    </row>
    <row r="13" spans="1:4" s="2" customFormat="1" ht="15.75">
      <c r="A13" s="31"/>
      <c r="B13" s="6" t="s">
        <v>32</v>
      </c>
      <c r="C13" s="1"/>
      <c r="D13" s="6" t="s">
        <v>33</v>
      </c>
    </row>
    <row r="14" spans="1:4" s="2" customFormat="1" ht="15.75">
      <c r="A14" s="31"/>
      <c r="B14" s="65" t="str">
        <f>PL!G17</f>
        <v>31/12/07</v>
      </c>
      <c r="C14" s="1"/>
      <c r="D14" s="65" t="str">
        <f>PL!I17</f>
        <v>31/12/06</v>
      </c>
    </row>
    <row r="15" spans="1:4" s="10" customFormat="1" ht="15.75">
      <c r="A15" s="33"/>
      <c r="B15" s="34" t="s">
        <v>23</v>
      </c>
      <c r="C15" s="9"/>
      <c r="D15" s="34" t="s">
        <v>23</v>
      </c>
    </row>
    <row r="16" spans="1:4" s="10" customFormat="1" ht="15">
      <c r="A16" s="35"/>
      <c r="B16" s="9"/>
      <c r="C16" s="9"/>
      <c r="D16" s="9"/>
    </row>
    <row r="17" spans="1:4" s="2" customFormat="1" ht="15.75">
      <c r="A17" s="31" t="s">
        <v>98</v>
      </c>
      <c r="B17" s="36"/>
      <c r="C17" s="1"/>
      <c r="D17" s="36"/>
    </row>
    <row r="18" spans="1:4" s="2" customFormat="1" ht="15.75">
      <c r="A18" s="33"/>
      <c r="B18" s="36"/>
      <c r="C18" s="1"/>
      <c r="D18" s="36"/>
    </row>
    <row r="19" spans="1:4" s="2" customFormat="1" ht="15">
      <c r="A19" s="33" t="s">
        <v>108</v>
      </c>
      <c r="B19" s="37">
        <f>+PL!G33</f>
        <v>13132</v>
      </c>
      <c r="C19" s="1"/>
      <c r="D19" s="37">
        <v>5464</v>
      </c>
    </row>
    <row r="20" spans="1:4" s="2" customFormat="1" ht="15">
      <c r="A20" s="33" t="s">
        <v>109</v>
      </c>
      <c r="B20" s="37">
        <v>18258</v>
      </c>
      <c r="C20" s="1"/>
      <c r="D20" s="37">
        <v>15748</v>
      </c>
    </row>
    <row r="21" spans="1:4" s="2" customFormat="1" ht="15">
      <c r="A21" s="33" t="s">
        <v>110</v>
      </c>
      <c r="B21" s="38">
        <f>B20+B19</f>
        <v>31390</v>
      </c>
      <c r="C21" s="1"/>
      <c r="D21" s="38">
        <f>D20+D19</f>
        <v>21212</v>
      </c>
    </row>
    <row r="22" spans="1:4" s="2" customFormat="1" ht="15">
      <c r="A22" s="33" t="s">
        <v>1</v>
      </c>
      <c r="B22" s="37">
        <v>-20261</v>
      </c>
      <c r="C22" s="1"/>
      <c r="D22" s="37">
        <v>209</v>
      </c>
    </row>
    <row r="23" spans="1:4" s="2" customFormat="1" ht="15">
      <c r="A23" s="33" t="s">
        <v>111</v>
      </c>
      <c r="B23" s="38">
        <f>B22+B21</f>
        <v>11129</v>
      </c>
      <c r="C23" s="1"/>
      <c r="D23" s="38">
        <f>D22+D21</f>
        <v>21421</v>
      </c>
    </row>
    <row r="24" spans="1:4" s="2" customFormat="1" ht="15">
      <c r="A24" s="33" t="s">
        <v>112</v>
      </c>
      <c r="B24" s="1">
        <v>1020</v>
      </c>
      <c r="C24" s="1"/>
      <c r="D24" s="1">
        <v>810</v>
      </c>
    </row>
    <row r="25" spans="1:4" s="2" customFormat="1" ht="15">
      <c r="A25" s="33" t="s">
        <v>113</v>
      </c>
      <c r="B25" s="12">
        <v>1238</v>
      </c>
      <c r="C25" s="1"/>
      <c r="D25" s="12">
        <v>1016</v>
      </c>
    </row>
    <row r="26" spans="1:4" s="10" customFormat="1" ht="15">
      <c r="A26" s="33" t="s">
        <v>114</v>
      </c>
      <c r="B26" s="24">
        <v>-3826</v>
      </c>
      <c r="C26" s="9"/>
      <c r="D26" s="24">
        <v>-3171</v>
      </c>
    </row>
    <row r="27" spans="1:4" s="10" customFormat="1" ht="15">
      <c r="A27" s="35" t="s">
        <v>115</v>
      </c>
      <c r="B27" s="39">
        <f>SUM(B23:B26)</f>
        <v>9561</v>
      </c>
      <c r="C27" s="9"/>
      <c r="D27" s="39">
        <f>SUM(D23:D26)</f>
        <v>20076</v>
      </c>
    </row>
    <row r="28" spans="1:4" s="10" customFormat="1" ht="15">
      <c r="A28" s="35"/>
      <c r="B28" s="9"/>
      <c r="C28" s="9"/>
      <c r="D28" s="9"/>
    </row>
    <row r="29" spans="1:4" s="2" customFormat="1" ht="15.75">
      <c r="A29" s="31" t="s">
        <v>99</v>
      </c>
      <c r="B29" s="37"/>
      <c r="C29" s="1"/>
      <c r="D29" s="37"/>
    </row>
    <row r="30" spans="1:4" s="2" customFormat="1" ht="15">
      <c r="A30" s="33"/>
      <c r="B30" s="37"/>
      <c r="C30" s="1"/>
      <c r="D30" s="37"/>
    </row>
    <row r="31" spans="1:4" s="2" customFormat="1" ht="15">
      <c r="A31" s="33" t="s">
        <v>201</v>
      </c>
      <c r="B31" s="1">
        <v>-7588</v>
      </c>
      <c r="C31" s="1"/>
      <c r="D31" s="1">
        <v>-912</v>
      </c>
    </row>
    <row r="32" spans="1:4" s="2" customFormat="1" ht="15">
      <c r="A32" s="33"/>
      <c r="B32" s="37"/>
      <c r="C32" s="1"/>
      <c r="D32" s="37"/>
    </row>
    <row r="33" spans="1:4" s="2" customFormat="1" ht="15.75">
      <c r="A33" s="31" t="s">
        <v>100</v>
      </c>
      <c r="B33" s="37"/>
      <c r="C33" s="1"/>
      <c r="D33" s="37"/>
    </row>
    <row r="34" spans="1:4" s="2" customFormat="1" ht="15">
      <c r="A34" s="33"/>
      <c r="B34" s="37"/>
      <c r="C34" s="1"/>
      <c r="D34" s="37"/>
    </row>
    <row r="35" spans="1:4" s="2" customFormat="1" ht="15">
      <c r="A35" s="33" t="s">
        <v>116</v>
      </c>
      <c r="B35" s="1">
        <v>3496</v>
      </c>
      <c r="C35" s="1"/>
      <c r="D35" s="1">
        <v>-13747</v>
      </c>
    </row>
    <row r="36" spans="1:4" s="2" customFormat="1" ht="15">
      <c r="A36" s="33"/>
      <c r="B36" s="37"/>
      <c r="C36" s="1"/>
      <c r="D36" s="37"/>
    </row>
    <row r="37" spans="1:4" s="2" customFormat="1" ht="15.75">
      <c r="A37" s="31" t="s">
        <v>101</v>
      </c>
      <c r="B37" s="38">
        <f>B27+B31+B35</f>
        <v>5469</v>
      </c>
      <c r="C37" s="1"/>
      <c r="D37" s="38">
        <f>D27+D31+D35</f>
        <v>5417</v>
      </c>
    </row>
    <row r="38" spans="1:4" s="2" customFormat="1" ht="15.75">
      <c r="A38" s="31"/>
      <c r="B38" s="37"/>
      <c r="C38" s="1"/>
      <c r="D38" s="37"/>
    </row>
    <row r="39" spans="1:4" s="2" customFormat="1" ht="15.75">
      <c r="A39" s="31" t="s">
        <v>102</v>
      </c>
      <c r="B39" s="37">
        <v>-5620</v>
      </c>
      <c r="C39" s="1"/>
      <c r="D39" s="37">
        <v>-10972</v>
      </c>
    </row>
    <row r="40" spans="1:4" s="2" customFormat="1" ht="15.75">
      <c r="A40" s="31"/>
      <c r="B40" s="37"/>
      <c r="C40" s="1"/>
      <c r="D40" s="37"/>
    </row>
    <row r="41" spans="1:4" s="2" customFormat="1" ht="15">
      <c r="A41" s="106" t="s">
        <v>233</v>
      </c>
      <c r="B41" s="37">
        <v>-130</v>
      </c>
      <c r="C41" s="1"/>
      <c r="D41" s="37">
        <v>-65</v>
      </c>
    </row>
    <row r="42" spans="1:4" s="2" customFormat="1" ht="15.75">
      <c r="A42" s="31"/>
      <c r="B42" s="37"/>
      <c r="C42" s="1"/>
      <c r="D42" s="37"/>
    </row>
    <row r="43" spans="1:4" s="2" customFormat="1" ht="16.5" thickBot="1">
      <c r="A43" s="31" t="s">
        <v>215</v>
      </c>
      <c r="B43" s="38">
        <f>SUM(B37:B42)</f>
        <v>-281</v>
      </c>
      <c r="C43" s="1"/>
      <c r="D43" s="38">
        <f>SUM(D37:D42)</f>
        <v>-5620</v>
      </c>
    </row>
    <row r="44" spans="1:4" s="2" customFormat="1" ht="15.75" thickTop="1">
      <c r="A44" s="33"/>
      <c r="B44" s="40"/>
      <c r="C44" s="1"/>
      <c r="D44" s="40"/>
    </row>
    <row r="45" spans="1:4" s="2" customFormat="1" ht="15">
      <c r="A45" s="33"/>
      <c r="B45" s="37"/>
      <c r="C45" s="1"/>
      <c r="D45" s="37"/>
    </row>
    <row r="46" spans="1:4" s="2" customFormat="1" ht="15">
      <c r="A46" s="33" t="s">
        <v>103</v>
      </c>
      <c r="B46" s="37"/>
      <c r="C46" s="1"/>
      <c r="D46" s="37"/>
    </row>
    <row r="47" spans="1:4" s="2" customFormat="1" ht="15">
      <c r="A47" s="33"/>
      <c r="B47" s="37"/>
      <c r="C47" s="1"/>
      <c r="D47" s="37"/>
    </row>
    <row r="48" spans="1:4" s="2" customFormat="1" ht="15">
      <c r="A48" s="33" t="s">
        <v>104</v>
      </c>
      <c r="B48" s="37">
        <v>1243</v>
      </c>
      <c r="C48" s="1"/>
      <c r="D48" s="37">
        <v>1327</v>
      </c>
    </row>
    <row r="49" spans="1:4" s="2" customFormat="1" ht="15">
      <c r="A49" s="33" t="s">
        <v>105</v>
      </c>
      <c r="B49" s="37">
        <v>12196</v>
      </c>
      <c r="C49" s="1"/>
      <c r="D49" s="37">
        <v>8558</v>
      </c>
    </row>
    <row r="50" spans="1:4" s="2" customFormat="1" ht="15">
      <c r="A50" s="33" t="s">
        <v>106</v>
      </c>
      <c r="B50" s="37">
        <v>-13710</v>
      </c>
      <c r="C50" s="1"/>
      <c r="D50" s="37">
        <v>-15495</v>
      </c>
    </row>
    <row r="51" spans="1:4" s="2" customFormat="1" ht="15.75">
      <c r="A51" s="31"/>
      <c r="B51" s="38">
        <f>SUM(B48:B50)</f>
        <v>-271</v>
      </c>
      <c r="C51" s="1"/>
      <c r="D51" s="38">
        <v>-5610</v>
      </c>
    </row>
    <row r="52" spans="1:4" s="2" customFormat="1" ht="15">
      <c r="A52" s="33" t="s">
        <v>107</v>
      </c>
      <c r="B52" s="37">
        <v>-10</v>
      </c>
      <c r="C52" s="1"/>
      <c r="D52" s="37">
        <v>-10</v>
      </c>
    </row>
    <row r="53" spans="1:4" s="2" customFormat="1" ht="15.75" thickBot="1">
      <c r="A53" s="33"/>
      <c r="B53" s="38">
        <f>SUM(B51:B52)</f>
        <v>-281</v>
      </c>
      <c r="C53" s="1"/>
      <c r="D53" s="38">
        <v>-5620</v>
      </c>
    </row>
    <row r="54" spans="1:4" s="2" customFormat="1" ht="15.75" thickTop="1">
      <c r="A54" s="33"/>
      <c r="B54" s="40"/>
      <c r="C54" s="1"/>
      <c r="D54" s="40"/>
    </row>
    <row r="55" spans="1:4" s="2" customFormat="1" ht="34.5" customHeight="1">
      <c r="A55" s="118" t="s">
        <v>178</v>
      </c>
      <c r="B55" s="129"/>
      <c r="C55" s="129"/>
      <c r="D55" s="130"/>
    </row>
    <row r="56" spans="1:4" s="2" customFormat="1" ht="15">
      <c r="A56" s="22"/>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row r="61" spans="1:4" s="2" customFormat="1" ht="15">
      <c r="A61" s="1"/>
      <c r="B61" s="1"/>
      <c r="C61" s="1"/>
      <c r="D61" s="1"/>
    </row>
    <row r="62" spans="1:4" s="2" customFormat="1" ht="15">
      <c r="A62" s="1"/>
      <c r="B62" s="1"/>
      <c r="C62" s="1"/>
      <c r="D62" s="1"/>
    </row>
  </sheetData>
  <mergeCells count="4">
    <mergeCell ref="A55:D55"/>
    <mergeCell ref="A4:D4"/>
    <mergeCell ref="A5:D5"/>
    <mergeCell ref="A6:D6"/>
  </mergeCells>
  <printOptions/>
  <pageMargins left="0.75" right="0.5" top="0.5" bottom="0.5" header="0" footer="0"/>
  <pageSetup horizontalDpi="600" verticalDpi="600" orientation="portrait" paperSize="9" scale="80" r:id="rId2"/>
  <ignoredErrors>
    <ignoredError sqref="B43" emptyCellReference="1"/>
  </ignoredErrors>
  <drawing r:id="rId1"/>
</worksheet>
</file>

<file path=xl/worksheets/sheet5.xml><?xml version="1.0" encoding="utf-8"?>
<worksheet xmlns="http://schemas.openxmlformats.org/spreadsheetml/2006/main" xmlns:r="http://schemas.openxmlformats.org/officeDocument/2006/relationships">
  <dimension ref="A1:N146"/>
  <sheetViews>
    <sheetView showGridLines="0" showOutlineSymbols="0" zoomScale="75" zoomScaleNormal="75" workbookViewId="0" topLeftCell="A1">
      <selection activeCell="A1" sqref="A1"/>
    </sheetView>
  </sheetViews>
  <sheetFormatPr defaultColWidth="8.88671875" defaultRowHeight="15"/>
  <cols>
    <col min="1" max="1" width="5.4453125" style="1" customWidth="1"/>
    <col min="2" max="2" width="2.4453125" style="1" customWidth="1"/>
    <col min="3" max="3" width="7.10546875" style="1" customWidth="1"/>
    <col min="4" max="4" width="14.5546875" style="1" customWidth="1"/>
    <col min="5" max="5" width="23.10546875" style="1" customWidth="1"/>
    <col min="6" max="6" width="12.3359375" style="1" customWidth="1"/>
    <col min="7" max="7" width="1.2265625" style="1" customWidth="1"/>
    <col min="8" max="8" width="11.4453125" style="1" customWidth="1"/>
    <col min="9" max="9" width="1.2265625" style="1" customWidth="1"/>
    <col min="10" max="10" width="12.77734375" style="1" customWidth="1"/>
    <col min="11" max="11" width="17.6640625" style="1" customWidth="1"/>
    <col min="12" max="12" width="6.6640625" style="1" customWidth="1"/>
    <col min="13" max="13" width="9.6640625" style="1" customWidth="1"/>
    <col min="14" max="14" width="9.6640625" style="103" customWidth="1"/>
    <col min="15" max="16384" width="9.6640625" style="1" customWidth="1"/>
  </cols>
  <sheetData>
    <row r="1" spans="1:14" s="2" customFormat="1" ht="15">
      <c r="A1" s="1"/>
      <c r="B1" s="1"/>
      <c r="C1" s="1"/>
      <c r="D1" s="1"/>
      <c r="E1" s="1"/>
      <c r="F1" s="1"/>
      <c r="G1" s="1"/>
      <c r="H1" s="1"/>
      <c r="I1" s="1"/>
      <c r="J1" s="1"/>
      <c r="K1" s="1"/>
      <c r="L1" s="1"/>
      <c r="M1" s="1"/>
      <c r="N1" s="103"/>
    </row>
    <row r="2" spans="1:14" s="2" customFormat="1" ht="15">
      <c r="A2" s="1"/>
      <c r="B2" s="1"/>
      <c r="C2" s="1"/>
      <c r="D2" s="1"/>
      <c r="E2" s="1"/>
      <c r="F2" s="1"/>
      <c r="G2" s="1"/>
      <c r="H2" s="1"/>
      <c r="I2" s="1"/>
      <c r="J2" s="1"/>
      <c r="K2" s="1"/>
      <c r="L2" s="1"/>
      <c r="M2" s="1"/>
      <c r="N2" s="103"/>
    </row>
    <row r="3" spans="1:14" s="2" customFormat="1" ht="15">
      <c r="A3" s="1"/>
      <c r="B3" s="1"/>
      <c r="C3" s="1"/>
      <c r="D3" s="1"/>
      <c r="E3" s="1"/>
      <c r="F3" s="1"/>
      <c r="G3" s="1"/>
      <c r="H3" s="1"/>
      <c r="I3" s="1"/>
      <c r="J3" s="1"/>
      <c r="K3" s="1"/>
      <c r="L3" s="1"/>
      <c r="M3" s="1"/>
      <c r="N3" s="103"/>
    </row>
    <row r="4" spans="1:14" s="2" customFormat="1" ht="20.25">
      <c r="A4" s="115" t="s">
        <v>173</v>
      </c>
      <c r="B4" s="120"/>
      <c r="C4" s="120"/>
      <c r="D4" s="121"/>
      <c r="E4" s="121"/>
      <c r="F4" s="123"/>
      <c r="G4" s="123"/>
      <c r="H4" s="123"/>
      <c r="I4" s="123"/>
      <c r="J4" s="123"/>
      <c r="K4" s="1"/>
      <c r="L4" s="1"/>
      <c r="M4" s="1"/>
      <c r="N4" s="103"/>
    </row>
    <row r="5" spans="1:14" s="2" customFormat="1" ht="15">
      <c r="A5" s="117" t="s">
        <v>174</v>
      </c>
      <c r="B5" s="120"/>
      <c r="C5" s="120"/>
      <c r="D5" s="120"/>
      <c r="E5" s="120"/>
      <c r="F5" s="124"/>
      <c r="G5" s="124"/>
      <c r="H5" s="124"/>
      <c r="I5" s="124"/>
      <c r="J5" s="124"/>
      <c r="K5" s="1"/>
      <c r="L5" s="1"/>
      <c r="M5" s="1"/>
      <c r="N5" s="103"/>
    </row>
    <row r="6" spans="1:14" s="2" customFormat="1" ht="15">
      <c r="A6" s="117"/>
      <c r="B6" s="120"/>
      <c r="C6" s="120"/>
      <c r="D6" s="121"/>
      <c r="E6" s="121"/>
      <c r="F6" s="126"/>
      <c r="G6" s="126"/>
      <c r="H6" s="126"/>
      <c r="I6" s="126"/>
      <c r="J6" s="126"/>
      <c r="K6" s="1"/>
      <c r="L6" s="1"/>
      <c r="M6" s="1"/>
      <c r="N6" s="103"/>
    </row>
    <row r="7" spans="1:14" s="2" customFormat="1" ht="15">
      <c r="A7" s="51"/>
      <c r="B7" s="53"/>
      <c r="C7" s="53"/>
      <c r="D7" s="53"/>
      <c r="E7" s="53"/>
      <c r="F7" s="60"/>
      <c r="G7" s="60"/>
      <c r="H7" s="60"/>
      <c r="I7" s="60"/>
      <c r="J7" s="60"/>
      <c r="K7" s="1"/>
      <c r="L7" s="1"/>
      <c r="M7" s="1"/>
      <c r="N7" s="103"/>
    </row>
    <row r="8" spans="1:14" s="2" customFormat="1" ht="15.75">
      <c r="A8" s="3" t="s">
        <v>117</v>
      </c>
      <c r="B8" s="1"/>
      <c r="C8" s="1"/>
      <c r="D8" s="1"/>
      <c r="E8" s="1"/>
      <c r="F8" s="1"/>
      <c r="G8" s="1"/>
      <c r="H8" s="1"/>
      <c r="I8" s="1"/>
      <c r="J8" s="1"/>
      <c r="K8" s="1"/>
      <c r="L8" s="1"/>
      <c r="M8" s="1"/>
      <c r="N8" s="103"/>
    </row>
    <row r="9" spans="1:14" s="2" customFormat="1" ht="15">
      <c r="A9" s="1"/>
      <c r="B9" s="1"/>
      <c r="C9" s="1"/>
      <c r="D9" s="1"/>
      <c r="E9" s="1"/>
      <c r="F9" s="1"/>
      <c r="G9" s="1"/>
      <c r="H9" s="1"/>
      <c r="I9" s="1"/>
      <c r="J9" s="1"/>
      <c r="K9" s="1"/>
      <c r="L9" s="1"/>
      <c r="M9" s="1"/>
      <c r="N9" s="103"/>
    </row>
    <row r="10" spans="1:14" s="2" customFormat="1" ht="168" customHeight="1">
      <c r="A10" s="57" t="s">
        <v>118</v>
      </c>
      <c r="B10" s="154" t="s">
        <v>199</v>
      </c>
      <c r="C10" s="119"/>
      <c r="D10" s="119"/>
      <c r="E10" s="119"/>
      <c r="F10" s="119"/>
      <c r="G10" s="119"/>
      <c r="H10" s="119"/>
      <c r="I10" s="119"/>
      <c r="J10" s="119"/>
      <c r="K10" s="1"/>
      <c r="L10" s="1"/>
      <c r="M10" s="1"/>
      <c r="N10" s="103"/>
    </row>
    <row r="11" spans="1:14" s="2" customFormat="1" ht="15.75">
      <c r="A11" s="58"/>
      <c r="B11" s="22"/>
      <c r="C11" s="22"/>
      <c r="D11" s="3"/>
      <c r="E11" s="3"/>
      <c r="F11" s="1"/>
      <c r="G11" s="1"/>
      <c r="H11" s="1"/>
      <c r="I11" s="1"/>
      <c r="J11" s="1"/>
      <c r="K11" s="1"/>
      <c r="L11" s="1"/>
      <c r="M11" s="1"/>
      <c r="N11" s="103"/>
    </row>
    <row r="12" spans="1:14" s="2" customFormat="1" ht="168" customHeight="1">
      <c r="A12" s="58"/>
      <c r="B12" s="55" t="s">
        <v>145</v>
      </c>
      <c r="C12" s="107" t="s">
        <v>179</v>
      </c>
      <c r="D12" s="129"/>
      <c r="E12" s="129"/>
      <c r="F12" s="129"/>
      <c r="G12" s="129"/>
      <c r="H12" s="129"/>
      <c r="I12" s="129"/>
      <c r="J12" s="130"/>
      <c r="K12" s="1"/>
      <c r="L12" s="1"/>
      <c r="M12" s="1"/>
      <c r="N12" s="103"/>
    </row>
    <row r="13" spans="1:14" s="2" customFormat="1" ht="15.75">
      <c r="A13" s="58"/>
      <c r="B13" s="22"/>
      <c r="C13" s="4"/>
      <c r="D13" s="3"/>
      <c r="E13" s="3"/>
      <c r="F13" s="1"/>
      <c r="G13" s="1"/>
      <c r="H13" s="1"/>
      <c r="I13" s="1"/>
      <c r="J13" s="1"/>
      <c r="K13" s="1"/>
      <c r="L13" s="1"/>
      <c r="M13" s="1"/>
      <c r="N13" s="103"/>
    </row>
    <row r="14" spans="1:14" s="2" customFormat="1" ht="33" customHeight="1">
      <c r="A14" s="58"/>
      <c r="B14" s="55" t="s">
        <v>146</v>
      </c>
      <c r="C14" s="107" t="s">
        <v>218</v>
      </c>
      <c r="D14" s="119"/>
      <c r="E14" s="119"/>
      <c r="F14" s="119"/>
      <c r="G14" s="119"/>
      <c r="H14" s="119"/>
      <c r="I14" s="119"/>
      <c r="J14" s="119"/>
      <c r="K14" s="1"/>
      <c r="L14" s="1"/>
      <c r="M14" s="1"/>
      <c r="N14" s="103"/>
    </row>
    <row r="15" spans="1:14" s="2" customFormat="1" ht="15.75">
      <c r="A15" s="58"/>
      <c r="B15" s="22"/>
      <c r="C15" s="22"/>
      <c r="D15" s="3"/>
      <c r="E15" s="3"/>
      <c r="F15" s="1"/>
      <c r="G15" s="1"/>
      <c r="H15" s="1"/>
      <c r="I15" s="1"/>
      <c r="J15" s="1"/>
      <c r="K15" s="1"/>
      <c r="L15" s="1"/>
      <c r="M15" s="1"/>
      <c r="N15" s="103"/>
    </row>
    <row r="16" spans="1:14" s="2" customFormat="1" ht="46.5" customHeight="1">
      <c r="A16" s="58"/>
      <c r="B16" s="55" t="s">
        <v>147</v>
      </c>
      <c r="C16" s="107" t="s">
        <v>180</v>
      </c>
      <c r="D16" s="119"/>
      <c r="E16" s="119"/>
      <c r="F16" s="119"/>
      <c r="G16" s="119"/>
      <c r="H16" s="119"/>
      <c r="I16" s="119"/>
      <c r="J16" s="119"/>
      <c r="K16" s="1"/>
      <c r="L16" s="1"/>
      <c r="M16" s="1"/>
      <c r="N16" s="103"/>
    </row>
    <row r="17" spans="1:14" s="2" customFormat="1" ht="15.75">
      <c r="A17" s="58"/>
      <c r="B17" s="22"/>
      <c r="C17" s="22"/>
      <c r="D17" s="3"/>
      <c r="E17" s="3"/>
      <c r="F17" s="1"/>
      <c r="G17" s="1"/>
      <c r="H17" s="1"/>
      <c r="I17" s="1"/>
      <c r="J17" s="1"/>
      <c r="K17" s="1"/>
      <c r="L17" s="1"/>
      <c r="M17" s="1"/>
      <c r="N17" s="103"/>
    </row>
    <row r="18" spans="1:14" s="2" customFormat="1" ht="47.25" customHeight="1">
      <c r="A18" s="58"/>
      <c r="B18" s="22"/>
      <c r="C18" s="22"/>
      <c r="D18" s="3"/>
      <c r="E18" s="3"/>
      <c r="F18" s="56" t="s">
        <v>181</v>
      </c>
      <c r="G18" s="6"/>
      <c r="H18" s="56" t="s">
        <v>182</v>
      </c>
      <c r="I18" s="6"/>
      <c r="J18" s="50" t="s">
        <v>183</v>
      </c>
      <c r="K18" s="1"/>
      <c r="L18" s="1"/>
      <c r="M18" s="1"/>
      <c r="N18" s="103"/>
    </row>
    <row r="19" spans="1:14" s="2" customFormat="1" ht="15.75">
      <c r="A19" s="58"/>
      <c r="B19" s="1"/>
      <c r="C19" s="22"/>
      <c r="D19" s="3"/>
      <c r="E19" s="3"/>
      <c r="F19" s="1"/>
      <c r="G19" s="1"/>
      <c r="H19" s="1"/>
      <c r="I19" s="1"/>
      <c r="J19" s="1"/>
      <c r="K19" s="1"/>
      <c r="L19" s="1"/>
      <c r="M19" s="1"/>
      <c r="N19" s="103"/>
    </row>
    <row r="20" spans="1:14" s="2" customFormat="1" ht="15.75">
      <c r="A20" s="58"/>
      <c r="B20" s="22" t="s">
        <v>148</v>
      </c>
      <c r="C20" s="1" t="s">
        <v>36</v>
      </c>
      <c r="D20" s="3"/>
      <c r="E20" s="3"/>
      <c r="F20" s="77">
        <v>164376</v>
      </c>
      <c r="G20" s="77"/>
      <c r="H20" s="77">
        <f>-H21</f>
        <v>-40379</v>
      </c>
      <c r="I20" s="77"/>
      <c r="J20" s="47">
        <f>F20+H20</f>
        <v>123997</v>
      </c>
      <c r="K20" s="1"/>
      <c r="L20" s="1"/>
      <c r="M20" s="1"/>
      <c r="N20" s="103"/>
    </row>
    <row r="21" spans="1:14" s="2" customFormat="1" ht="15.75">
      <c r="A21" s="58"/>
      <c r="B21" s="22" t="s">
        <v>149</v>
      </c>
      <c r="C21" s="1" t="s">
        <v>38</v>
      </c>
      <c r="D21" s="3"/>
      <c r="E21" s="3"/>
      <c r="F21" s="47">
        <v>0</v>
      </c>
      <c r="G21" s="77"/>
      <c r="H21" s="77">
        <v>40379</v>
      </c>
      <c r="I21" s="77"/>
      <c r="J21" s="77">
        <f>SUM(F21:H21)</f>
        <v>40379</v>
      </c>
      <c r="K21" s="1"/>
      <c r="L21" s="1"/>
      <c r="M21" s="1"/>
      <c r="N21" s="103"/>
    </row>
    <row r="22" spans="1:14" s="2" customFormat="1" ht="15.75">
      <c r="A22" s="58"/>
      <c r="B22" s="22"/>
      <c r="C22" s="22"/>
      <c r="D22" s="3"/>
      <c r="E22" s="3"/>
      <c r="F22" s="1"/>
      <c r="G22" s="1"/>
      <c r="H22" s="1"/>
      <c r="I22" s="1"/>
      <c r="J22" s="1"/>
      <c r="K22" s="1"/>
      <c r="L22" s="1"/>
      <c r="M22" s="1"/>
      <c r="N22" s="103"/>
    </row>
    <row r="23" spans="1:14" s="2" customFormat="1" ht="60" customHeight="1">
      <c r="A23" s="58" t="s">
        <v>119</v>
      </c>
      <c r="B23" s="107" t="s">
        <v>204</v>
      </c>
      <c r="C23" s="119"/>
      <c r="D23" s="119"/>
      <c r="E23" s="119"/>
      <c r="F23" s="119"/>
      <c r="G23" s="119"/>
      <c r="H23" s="119"/>
      <c r="I23" s="119"/>
      <c r="J23" s="119"/>
      <c r="K23" s="1"/>
      <c r="L23" s="1"/>
      <c r="M23" s="1"/>
      <c r="N23" s="103"/>
    </row>
    <row r="24" spans="1:14" s="2" customFormat="1" ht="15.75">
      <c r="A24" s="58"/>
      <c r="B24" s="1"/>
      <c r="C24" s="1"/>
      <c r="D24" s="1"/>
      <c r="E24" s="1"/>
      <c r="F24" s="1"/>
      <c r="G24" s="1"/>
      <c r="H24" s="1"/>
      <c r="I24" s="1"/>
      <c r="J24" s="1"/>
      <c r="K24" s="1"/>
      <c r="L24" s="1"/>
      <c r="M24" s="1"/>
      <c r="N24" s="103"/>
    </row>
    <row r="25" spans="1:14" s="2" customFormat="1" ht="66" customHeight="1">
      <c r="A25" s="58" t="s">
        <v>120</v>
      </c>
      <c r="B25" s="107" t="s">
        <v>184</v>
      </c>
      <c r="C25" s="119"/>
      <c r="D25" s="119"/>
      <c r="E25" s="119"/>
      <c r="F25" s="119"/>
      <c r="G25" s="119"/>
      <c r="H25" s="119"/>
      <c r="I25" s="119"/>
      <c r="J25" s="119"/>
      <c r="K25" s="1"/>
      <c r="L25" s="1"/>
      <c r="M25" s="1"/>
      <c r="N25" s="103"/>
    </row>
    <row r="26" spans="1:14" s="2" customFormat="1" ht="15.75">
      <c r="A26" s="58"/>
      <c r="B26" s="4"/>
      <c r="C26" s="4"/>
      <c r="D26" s="3"/>
      <c r="E26" s="3"/>
      <c r="F26" s="1"/>
      <c r="G26" s="1"/>
      <c r="H26" s="1"/>
      <c r="I26" s="1"/>
      <c r="J26" s="1"/>
      <c r="K26" s="1"/>
      <c r="L26" s="1"/>
      <c r="M26" s="1"/>
      <c r="N26" s="103"/>
    </row>
    <row r="27" spans="1:14" s="2" customFormat="1" ht="84" customHeight="1">
      <c r="A27" s="58" t="s">
        <v>121</v>
      </c>
      <c r="B27" s="107" t="s">
        <v>236</v>
      </c>
      <c r="C27" s="119"/>
      <c r="D27" s="119"/>
      <c r="E27" s="119"/>
      <c r="F27" s="119"/>
      <c r="G27" s="119"/>
      <c r="H27" s="119"/>
      <c r="I27" s="119"/>
      <c r="J27" s="119"/>
      <c r="K27" s="1"/>
      <c r="L27" s="1"/>
      <c r="M27" s="1"/>
      <c r="N27" s="103"/>
    </row>
    <row r="28" spans="1:14" s="2" customFormat="1" ht="15.75">
      <c r="A28" s="58"/>
      <c r="B28" s="4"/>
      <c r="C28" s="4"/>
      <c r="D28" s="4"/>
      <c r="E28" s="4"/>
      <c r="F28" s="1"/>
      <c r="G28" s="1"/>
      <c r="H28" s="1"/>
      <c r="I28" s="1"/>
      <c r="J28" s="1"/>
      <c r="K28" s="1"/>
      <c r="L28" s="1"/>
      <c r="M28" s="1"/>
      <c r="N28" s="103"/>
    </row>
    <row r="29" spans="1:14" s="2" customFormat="1" ht="82.5" customHeight="1">
      <c r="A29" s="58" t="s">
        <v>122</v>
      </c>
      <c r="B29" s="107" t="s">
        <v>219</v>
      </c>
      <c r="C29" s="119"/>
      <c r="D29" s="119"/>
      <c r="E29" s="119"/>
      <c r="F29" s="119"/>
      <c r="G29" s="119"/>
      <c r="H29" s="119"/>
      <c r="I29" s="119"/>
      <c r="J29" s="119"/>
      <c r="K29" s="1"/>
      <c r="L29" s="1"/>
      <c r="M29" s="1"/>
      <c r="N29" s="103"/>
    </row>
    <row r="30" spans="1:14" s="2" customFormat="1" ht="15.75">
      <c r="A30" s="58"/>
      <c r="B30" s="4"/>
      <c r="C30" s="4"/>
      <c r="D30" s="3"/>
      <c r="E30" s="3"/>
      <c r="F30" s="3"/>
      <c r="G30" s="6"/>
      <c r="H30" s="1"/>
      <c r="I30" s="1"/>
      <c r="J30" s="1"/>
      <c r="K30" s="1"/>
      <c r="L30" s="1"/>
      <c r="M30" s="1"/>
      <c r="N30" s="103"/>
    </row>
    <row r="31" spans="1:14" s="2" customFormat="1" ht="80.25" customHeight="1">
      <c r="A31" s="58" t="s">
        <v>123</v>
      </c>
      <c r="B31" s="107" t="s">
        <v>185</v>
      </c>
      <c r="C31" s="119"/>
      <c r="D31" s="119"/>
      <c r="E31" s="119"/>
      <c r="F31" s="119"/>
      <c r="G31" s="119"/>
      <c r="H31" s="119"/>
      <c r="I31" s="119"/>
      <c r="J31" s="119"/>
      <c r="K31" s="1"/>
      <c r="L31" s="1"/>
      <c r="M31" s="1"/>
      <c r="N31" s="103"/>
    </row>
    <row r="32" spans="1:14" s="2" customFormat="1" ht="15.75">
      <c r="A32" s="58"/>
      <c r="B32" s="1"/>
      <c r="C32" s="1"/>
      <c r="D32" s="1"/>
      <c r="E32" s="1"/>
      <c r="F32" s="1"/>
      <c r="G32" s="1"/>
      <c r="H32" s="1"/>
      <c r="I32" s="1"/>
      <c r="J32" s="1"/>
      <c r="K32" s="1"/>
      <c r="L32" s="1"/>
      <c r="M32" s="1"/>
      <c r="N32" s="103"/>
    </row>
    <row r="33" spans="1:14" s="2" customFormat="1" ht="65.25" customHeight="1">
      <c r="A33" s="58" t="s">
        <v>124</v>
      </c>
      <c r="B33" s="107" t="s">
        <v>202</v>
      </c>
      <c r="C33" s="119"/>
      <c r="D33" s="119"/>
      <c r="E33" s="119"/>
      <c r="F33" s="119"/>
      <c r="G33" s="119"/>
      <c r="H33" s="119"/>
      <c r="I33" s="119"/>
      <c r="J33" s="119"/>
      <c r="K33" s="1"/>
      <c r="L33" s="1"/>
      <c r="M33" s="1"/>
      <c r="N33" s="103"/>
    </row>
    <row r="34" spans="1:14" s="2" customFormat="1" ht="15.75">
      <c r="A34" s="58"/>
      <c r="B34" s="4"/>
      <c r="C34" s="4"/>
      <c r="D34" s="3"/>
      <c r="E34" s="3"/>
      <c r="F34" s="1"/>
      <c r="G34" s="1"/>
      <c r="H34" s="1"/>
      <c r="I34" s="1"/>
      <c r="J34" s="1"/>
      <c r="K34" s="1"/>
      <c r="L34" s="1"/>
      <c r="M34" s="1"/>
      <c r="N34" s="103"/>
    </row>
    <row r="35" spans="1:14" s="2" customFormat="1" ht="48.75" customHeight="1">
      <c r="A35" s="58" t="s">
        <v>125</v>
      </c>
      <c r="B35" s="107" t="s">
        <v>220</v>
      </c>
      <c r="C35" s="108"/>
      <c r="D35" s="108"/>
      <c r="E35" s="108"/>
      <c r="F35" s="108"/>
      <c r="G35" s="108"/>
      <c r="H35" s="108"/>
      <c r="I35" s="108"/>
      <c r="J35" s="108"/>
      <c r="K35" s="1"/>
      <c r="L35" s="1"/>
      <c r="M35" s="1"/>
      <c r="N35" s="103"/>
    </row>
    <row r="36" spans="1:14" s="2" customFormat="1" ht="15.75">
      <c r="A36" s="58"/>
      <c r="B36" s="4"/>
      <c r="C36" s="4"/>
      <c r="D36" s="3"/>
      <c r="E36" s="3"/>
      <c r="F36" s="1"/>
      <c r="G36" s="1"/>
      <c r="H36" s="1"/>
      <c r="I36" s="1"/>
      <c r="J36" s="1"/>
      <c r="K36" s="1"/>
      <c r="L36" s="1"/>
      <c r="M36" s="1"/>
      <c r="N36" s="103"/>
    </row>
    <row r="37" spans="1:14" s="2" customFormat="1" ht="33" customHeight="1">
      <c r="A37" s="58"/>
      <c r="B37" s="1"/>
      <c r="C37" s="1"/>
      <c r="D37" s="1"/>
      <c r="E37" s="1"/>
      <c r="F37" s="6" t="s">
        <v>7</v>
      </c>
      <c r="G37" s="6"/>
      <c r="H37" s="50" t="s">
        <v>186</v>
      </c>
      <c r="I37" s="6"/>
      <c r="J37" s="6"/>
      <c r="K37" s="6"/>
      <c r="L37" s="6"/>
      <c r="M37" s="1"/>
      <c r="N37" s="103"/>
    </row>
    <row r="38" spans="1:14" s="2" customFormat="1" ht="15.75">
      <c r="A38" s="58"/>
      <c r="B38" s="1"/>
      <c r="C38" s="1"/>
      <c r="D38" s="1"/>
      <c r="E38" s="1"/>
      <c r="F38" s="6" t="s">
        <v>23</v>
      </c>
      <c r="G38" s="6"/>
      <c r="H38" s="6" t="s">
        <v>23</v>
      </c>
      <c r="I38" s="6"/>
      <c r="J38" s="6"/>
      <c r="K38" s="6"/>
      <c r="L38" s="6"/>
      <c r="M38" s="1"/>
      <c r="N38" s="103"/>
    </row>
    <row r="39" spans="1:14" s="2" customFormat="1" ht="15.75">
      <c r="A39" s="58"/>
      <c r="B39" s="1"/>
      <c r="C39" s="1"/>
      <c r="D39" s="1"/>
      <c r="E39" s="1"/>
      <c r="F39" s="1"/>
      <c r="G39" s="1"/>
      <c r="H39" s="1"/>
      <c r="I39" s="1"/>
      <c r="J39" s="1"/>
      <c r="K39" s="1"/>
      <c r="L39" s="1"/>
      <c r="M39" s="1"/>
      <c r="N39" s="103"/>
    </row>
    <row r="40" spans="1:14" s="2" customFormat="1" ht="15.75">
      <c r="A40" s="58"/>
      <c r="B40" s="1" t="s">
        <v>150</v>
      </c>
      <c r="C40" s="1"/>
      <c r="D40" s="1"/>
      <c r="E40" s="1"/>
      <c r="F40" s="12">
        <v>177875</v>
      </c>
      <c r="G40" s="12"/>
      <c r="H40" s="12">
        <v>12155</v>
      </c>
      <c r="I40" s="12"/>
      <c r="J40" s="12"/>
      <c r="K40" s="12"/>
      <c r="L40" s="12"/>
      <c r="M40" s="1"/>
      <c r="N40" s="103"/>
    </row>
    <row r="41" spans="1:14" s="2" customFormat="1" ht="15.75">
      <c r="A41" s="58"/>
      <c r="B41" s="1" t="s">
        <v>151</v>
      </c>
      <c r="C41" s="1"/>
      <c r="D41" s="1"/>
      <c r="E41" s="1"/>
      <c r="F41" s="12">
        <v>329180</v>
      </c>
      <c r="G41" s="12"/>
      <c r="H41" s="12">
        <v>-1655</v>
      </c>
      <c r="I41" s="12"/>
      <c r="J41" s="12"/>
      <c r="K41" s="12"/>
      <c r="L41" s="12"/>
      <c r="M41" s="1"/>
      <c r="N41" s="103"/>
    </row>
    <row r="42" spans="1:14" s="2" customFormat="1" ht="15.75">
      <c r="A42" s="58"/>
      <c r="B42" s="1" t="s">
        <v>152</v>
      </c>
      <c r="C42" s="1"/>
      <c r="D42" s="1"/>
      <c r="E42" s="1"/>
      <c r="F42" s="12">
        <v>326</v>
      </c>
      <c r="G42" s="12"/>
      <c r="H42" s="12">
        <v>514</v>
      </c>
      <c r="I42" s="12"/>
      <c r="J42" s="12"/>
      <c r="K42" s="12"/>
      <c r="L42" s="12"/>
      <c r="M42" s="1"/>
      <c r="N42" s="103"/>
    </row>
    <row r="43" spans="1:14" s="2" customFormat="1" ht="15.75">
      <c r="A43" s="58"/>
      <c r="B43" s="1" t="s">
        <v>153</v>
      </c>
      <c r="C43" s="1"/>
      <c r="D43" s="1"/>
      <c r="E43" s="1"/>
      <c r="F43" s="12">
        <v>521</v>
      </c>
      <c r="G43" s="12"/>
      <c r="H43" s="12">
        <v>475</v>
      </c>
      <c r="I43" s="12"/>
      <c r="J43" s="12"/>
      <c r="K43" s="12"/>
      <c r="L43" s="12"/>
      <c r="M43" s="1"/>
      <c r="N43" s="103"/>
    </row>
    <row r="44" spans="1:14" s="2" customFormat="1" ht="15.75">
      <c r="A44" s="58"/>
      <c r="B44" s="1" t="s">
        <v>154</v>
      </c>
      <c r="C44" s="1"/>
      <c r="D44" s="1"/>
      <c r="E44" s="1"/>
      <c r="F44" s="12" t="s">
        <v>24</v>
      </c>
      <c r="G44" s="12"/>
      <c r="H44" s="12">
        <v>1643</v>
      </c>
      <c r="I44" s="1"/>
      <c r="J44" s="12"/>
      <c r="K44" s="12"/>
      <c r="L44" s="12"/>
      <c r="M44" s="1"/>
      <c r="N44" s="103"/>
    </row>
    <row r="45" spans="1:14" s="2" customFormat="1" ht="15.75">
      <c r="A45" s="58"/>
      <c r="B45" s="1"/>
      <c r="C45" s="1"/>
      <c r="D45" s="1"/>
      <c r="E45" s="1"/>
      <c r="F45" s="12"/>
      <c r="G45" s="12"/>
      <c r="H45" s="12"/>
      <c r="I45" s="1"/>
      <c r="J45" s="1"/>
      <c r="K45" s="1"/>
      <c r="L45" s="1"/>
      <c r="M45" s="1"/>
      <c r="N45" s="103"/>
    </row>
    <row r="46" spans="1:14" s="2" customFormat="1" ht="16.5" thickBot="1">
      <c r="A46" s="58"/>
      <c r="B46" s="1"/>
      <c r="C46" s="1"/>
      <c r="D46" s="1"/>
      <c r="E46" s="1"/>
      <c r="F46" s="14">
        <f>SUM(F40:F44)</f>
        <v>507902</v>
      </c>
      <c r="G46" s="14"/>
      <c r="H46" s="14">
        <f>SUM(H40:H44)</f>
        <v>13132</v>
      </c>
      <c r="I46" s="1"/>
      <c r="J46" s="1"/>
      <c r="K46" s="1"/>
      <c r="L46" s="1"/>
      <c r="M46" s="1"/>
      <c r="N46" s="103"/>
    </row>
    <row r="47" spans="1:14" s="2" customFormat="1" ht="16.5" thickTop="1">
      <c r="A47" s="58"/>
      <c r="B47" s="1"/>
      <c r="C47" s="1"/>
      <c r="D47" s="1"/>
      <c r="E47" s="1"/>
      <c r="F47" s="16"/>
      <c r="G47" s="16"/>
      <c r="H47" s="16"/>
      <c r="I47" s="1"/>
      <c r="J47" s="1"/>
      <c r="K47" s="1"/>
      <c r="L47" s="1"/>
      <c r="M47" s="1"/>
      <c r="N47" s="103"/>
    </row>
    <row r="48" spans="1:14" s="2" customFormat="1" ht="114" customHeight="1">
      <c r="A48" s="58" t="s">
        <v>126</v>
      </c>
      <c r="B48" s="107" t="s">
        <v>2</v>
      </c>
      <c r="C48" s="119"/>
      <c r="D48" s="119"/>
      <c r="E48" s="119"/>
      <c r="F48" s="119"/>
      <c r="G48" s="119"/>
      <c r="H48" s="119"/>
      <c r="I48" s="119"/>
      <c r="J48" s="119"/>
      <c r="K48" s="1"/>
      <c r="L48" s="1"/>
      <c r="M48" s="1"/>
      <c r="N48" s="103"/>
    </row>
    <row r="49" spans="1:14" s="2" customFormat="1" ht="15.75">
      <c r="A49" s="58"/>
      <c r="B49" s="4"/>
      <c r="C49" s="4"/>
      <c r="D49" s="1"/>
      <c r="E49" s="1"/>
      <c r="F49" s="1"/>
      <c r="G49" s="23"/>
      <c r="H49" s="1"/>
      <c r="I49" s="1"/>
      <c r="J49" s="1"/>
      <c r="K49" s="1"/>
      <c r="L49" s="1"/>
      <c r="M49" s="1"/>
      <c r="N49" s="103"/>
    </row>
    <row r="50" spans="1:14" s="2" customFormat="1" ht="84" customHeight="1">
      <c r="A50" s="58" t="s">
        <v>127</v>
      </c>
      <c r="B50" s="107" t="s">
        <v>221</v>
      </c>
      <c r="C50" s="108"/>
      <c r="D50" s="108"/>
      <c r="E50" s="108"/>
      <c r="F50" s="108"/>
      <c r="G50" s="108"/>
      <c r="H50" s="108"/>
      <c r="I50" s="108"/>
      <c r="J50" s="108"/>
      <c r="K50" s="1"/>
      <c r="L50" s="1"/>
      <c r="M50" s="1"/>
      <c r="N50" s="103"/>
    </row>
    <row r="51" spans="1:14" s="2" customFormat="1" ht="15.75">
      <c r="A51" s="58"/>
      <c r="B51" s="1"/>
      <c r="C51" s="1"/>
      <c r="D51" s="1"/>
      <c r="E51" s="1"/>
      <c r="F51" s="1"/>
      <c r="G51" s="1"/>
      <c r="H51" s="1"/>
      <c r="I51" s="1"/>
      <c r="J51" s="1"/>
      <c r="K51" s="1"/>
      <c r="L51" s="1"/>
      <c r="M51" s="1"/>
      <c r="N51" s="103"/>
    </row>
    <row r="52" spans="1:14" s="2" customFormat="1" ht="80.25" customHeight="1">
      <c r="A52" s="58" t="s">
        <v>128</v>
      </c>
      <c r="B52" s="107" t="s">
        <v>222</v>
      </c>
      <c r="C52" s="119"/>
      <c r="D52" s="119"/>
      <c r="E52" s="119"/>
      <c r="F52" s="119"/>
      <c r="G52" s="119"/>
      <c r="H52" s="119"/>
      <c r="I52" s="119"/>
      <c r="J52" s="119"/>
      <c r="K52" s="1"/>
      <c r="L52" s="1"/>
      <c r="M52" s="1"/>
      <c r="N52" s="103"/>
    </row>
    <row r="53" spans="1:14" s="2" customFormat="1" ht="15.75">
      <c r="A53" s="58"/>
      <c r="B53" s="22"/>
      <c r="C53" s="22"/>
      <c r="D53" s="1"/>
      <c r="E53" s="1"/>
      <c r="F53" s="1"/>
      <c r="G53" s="1"/>
      <c r="H53" s="1"/>
      <c r="I53" s="1"/>
      <c r="J53" s="1"/>
      <c r="K53" s="1"/>
      <c r="L53" s="1"/>
      <c r="M53" s="1"/>
      <c r="N53" s="103"/>
    </row>
    <row r="54" spans="1:14" s="2" customFormat="1" ht="48" customHeight="1">
      <c r="A54" s="58" t="s">
        <v>129</v>
      </c>
      <c r="B54" s="151" t="s">
        <v>223</v>
      </c>
      <c r="C54" s="152"/>
      <c r="D54" s="152"/>
      <c r="E54" s="152"/>
      <c r="F54" s="152"/>
      <c r="G54" s="152"/>
      <c r="H54" s="152"/>
      <c r="I54" s="152"/>
      <c r="J54" s="153"/>
      <c r="K54" s="1"/>
      <c r="L54" s="1"/>
      <c r="M54" s="1"/>
      <c r="N54" s="103"/>
    </row>
    <row r="55" spans="1:14" s="2" customFormat="1" ht="15.75">
      <c r="A55" s="58"/>
      <c r="B55" s="4"/>
      <c r="C55" s="4"/>
      <c r="D55" s="3"/>
      <c r="E55" s="3"/>
      <c r="F55" s="1"/>
      <c r="G55" s="1"/>
      <c r="H55" s="1"/>
      <c r="I55" s="1"/>
      <c r="J55" s="1"/>
      <c r="K55" s="1"/>
      <c r="L55" s="1"/>
      <c r="M55" s="1"/>
      <c r="N55" s="103"/>
    </row>
    <row r="56" spans="1:14" s="2" customFormat="1" ht="15.75">
      <c r="A56" s="58"/>
      <c r="B56" s="1"/>
      <c r="C56" s="1"/>
      <c r="D56" s="1"/>
      <c r="E56" s="1"/>
      <c r="F56" s="1"/>
      <c r="G56" s="1"/>
      <c r="H56" s="1"/>
      <c r="I56" s="1"/>
      <c r="J56" s="1"/>
      <c r="K56" s="1"/>
      <c r="L56" s="1"/>
      <c r="M56" s="1"/>
      <c r="N56" s="103"/>
    </row>
    <row r="57" spans="1:14" s="2" customFormat="1" ht="33.75" customHeight="1">
      <c r="A57" s="107" t="s">
        <v>130</v>
      </c>
      <c r="B57" s="129"/>
      <c r="C57" s="129"/>
      <c r="D57" s="129"/>
      <c r="E57" s="129"/>
      <c r="F57" s="129"/>
      <c r="G57" s="129"/>
      <c r="H57" s="129"/>
      <c r="I57" s="129"/>
      <c r="J57" s="130"/>
      <c r="K57" s="1"/>
      <c r="L57" s="1"/>
      <c r="M57" s="1"/>
      <c r="N57" s="103"/>
    </row>
    <row r="58" spans="1:14" s="2" customFormat="1" ht="15.75">
      <c r="A58" s="58"/>
      <c r="B58" s="1"/>
      <c r="C58" s="1"/>
      <c r="D58" s="1"/>
      <c r="E58" s="1"/>
      <c r="F58" s="1"/>
      <c r="G58" s="1"/>
      <c r="H58" s="1"/>
      <c r="I58" s="1"/>
      <c r="J58" s="1"/>
      <c r="K58" s="1"/>
      <c r="L58" s="1"/>
      <c r="M58" s="1"/>
      <c r="N58" s="103"/>
    </row>
    <row r="59" spans="1:14" s="2" customFormat="1" ht="218.25" customHeight="1">
      <c r="A59" s="58" t="s">
        <v>131</v>
      </c>
      <c r="B59" s="107" t="s">
        <v>0</v>
      </c>
      <c r="C59" s="107"/>
      <c r="D59" s="107"/>
      <c r="E59" s="107"/>
      <c r="F59" s="107"/>
      <c r="G59" s="107"/>
      <c r="H59" s="107"/>
      <c r="I59" s="107"/>
      <c r="J59" s="150"/>
      <c r="K59" s="1"/>
      <c r="L59" s="1"/>
      <c r="M59" s="1"/>
      <c r="N59" s="103"/>
    </row>
    <row r="60" spans="1:14" s="2" customFormat="1" ht="15.75">
      <c r="A60" s="58"/>
      <c r="B60" s="22"/>
      <c r="C60" s="22"/>
      <c r="D60" s="3"/>
      <c r="E60" s="3"/>
      <c r="F60" s="1"/>
      <c r="G60" s="1"/>
      <c r="H60" s="23"/>
      <c r="I60" s="1"/>
      <c r="J60" s="1"/>
      <c r="K60" s="1"/>
      <c r="L60" s="1"/>
      <c r="M60" s="1"/>
      <c r="N60" s="103"/>
    </row>
    <row r="61" spans="1:14" s="2" customFormat="1" ht="111" customHeight="1">
      <c r="A61" s="58" t="s">
        <v>132</v>
      </c>
      <c r="B61" s="107" t="s">
        <v>237</v>
      </c>
      <c r="C61" s="108"/>
      <c r="D61" s="108"/>
      <c r="E61" s="108"/>
      <c r="F61" s="108"/>
      <c r="G61" s="108"/>
      <c r="H61" s="108"/>
      <c r="I61" s="108"/>
      <c r="J61" s="108"/>
      <c r="K61" s="1"/>
      <c r="L61" s="1"/>
      <c r="M61" s="1"/>
      <c r="N61" s="103"/>
    </row>
    <row r="62" spans="1:14" s="2" customFormat="1" ht="15.75">
      <c r="A62" s="58"/>
      <c r="B62" s="3"/>
      <c r="C62" s="3"/>
      <c r="D62" s="3"/>
      <c r="E62" s="3"/>
      <c r="F62" s="1"/>
      <c r="G62" s="1"/>
      <c r="H62" s="23"/>
      <c r="I62" s="1"/>
      <c r="J62" s="1"/>
      <c r="K62" s="1"/>
      <c r="L62" s="1"/>
      <c r="M62" s="1"/>
      <c r="N62" s="103"/>
    </row>
    <row r="63" spans="1:14" s="2" customFormat="1" ht="139.5" customHeight="1">
      <c r="A63" s="58" t="s">
        <v>133</v>
      </c>
      <c r="B63" s="107" t="s">
        <v>3</v>
      </c>
      <c r="C63" s="108"/>
      <c r="D63" s="108"/>
      <c r="E63" s="108"/>
      <c r="F63" s="108"/>
      <c r="G63" s="108"/>
      <c r="H63" s="108"/>
      <c r="I63" s="108"/>
      <c r="J63" s="108"/>
      <c r="K63" s="1"/>
      <c r="L63" s="1"/>
      <c r="M63" s="1"/>
      <c r="N63" s="103"/>
    </row>
    <row r="64" spans="1:14" s="2" customFormat="1" ht="15.75">
      <c r="A64" s="58"/>
      <c r="B64" s="22"/>
      <c r="C64" s="4"/>
      <c r="D64" s="3"/>
      <c r="E64" s="3"/>
      <c r="F64" s="1"/>
      <c r="G64" s="1"/>
      <c r="H64" s="23"/>
      <c r="I64" s="1"/>
      <c r="J64" s="1"/>
      <c r="K64" s="1"/>
      <c r="L64" s="1"/>
      <c r="M64" s="1"/>
      <c r="N64" s="103"/>
    </row>
    <row r="65" spans="1:14" s="2" customFormat="1" ht="48.75" customHeight="1">
      <c r="A65" s="58" t="s">
        <v>134</v>
      </c>
      <c r="B65" s="107" t="s">
        <v>187</v>
      </c>
      <c r="C65" s="119"/>
      <c r="D65" s="119"/>
      <c r="E65" s="119"/>
      <c r="F65" s="119"/>
      <c r="G65" s="119"/>
      <c r="H65" s="119"/>
      <c r="I65" s="119"/>
      <c r="J65" s="119"/>
      <c r="K65" s="1"/>
      <c r="L65" s="1"/>
      <c r="M65" s="1"/>
      <c r="N65" s="103"/>
    </row>
    <row r="66" spans="1:14" s="2" customFormat="1" ht="15.75">
      <c r="A66" s="58"/>
      <c r="B66" s="4"/>
      <c r="C66" s="4"/>
      <c r="D66" s="3"/>
      <c r="E66" s="3"/>
      <c r="F66" s="1"/>
      <c r="G66" s="1"/>
      <c r="H66" s="23"/>
      <c r="I66" s="1"/>
      <c r="J66" s="1"/>
      <c r="K66" s="1"/>
      <c r="L66" s="1"/>
      <c r="M66" s="1"/>
      <c r="N66" s="103"/>
    </row>
    <row r="67" spans="1:14" s="2" customFormat="1" ht="15.75">
      <c r="A67" s="58" t="s">
        <v>135</v>
      </c>
      <c r="B67" s="148" t="s">
        <v>155</v>
      </c>
      <c r="C67" s="149"/>
      <c r="D67" s="149"/>
      <c r="E67" s="149"/>
      <c r="F67" s="149"/>
      <c r="G67" s="149"/>
      <c r="H67" s="149"/>
      <c r="I67" s="149"/>
      <c r="J67" s="149"/>
      <c r="K67" s="1"/>
      <c r="L67" s="1"/>
      <c r="M67" s="1"/>
      <c r="N67" s="103"/>
    </row>
    <row r="68" spans="1:14" s="2" customFormat="1" ht="15.75">
      <c r="A68" s="58"/>
      <c r="B68" s="25"/>
      <c r="C68" s="25"/>
      <c r="D68" s="1"/>
      <c r="E68" s="1"/>
      <c r="F68" s="128" t="s">
        <v>188</v>
      </c>
      <c r="G68" s="1"/>
      <c r="H68" s="128" t="s">
        <v>189</v>
      </c>
      <c r="I68" s="1"/>
      <c r="J68" s="1"/>
      <c r="K68" s="1"/>
      <c r="L68" s="1"/>
      <c r="M68" s="1"/>
      <c r="N68" s="103"/>
    </row>
    <row r="69" spans="1:14" s="2" customFormat="1" ht="15.75">
      <c r="A69" s="58"/>
      <c r="B69" s="1"/>
      <c r="C69" s="1"/>
      <c r="D69" s="1"/>
      <c r="E69" s="1"/>
      <c r="F69" s="124"/>
      <c r="G69" s="23"/>
      <c r="H69" s="128"/>
      <c r="I69" s="1"/>
      <c r="J69" s="1"/>
      <c r="K69" s="1"/>
      <c r="L69" s="1"/>
      <c r="M69" s="1"/>
      <c r="N69" s="103"/>
    </row>
    <row r="70" spans="1:14" s="2" customFormat="1" ht="15.75">
      <c r="A70" s="58"/>
      <c r="B70" s="1"/>
      <c r="C70" s="1"/>
      <c r="D70" s="1"/>
      <c r="E70" s="1"/>
      <c r="F70" s="124"/>
      <c r="G70" s="23"/>
      <c r="H70" s="128"/>
      <c r="I70" s="1"/>
      <c r="J70" s="1"/>
      <c r="K70" s="1"/>
      <c r="L70" s="1"/>
      <c r="M70" s="1"/>
      <c r="N70" s="103"/>
    </row>
    <row r="71" spans="1:14" s="2" customFormat="1" ht="15.75">
      <c r="A71" s="58"/>
      <c r="B71" s="1"/>
      <c r="C71" s="1"/>
      <c r="D71" s="1"/>
      <c r="E71" s="1"/>
      <c r="F71" s="65" t="str">
        <f>PL!C17</f>
        <v>31/12/07</v>
      </c>
      <c r="G71" s="23"/>
      <c r="H71" s="65" t="str">
        <f>F71</f>
        <v>31/12/07</v>
      </c>
      <c r="I71" s="1"/>
      <c r="J71" s="1"/>
      <c r="K71" s="1"/>
      <c r="L71" s="1"/>
      <c r="M71" s="1"/>
      <c r="N71" s="103"/>
    </row>
    <row r="72" spans="1:14" s="2" customFormat="1" ht="15.75">
      <c r="A72" s="58"/>
      <c r="B72" s="1"/>
      <c r="C72" s="1"/>
      <c r="D72" s="1"/>
      <c r="E72" s="1"/>
      <c r="F72" s="6" t="s">
        <v>23</v>
      </c>
      <c r="G72" s="23"/>
      <c r="H72" s="6" t="s">
        <v>23</v>
      </c>
      <c r="I72" s="1"/>
      <c r="J72" s="1"/>
      <c r="K72" s="1"/>
      <c r="L72" s="1"/>
      <c r="M72" s="1"/>
      <c r="N72" s="103"/>
    </row>
    <row r="73" spans="1:14" s="2" customFormat="1" ht="15.75">
      <c r="A73" s="58"/>
      <c r="B73" s="1"/>
      <c r="C73" s="1"/>
      <c r="D73" s="1"/>
      <c r="E73" s="1"/>
      <c r="F73" s="1"/>
      <c r="G73" s="1"/>
      <c r="H73" s="1"/>
      <c r="I73" s="1"/>
      <c r="J73" s="1"/>
      <c r="K73" s="1"/>
      <c r="L73" s="1"/>
      <c r="M73" s="1"/>
      <c r="N73" s="103"/>
    </row>
    <row r="74" spans="1:14" s="2" customFormat="1" ht="15.75">
      <c r="A74" s="58"/>
      <c r="B74" s="1" t="s">
        <v>156</v>
      </c>
      <c r="C74" s="1"/>
      <c r="D74" s="1"/>
      <c r="E74" s="1"/>
      <c r="F74" s="12">
        <v>875</v>
      </c>
      <c r="G74" s="12"/>
      <c r="H74" s="12">
        <v>3153</v>
      </c>
      <c r="I74" s="1"/>
      <c r="J74" s="12"/>
      <c r="K74" s="1"/>
      <c r="L74" s="1"/>
      <c r="M74" s="1"/>
      <c r="N74" s="103"/>
    </row>
    <row r="75" spans="1:14" s="2" customFormat="1" ht="15.75">
      <c r="A75" s="58"/>
      <c r="B75" s="94" t="s">
        <v>234</v>
      </c>
      <c r="C75" s="1"/>
      <c r="D75" s="1"/>
      <c r="E75" s="1"/>
      <c r="F75" s="12">
        <v>41</v>
      </c>
      <c r="G75" s="12"/>
      <c r="H75" s="12">
        <v>41</v>
      </c>
      <c r="I75" s="1"/>
      <c r="J75" s="12"/>
      <c r="K75" s="1"/>
      <c r="L75" s="1"/>
      <c r="M75" s="1"/>
      <c r="N75" s="103"/>
    </row>
    <row r="76" spans="1:14" s="2" customFormat="1" ht="15.75">
      <c r="A76" s="58"/>
      <c r="B76" s="94" t="s">
        <v>203</v>
      </c>
      <c r="C76" s="94"/>
      <c r="D76" s="1"/>
      <c r="E76" s="1"/>
      <c r="F76" s="12">
        <v>-144</v>
      </c>
      <c r="G76" s="12"/>
      <c r="H76" s="12">
        <v>-69</v>
      </c>
      <c r="I76" s="1"/>
      <c r="J76" s="12"/>
      <c r="K76" s="1"/>
      <c r="L76" s="1"/>
      <c r="M76" s="1"/>
      <c r="N76" s="103"/>
    </row>
    <row r="77" spans="1:14" s="2" customFormat="1" ht="15.75">
      <c r="A77" s="58"/>
      <c r="B77" s="1" t="s">
        <v>157</v>
      </c>
      <c r="C77" s="1"/>
      <c r="D77" s="1"/>
      <c r="E77" s="1"/>
      <c r="F77" s="12">
        <v>293</v>
      </c>
      <c r="G77" s="12"/>
      <c r="H77" s="12">
        <v>-306</v>
      </c>
      <c r="I77" s="1"/>
      <c r="J77" s="12"/>
      <c r="K77" s="1"/>
      <c r="L77" s="1"/>
      <c r="M77" s="1"/>
      <c r="N77" s="103"/>
    </row>
    <row r="78" spans="1:14" s="2" customFormat="1" ht="15.75">
      <c r="A78" s="58"/>
      <c r="B78" s="1"/>
      <c r="C78" s="1"/>
      <c r="D78" s="1"/>
      <c r="E78" s="1"/>
      <c r="F78" s="12"/>
      <c r="G78" s="12"/>
      <c r="H78" s="12"/>
      <c r="I78" s="1"/>
      <c r="J78" s="1"/>
      <c r="K78" s="1"/>
      <c r="L78" s="1"/>
      <c r="M78" s="1"/>
      <c r="N78" s="103"/>
    </row>
    <row r="79" spans="1:14" s="2" customFormat="1" ht="16.5" thickBot="1">
      <c r="A79" s="58"/>
      <c r="B79" s="1"/>
      <c r="C79" s="1"/>
      <c r="D79" s="1"/>
      <c r="E79" s="1"/>
      <c r="F79" s="14">
        <f>SUM(F74:F77)</f>
        <v>1065</v>
      </c>
      <c r="G79" s="12"/>
      <c r="H79" s="14">
        <f>SUM(H74:H77)</f>
        <v>2819</v>
      </c>
      <c r="I79" s="1"/>
      <c r="J79" s="1"/>
      <c r="K79" s="1"/>
      <c r="L79" s="1"/>
      <c r="M79" s="1"/>
      <c r="N79" s="103"/>
    </row>
    <row r="80" spans="1:14" s="2" customFormat="1" ht="16.5" thickTop="1">
      <c r="A80" s="58"/>
      <c r="B80" s="1"/>
      <c r="C80" s="1"/>
      <c r="D80" s="1"/>
      <c r="E80" s="1"/>
      <c r="F80" s="16"/>
      <c r="G80" s="1"/>
      <c r="H80" s="16"/>
      <c r="I80" s="1"/>
      <c r="J80" s="1"/>
      <c r="K80" s="1"/>
      <c r="L80" s="1"/>
      <c r="M80" s="1"/>
      <c r="N80" s="103"/>
    </row>
    <row r="81" spans="1:14" s="2" customFormat="1" ht="49.5" customHeight="1">
      <c r="A81" s="58"/>
      <c r="B81" s="118" t="s">
        <v>235</v>
      </c>
      <c r="C81" s="118"/>
      <c r="D81" s="118"/>
      <c r="E81" s="118"/>
      <c r="F81" s="118"/>
      <c r="G81" s="118"/>
      <c r="H81" s="118"/>
      <c r="I81" s="118"/>
      <c r="J81" s="118"/>
      <c r="K81" s="1"/>
      <c r="L81" s="1"/>
      <c r="M81" s="1"/>
      <c r="N81" s="103"/>
    </row>
    <row r="82" spans="1:14" s="2" customFormat="1" ht="15.75">
      <c r="A82" s="58"/>
      <c r="B82" s="1"/>
      <c r="C82" s="1"/>
      <c r="D82" s="1"/>
      <c r="E82" s="1"/>
      <c r="F82" s="1"/>
      <c r="G82" s="1"/>
      <c r="H82" s="1"/>
      <c r="I82" s="1"/>
      <c r="J82" s="1"/>
      <c r="K82" s="1"/>
      <c r="L82" s="1"/>
      <c r="M82" s="1"/>
      <c r="N82" s="103"/>
    </row>
    <row r="83" spans="1:14" s="2" customFormat="1" ht="82.5" customHeight="1">
      <c r="A83" s="58" t="s">
        <v>136</v>
      </c>
      <c r="B83" s="107" t="s">
        <v>231</v>
      </c>
      <c r="C83" s="108"/>
      <c r="D83" s="108"/>
      <c r="E83" s="108"/>
      <c r="F83" s="108"/>
      <c r="G83" s="108"/>
      <c r="H83" s="108"/>
      <c r="I83" s="108"/>
      <c r="J83" s="108"/>
      <c r="K83" s="1"/>
      <c r="L83" s="1"/>
      <c r="M83" s="1"/>
      <c r="N83" s="103"/>
    </row>
    <row r="84" spans="1:14" s="2" customFormat="1" ht="15.75">
      <c r="A84" s="58"/>
      <c r="B84" s="3"/>
      <c r="C84" s="3"/>
      <c r="D84" s="1"/>
      <c r="E84" s="1"/>
      <c r="F84" s="1"/>
      <c r="G84" s="1"/>
      <c r="H84" s="1"/>
      <c r="I84" s="1"/>
      <c r="J84" s="1"/>
      <c r="K84" s="1"/>
      <c r="L84" s="1"/>
      <c r="M84" s="1"/>
      <c r="N84" s="103"/>
    </row>
    <row r="85" spans="1:14" s="2" customFormat="1" ht="91.5" customHeight="1">
      <c r="A85" s="58" t="s">
        <v>137</v>
      </c>
      <c r="B85" s="107" t="s">
        <v>224</v>
      </c>
      <c r="C85" s="119"/>
      <c r="D85" s="119"/>
      <c r="E85" s="119"/>
      <c r="F85" s="119"/>
      <c r="G85" s="119"/>
      <c r="H85" s="119"/>
      <c r="I85" s="119"/>
      <c r="J85" s="119"/>
      <c r="K85" s="1"/>
      <c r="L85" s="1"/>
      <c r="M85" s="1"/>
      <c r="N85" s="103"/>
    </row>
    <row r="86" spans="1:14" s="2" customFormat="1" ht="15.75">
      <c r="A86" s="58"/>
      <c r="B86" s="1"/>
      <c r="C86" s="1"/>
      <c r="D86" s="1"/>
      <c r="E86" s="1"/>
      <c r="F86" s="1"/>
      <c r="G86" s="1"/>
      <c r="H86" s="1"/>
      <c r="I86" s="1"/>
      <c r="J86" s="1"/>
      <c r="K86" s="1"/>
      <c r="L86" s="1"/>
      <c r="M86" s="1"/>
      <c r="N86" s="103"/>
    </row>
    <row r="87" spans="1:14" s="2" customFormat="1" ht="15.75">
      <c r="A87" s="58"/>
      <c r="B87" s="146"/>
      <c r="C87" s="147"/>
      <c r="D87" s="147"/>
      <c r="E87" s="66"/>
      <c r="F87" s="28" t="s">
        <v>23</v>
      </c>
      <c r="G87" s="29"/>
      <c r="H87" s="1"/>
      <c r="I87" s="1"/>
      <c r="J87" s="1"/>
      <c r="K87" s="1"/>
      <c r="L87" s="1"/>
      <c r="M87" s="1"/>
      <c r="N87" s="103"/>
    </row>
    <row r="88" spans="1:14" s="2" customFormat="1" ht="15.75">
      <c r="A88" s="58"/>
      <c r="B88" s="143" t="s">
        <v>158</v>
      </c>
      <c r="C88" s="144"/>
      <c r="D88" s="144"/>
      <c r="E88" s="145"/>
      <c r="F88" s="26">
        <v>20</v>
      </c>
      <c r="G88" s="29"/>
      <c r="H88" s="1"/>
      <c r="I88" s="1"/>
      <c r="J88" s="1"/>
      <c r="K88" s="1"/>
      <c r="L88" s="1"/>
      <c r="M88" s="1"/>
      <c r="N88" s="103"/>
    </row>
    <row r="89" spans="1:14" s="2" customFormat="1" ht="15.75">
      <c r="A89" s="58"/>
      <c r="B89" s="143" t="s">
        <v>159</v>
      </c>
      <c r="C89" s="144"/>
      <c r="D89" s="144"/>
      <c r="E89" s="145"/>
      <c r="F89" s="26">
        <f>F88</f>
        <v>20</v>
      </c>
      <c r="G89" s="29"/>
      <c r="H89" s="1"/>
      <c r="I89" s="1"/>
      <c r="J89" s="1"/>
      <c r="K89" s="1"/>
      <c r="L89" s="1"/>
      <c r="M89" s="1"/>
      <c r="N89" s="103"/>
    </row>
    <row r="90" spans="1:14" s="10" customFormat="1" ht="15.75">
      <c r="A90" s="58"/>
      <c r="B90" s="143" t="s">
        <v>160</v>
      </c>
      <c r="C90" s="144"/>
      <c r="D90" s="144"/>
      <c r="E90" s="145"/>
      <c r="F90" s="26">
        <v>18</v>
      </c>
      <c r="G90" s="30"/>
      <c r="H90" s="9"/>
      <c r="I90" s="9"/>
      <c r="J90" s="9"/>
      <c r="K90" s="9"/>
      <c r="L90" s="9"/>
      <c r="M90" s="9"/>
      <c r="N90" s="104"/>
    </row>
    <row r="91" spans="1:14" s="2" customFormat="1" ht="15.75">
      <c r="A91" s="58"/>
      <c r="B91" s="27"/>
      <c r="C91" s="27"/>
      <c r="D91" s="27"/>
      <c r="E91" s="27"/>
      <c r="F91" s="27"/>
      <c r="G91" s="1"/>
      <c r="H91" s="1"/>
      <c r="I91" s="1"/>
      <c r="J91" s="1"/>
      <c r="K91" s="1"/>
      <c r="L91" s="1"/>
      <c r="M91" s="1"/>
      <c r="N91" s="103"/>
    </row>
    <row r="92" spans="1:14" s="2" customFormat="1" ht="48.75" customHeight="1">
      <c r="A92" s="58" t="s">
        <v>138</v>
      </c>
      <c r="B92" s="107" t="s">
        <v>225</v>
      </c>
      <c r="C92" s="119"/>
      <c r="D92" s="119"/>
      <c r="E92" s="119"/>
      <c r="F92" s="119"/>
      <c r="G92" s="119"/>
      <c r="H92" s="119"/>
      <c r="I92" s="119"/>
      <c r="J92" s="119"/>
      <c r="K92" s="1"/>
      <c r="L92" s="1"/>
      <c r="M92" s="1"/>
      <c r="N92" s="103"/>
    </row>
    <row r="93" spans="1:14" s="2" customFormat="1" ht="15.75">
      <c r="A93" s="58"/>
      <c r="B93" s="1"/>
      <c r="C93" s="1"/>
      <c r="D93" s="1"/>
      <c r="E93" s="1"/>
      <c r="F93" s="1"/>
      <c r="G93" s="1"/>
      <c r="H93" s="1"/>
      <c r="I93" s="1"/>
      <c r="J93" s="1"/>
      <c r="K93" s="1"/>
      <c r="L93" s="1"/>
      <c r="M93" s="1"/>
      <c r="N93" s="103"/>
    </row>
    <row r="94" spans="1:14" s="2" customFormat="1" ht="48.75" customHeight="1">
      <c r="A94" s="58" t="s">
        <v>139</v>
      </c>
      <c r="B94" s="107" t="s">
        <v>190</v>
      </c>
      <c r="C94" s="119"/>
      <c r="D94" s="119"/>
      <c r="E94" s="119"/>
      <c r="F94" s="119"/>
      <c r="G94" s="119"/>
      <c r="H94" s="119"/>
      <c r="I94" s="119"/>
      <c r="J94" s="119"/>
      <c r="K94" s="1"/>
      <c r="L94" s="1"/>
      <c r="M94" s="1"/>
      <c r="N94" s="103"/>
    </row>
    <row r="95" spans="1:14" s="2" customFormat="1" ht="15.75">
      <c r="A95" s="58"/>
      <c r="B95" s="1"/>
      <c r="C95" s="1"/>
      <c r="D95" s="1"/>
      <c r="E95" s="1"/>
      <c r="F95" s="1"/>
      <c r="G95" s="1"/>
      <c r="H95" s="1"/>
      <c r="I95" s="1"/>
      <c r="J95" s="1"/>
      <c r="K95" s="1"/>
      <c r="L95" s="1"/>
      <c r="M95" s="1"/>
      <c r="N95" s="103"/>
    </row>
    <row r="96" spans="1:14" s="2" customFormat="1" ht="48" customHeight="1">
      <c r="A96" s="58" t="s">
        <v>140</v>
      </c>
      <c r="B96" s="107" t="s">
        <v>226</v>
      </c>
      <c r="C96" s="119"/>
      <c r="D96" s="119"/>
      <c r="E96" s="119"/>
      <c r="F96" s="119"/>
      <c r="G96" s="119"/>
      <c r="H96" s="119"/>
      <c r="I96" s="119"/>
      <c r="J96" s="119"/>
      <c r="K96" s="1"/>
      <c r="L96" s="1"/>
      <c r="M96" s="1"/>
      <c r="N96" s="103"/>
    </row>
    <row r="97" spans="1:14" s="2" customFormat="1" ht="15.75" customHeight="1">
      <c r="A97" s="58"/>
      <c r="B97" s="54"/>
      <c r="C97" s="52"/>
      <c r="D97" s="52"/>
      <c r="E97" s="52"/>
      <c r="F97" s="52"/>
      <c r="G97" s="52"/>
      <c r="H97" s="52"/>
      <c r="I97" s="52"/>
      <c r="J97" s="52"/>
      <c r="K97" s="1"/>
      <c r="L97" s="1"/>
      <c r="M97" s="1"/>
      <c r="N97" s="103"/>
    </row>
    <row r="98" spans="1:14" s="2" customFormat="1" ht="15.75">
      <c r="A98" s="58"/>
      <c r="B98" s="1"/>
      <c r="C98" s="1"/>
      <c r="D98" s="1"/>
      <c r="E98" s="1"/>
      <c r="F98" s="6" t="s">
        <v>23</v>
      </c>
      <c r="G98" s="23"/>
      <c r="H98" s="1"/>
      <c r="I98" s="1"/>
      <c r="J98" s="1"/>
      <c r="K98" s="1"/>
      <c r="L98" s="1"/>
      <c r="M98" s="1"/>
      <c r="N98" s="103"/>
    </row>
    <row r="99" spans="1:14" s="2" customFormat="1" ht="15.75">
      <c r="A99" s="58"/>
      <c r="B99" s="133" t="s">
        <v>161</v>
      </c>
      <c r="C99" s="133"/>
      <c r="D99" s="133"/>
      <c r="E99" s="62"/>
      <c r="F99" s="1"/>
      <c r="G99" s="1"/>
      <c r="H99" s="1"/>
      <c r="I99" s="1"/>
      <c r="J99" s="1"/>
      <c r="K99" s="1"/>
      <c r="L99" s="1"/>
      <c r="M99" s="1"/>
      <c r="N99" s="103"/>
    </row>
    <row r="100" spans="1:14" s="2" customFormat="1" ht="15.75">
      <c r="A100" s="58"/>
      <c r="B100" s="111" t="s">
        <v>162</v>
      </c>
      <c r="C100" s="111"/>
      <c r="D100" s="112"/>
      <c r="E100" s="48"/>
      <c r="F100" s="26">
        <v>4884</v>
      </c>
      <c r="G100" s="29"/>
      <c r="H100" s="1"/>
      <c r="I100" s="1"/>
      <c r="J100" s="1"/>
      <c r="K100" s="1"/>
      <c r="L100" s="1"/>
      <c r="M100" s="1"/>
      <c r="N100" s="103"/>
    </row>
    <row r="101" spans="1:14" s="2" customFormat="1" ht="15.75">
      <c r="A101" s="58"/>
      <c r="B101" s="111" t="s">
        <v>163</v>
      </c>
      <c r="C101" s="111"/>
      <c r="D101" s="112"/>
      <c r="E101" s="48"/>
      <c r="F101" s="29">
        <v>4721</v>
      </c>
      <c r="G101" s="29"/>
      <c r="H101" s="1"/>
      <c r="I101" s="1"/>
      <c r="J101" s="1"/>
      <c r="K101" s="1"/>
      <c r="L101" s="1"/>
      <c r="M101" s="1"/>
      <c r="N101" s="103"/>
    </row>
    <row r="102" spans="1:14" s="2" customFormat="1" ht="15.75">
      <c r="A102" s="58"/>
      <c r="B102" s="111"/>
      <c r="C102" s="111"/>
      <c r="D102" s="111"/>
      <c r="E102" s="1"/>
      <c r="F102" s="27">
        <f>SUM(F100:F101)</f>
        <v>9605</v>
      </c>
      <c r="G102" s="1"/>
      <c r="H102" s="1"/>
      <c r="I102" s="1"/>
      <c r="J102" s="1"/>
      <c r="K102" s="1"/>
      <c r="L102" s="1"/>
      <c r="M102" s="1"/>
      <c r="N102" s="103"/>
    </row>
    <row r="103" spans="1:14" s="2" customFormat="1" ht="15.75">
      <c r="A103" s="58"/>
      <c r="B103" s="111" t="s">
        <v>164</v>
      </c>
      <c r="C103" s="111"/>
      <c r="D103" s="111"/>
      <c r="E103" s="1"/>
      <c r="F103" s="1"/>
      <c r="G103" s="1"/>
      <c r="H103" s="1"/>
      <c r="I103" s="1"/>
      <c r="J103" s="1"/>
      <c r="K103" s="1"/>
      <c r="L103" s="1"/>
      <c r="M103" s="1"/>
      <c r="N103" s="103"/>
    </row>
    <row r="104" spans="1:14" s="2" customFormat="1" ht="15.75">
      <c r="A104" s="58"/>
      <c r="B104" s="111" t="s">
        <v>162</v>
      </c>
      <c r="C104" s="111"/>
      <c r="D104" s="112"/>
      <c r="E104" s="48"/>
      <c r="F104" s="26">
        <v>154530</v>
      </c>
      <c r="G104" s="29"/>
      <c r="H104" s="1"/>
      <c r="I104" s="1"/>
      <c r="J104" s="1"/>
      <c r="K104" s="1"/>
      <c r="L104" s="1"/>
      <c r="M104" s="1"/>
      <c r="N104" s="103"/>
    </row>
    <row r="105" spans="1:14" s="2" customFormat="1" ht="15.75">
      <c r="A105" s="58"/>
      <c r="B105" s="111" t="s">
        <v>163</v>
      </c>
      <c r="C105" s="111"/>
      <c r="D105" s="112"/>
      <c r="E105" s="48"/>
      <c r="F105" s="29">
        <v>4237</v>
      </c>
      <c r="G105" s="29"/>
      <c r="H105" s="1"/>
      <c r="I105" s="1"/>
      <c r="J105" s="1"/>
      <c r="K105" s="1"/>
      <c r="L105" s="1"/>
      <c r="M105" s="1"/>
      <c r="N105" s="103"/>
    </row>
    <row r="106" spans="1:14" s="2" customFormat="1" ht="15.75">
      <c r="A106" s="58"/>
      <c r="B106" s="111"/>
      <c r="C106" s="111"/>
      <c r="D106" s="111"/>
      <c r="E106" s="1"/>
      <c r="F106" s="27">
        <f>SUM(F104:F105)</f>
        <v>158767</v>
      </c>
      <c r="G106" s="1"/>
      <c r="H106" s="1"/>
      <c r="I106" s="1"/>
      <c r="J106" s="1"/>
      <c r="K106" s="1"/>
      <c r="L106" s="1"/>
      <c r="M106" s="1"/>
      <c r="N106" s="103"/>
    </row>
    <row r="107" spans="1:14" s="2" customFormat="1" ht="16.5" thickBot="1">
      <c r="A107" s="58"/>
      <c r="B107" s="111"/>
      <c r="C107" s="111"/>
      <c r="D107" s="111"/>
      <c r="E107" s="1"/>
      <c r="F107" s="27">
        <f>F106+F102</f>
        <v>168372</v>
      </c>
      <c r="G107" s="1"/>
      <c r="H107" s="1"/>
      <c r="I107" s="1"/>
      <c r="J107" s="1"/>
      <c r="K107" s="1"/>
      <c r="L107" s="1"/>
      <c r="M107" s="1"/>
      <c r="N107" s="103"/>
    </row>
    <row r="108" spans="1:14" s="2" customFormat="1" ht="16.5" thickTop="1">
      <c r="A108" s="58"/>
      <c r="B108" s="1"/>
      <c r="C108" s="1"/>
      <c r="D108" s="1"/>
      <c r="E108" s="1"/>
      <c r="F108" s="16"/>
      <c r="G108" s="1"/>
      <c r="H108" s="1"/>
      <c r="I108" s="1"/>
      <c r="J108" s="1"/>
      <c r="K108" s="1"/>
      <c r="L108" s="1"/>
      <c r="M108" s="1"/>
      <c r="N108" s="103"/>
    </row>
    <row r="109" spans="1:14" s="2" customFormat="1" ht="64.5" customHeight="1">
      <c r="A109" s="58" t="s">
        <v>141</v>
      </c>
      <c r="B109" s="137" t="s">
        <v>227</v>
      </c>
      <c r="C109" s="119"/>
      <c r="D109" s="119"/>
      <c r="E109" s="119"/>
      <c r="F109" s="119"/>
      <c r="G109" s="119"/>
      <c r="H109" s="119"/>
      <c r="I109" s="119"/>
      <c r="J109" s="119"/>
      <c r="K109" s="1"/>
      <c r="L109" s="1"/>
      <c r="M109" s="1"/>
      <c r="N109" s="103"/>
    </row>
    <row r="110" spans="1:14" s="2" customFormat="1" ht="15.75" customHeight="1">
      <c r="A110" s="58"/>
      <c r="B110" s="63"/>
      <c r="C110" s="68"/>
      <c r="D110" s="68"/>
      <c r="E110" s="68"/>
      <c r="F110" s="52"/>
      <c r="G110" s="52"/>
      <c r="H110" s="52"/>
      <c r="I110" s="52"/>
      <c r="J110" s="52"/>
      <c r="K110" s="1"/>
      <c r="L110" s="1"/>
      <c r="M110" s="1"/>
      <c r="N110" s="103"/>
    </row>
    <row r="111" spans="1:14" s="2" customFormat="1" ht="31.5" customHeight="1">
      <c r="A111" s="58"/>
      <c r="B111" s="109" t="s">
        <v>192</v>
      </c>
      <c r="C111" s="110"/>
      <c r="D111" s="70" t="s">
        <v>197</v>
      </c>
      <c r="E111" s="71" t="s">
        <v>193</v>
      </c>
      <c r="F111" s="69"/>
      <c r="G111" s="52"/>
      <c r="H111" s="138"/>
      <c r="I111" s="139"/>
      <c r="J111" s="52"/>
      <c r="K111" s="1"/>
      <c r="L111" s="1"/>
      <c r="M111" s="1"/>
      <c r="N111" s="103"/>
    </row>
    <row r="112" spans="1:14" s="2" customFormat="1" ht="15.75" customHeight="1">
      <c r="A112" s="58"/>
      <c r="B112" s="140" t="s">
        <v>194</v>
      </c>
      <c r="C112" s="141"/>
      <c r="D112" s="102">
        <v>1409</v>
      </c>
      <c r="E112" s="102">
        <v>4607</v>
      </c>
      <c r="F112" s="67"/>
      <c r="G112" s="52"/>
      <c r="H112" s="52"/>
      <c r="I112" s="52"/>
      <c r="J112" s="52"/>
      <c r="K112" s="1"/>
      <c r="L112" s="1"/>
      <c r="M112" s="1"/>
      <c r="N112" s="103"/>
    </row>
    <row r="113" spans="1:14" s="2" customFormat="1" ht="15.75" customHeight="1">
      <c r="A113" s="58"/>
      <c r="B113" s="72"/>
      <c r="C113" s="73"/>
      <c r="D113" s="74"/>
      <c r="E113" s="74"/>
      <c r="F113" s="61"/>
      <c r="G113" s="52"/>
      <c r="H113" s="52"/>
      <c r="I113" s="52"/>
      <c r="J113" s="52"/>
      <c r="K113" s="1"/>
      <c r="L113" s="1"/>
      <c r="M113" s="1"/>
      <c r="N113" s="103"/>
    </row>
    <row r="114" spans="1:14" s="2" customFormat="1" ht="63" customHeight="1">
      <c r="A114" s="58"/>
      <c r="B114" s="142" t="s">
        <v>195</v>
      </c>
      <c r="C114" s="129"/>
      <c r="D114" s="129"/>
      <c r="E114" s="129"/>
      <c r="F114" s="129"/>
      <c r="G114" s="129"/>
      <c r="H114" s="129"/>
      <c r="I114" s="129"/>
      <c r="J114" s="130"/>
      <c r="K114" s="1"/>
      <c r="L114" s="1"/>
      <c r="M114" s="1"/>
      <c r="N114" s="103"/>
    </row>
    <row r="115" spans="1:14" s="2" customFormat="1" ht="15.75" customHeight="1">
      <c r="A115" s="58"/>
      <c r="B115" s="63"/>
      <c r="C115" s="52"/>
      <c r="D115" s="52"/>
      <c r="E115" s="52"/>
      <c r="F115" s="52"/>
      <c r="G115" s="52"/>
      <c r="H115" s="52"/>
      <c r="I115" s="52"/>
      <c r="J115" s="52"/>
      <c r="K115" s="1"/>
      <c r="L115" s="1"/>
      <c r="M115" s="1"/>
      <c r="N115" s="103"/>
    </row>
    <row r="116" spans="1:14" s="2" customFormat="1" ht="48" customHeight="1">
      <c r="A116" s="58" t="s">
        <v>142</v>
      </c>
      <c r="B116" s="107" t="s">
        <v>228</v>
      </c>
      <c r="C116" s="119"/>
      <c r="D116" s="119"/>
      <c r="E116" s="119"/>
      <c r="F116" s="119"/>
      <c r="G116" s="119"/>
      <c r="H116" s="119"/>
      <c r="I116" s="119"/>
      <c r="J116" s="119"/>
      <c r="K116" s="1"/>
      <c r="L116" s="1"/>
      <c r="M116" s="1"/>
      <c r="N116" s="103"/>
    </row>
    <row r="117" spans="1:14" s="2" customFormat="1" ht="15.75">
      <c r="A117" s="58"/>
      <c r="B117" s="1"/>
      <c r="C117" s="1"/>
      <c r="D117" s="1"/>
      <c r="E117" s="1"/>
      <c r="F117" s="1"/>
      <c r="G117" s="1"/>
      <c r="H117" s="1"/>
      <c r="I117" s="1"/>
      <c r="J117" s="1"/>
      <c r="K117" s="1"/>
      <c r="L117" s="1"/>
      <c r="M117" s="1"/>
      <c r="N117" s="103"/>
    </row>
    <row r="118" spans="1:14" s="2" customFormat="1" ht="114" customHeight="1">
      <c r="A118" s="58" t="s">
        <v>143</v>
      </c>
      <c r="B118" s="107" t="s">
        <v>230</v>
      </c>
      <c r="C118" s="108"/>
      <c r="D118" s="108"/>
      <c r="E118" s="108"/>
      <c r="F118" s="108"/>
      <c r="G118" s="108"/>
      <c r="H118" s="108"/>
      <c r="I118" s="108"/>
      <c r="J118" s="108"/>
      <c r="K118" s="1"/>
      <c r="L118" s="1"/>
      <c r="M118" s="1"/>
      <c r="N118" s="103"/>
    </row>
    <row r="119" spans="1:14" s="2" customFormat="1" ht="15.75">
      <c r="A119" s="58"/>
      <c r="B119" s="1"/>
      <c r="C119" s="1"/>
      <c r="D119" s="1"/>
      <c r="E119" s="1"/>
      <c r="F119" s="1"/>
      <c r="G119" s="1"/>
      <c r="H119" s="1"/>
      <c r="I119" s="1"/>
      <c r="J119" s="1"/>
      <c r="K119" s="1"/>
      <c r="L119" s="1"/>
      <c r="M119" s="1"/>
      <c r="N119" s="103"/>
    </row>
    <row r="120" spans="1:14" s="2" customFormat="1" ht="15.75">
      <c r="A120" s="58" t="s">
        <v>144</v>
      </c>
      <c r="B120" s="107" t="s">
        <v>165</v>
      </c>
      <c r="C120" s="119"/>
      <c r="D120" s="119"/>
      <c r="E120" s="119"/>
      <c r="F120" s="119"/>
      <c r="G120" s="119"/>
      <c r="H120" s="119"/>
      <c r="I120" s="119"/>
      <c r="J120" s="119"/>
      <c r="K120" s="1"/>
      <c r="L120" s="1"/>
      <c r="M120" s="1"/>
      <c r="N120" s="103"/>
    </row>
    <row r="121" spans="1:14" s="2" customFormat="1" ht="15.75">
      <c r="A121" s="58"/>
      <c r="B121" s="1"/>
      <c r="C121" s="1"/>
      <c r="D121" s="1"/>
      <c r="E121" s="1"/>
      <c r="F121" s="128" t="s">
        <v>191</v>
      </c>
      <c r="G121" s="3"/>
      <c r="H121" s="128" t="s">
        <v>189</v>
      </c>
      <c r="I121" s="1"/>
      <c r="J121" s="1"/>
      <c r="K121" s="1"/>
      <c r="L121" s="1"/>
      <c r="M121" s="1"/>
      <c r="N121" s="103"/>
    </row>
    <row r="122" spans="1:14" s="2" customFormat="1" ht="15.75">
      <c r="A122" s="58"/>
      <c r="B122" s="1"/>
      <c r="C122" s="1"/>
      <c r="D122" s="1"/>
      <c r="E122" s="1"/>
      <c r="F122" s="128"/>
      <c r="G122" s="23"/>
      <c r="H122" s="128"/>
      <c r="I122" s="1"/>
      <c r="J122" s="1"/>
      <c r="K122" s="1"/>
      <c r="L122" s="1"/>
      <c r="M122" s="1"/>
      <c r="N122" s="103"/>
    </row>
    <row r="123" spans="1:14" s="2" customFormat="1" ht="15.75">
      <c r="A123" s="58"/>
      <c r="B123" s="1"/>
      <c r="C123" s="1"/>
      <c r="D123" s="1"/>
      <c r="E123" s="1"/>
      <c r="F123" s="128"/>
      <c r="G123" s="23"/>
      <c r="H123" s="128"/>
      <c r="I123" s="1"/>
      <c r="J123" s="1"/>
      <c r="K123" s="1"/>
      <c r="L123" s="1"/>
      <c r="M123" s="1"/>
      <c r="N123" s="103"/>
    </row>
    <row r="124" spans="1:14" s="2" customFormat="1" ht="15.75">
      <c r="A124" s="55"/>
      <c r="B124" s="1"/>
      <c r="C124" s="1"/>
      <c r="D124" s="1"/>
      <c r="E124" s="1"/>
      <c r="F124" s="65" t="str">
        <f>PL!C17</f>
        <v>31/12/07</v>
      </c>
      <c r="G124" s="23"/>
      <c r="H124" s="65" t="str">
        <f>F124</f>
        <v>31/12/07</v>
      </c>
      <c r="I124" s="1"/>
      <c r="J124" s="1"/>
      <c r="K124" s="1"/>
      <c r="L124" s="1"/>
      <c r="M124" s="1"/>
      <c r="N124" s="103"/>
    </row>
    <row r="125" spans="1:14" s="2" customFormat="1" ht="15.75">
      <c r="A125" s="55"/>
      <c r="B125" s="134" t="s">
        <v>166</v>
      </c>
      <c r="C125" s="126"/>
      <c r="D125" s="126"/>
      <c r="E125" s="60"/>
      <c r="F125" s="6" t="s">
        <v>170</v>
      </c>
      <c r="G125" s="23"/>
      <c r="H125" s="6" t="s">
        <v>170</v>
      </c>
      <c r="I125" s="1"/>
      <c r="J125" s="1"/>
      <c r="K125" s="1"/>
      <c r="L125" s="1"/>
      <c r="M125" s="1"/>
      <c r="N125" s="103"/>
    </row>
    <row r="126" spans="1:14" s="2" customFormat="1" ht="15">
      <c r="A126" s="55"/>
      <c r="B126" s="133"/>
      <c r="C126" s="133"/>
      <c r="D126" s="133"/>
      <c r="E126" s="62"/>
      <c r="F126" s="1"/>
      <c r="G126" s="1"/>
      <c r="H126" s="1"/>
      <c r="I126" s="1"/>
      <c r="J126" s="1"/>
      <c r="K126" s="1"/>
      <c r="L126" s="1"/>
      <c r="M126" s="1"/>
      <c r="N126" s="103"/>
    </row>
    <row r="127" spans="1:14" s="2" customFormat="1" ht="15.75" customHeight="1" thickBot="1">
      <c r="A127" s="55"/>
      <c r="B127" s="135" t="s">
        <v>167</v>
      </c>
      <c r="C127" s="135"/>
      <c r="D127" s="135"/>
      <c r="E127" s="136"/>
      <c r="F127" s="1">
        <f>PL!C40</f>
        <v>3550</v>
      </c>
      <c r="G127" s="1"/>
      <c r="H127" s="1">
        <f>PL!G40</f>
        <v>10313</v>
      </c>
      <c r="I127" s="1"/>
      <c r="J127" s="1"/>
      <c r="K127" s="1"/>
      <c r="L127" s="1"/>
      <c r="M127" s="1"/>
      <c r="N127" s="103"/>
    </row>
    <row r="128" spans="1:14" s="2" customFormat="1" ht="15.75" thickTop="1">
      <c r="A128" s="55"/>
      <c r="B128" s="133"/>
      <c r="C128" s="133"/>
      <c r="D128" s="133"/>
      <c r="E128" s="62"/>
      <c r="F128" s="16"/>
      <c r="G128" s="1"/>
      <c r="H128" s="16"/>
      <c r="I128" s="1"/>
      <c r="J128" s="1"/>
      <c r="K128" s="1"/>
      <c r="L128" s="1"/>
      <c r="M128" s="1"/>
      <c r="N128" s="103"/>
    </row>
    <row r="129" spans="1:14" s="2" customFormat="1" ht="15.75" thickBot="1">
      <c r="A129" s="55"/>
      <c r="B129" s="133" t="s">
        <v>168</v>
      </c>
      <c r="C129" s="133"/>
      <c r="D129" s="133"/>
      <c r="E129" s="62"/>
      <c r="F129" s="1">
        <v>62704</v>
      </c>
      <c r="G129" s="1"/>
      <c r="H129" s="1">
        <v>62704</v>
      </c>
      <c r="I129" s="1"/>
      <c r="J129" s="1"/>
      <c r="K129" s="1"/>
      <c r="L129" s="1"/>
      <c r="M129" s="1"/>
      <c r="N129" s="103"/>
    </row>
    <row r="130" spans="1:14" s="2" customFormat="1" ht="15.75" thickTop="1">
      <c r="A130" s="55"/>
      <c r="B130" s="133"/>
      <c r="C130" s="133"/>
      <c r="D130" s="133"/>
      <c r="E130" s="62"/>
      <c r="F130" s="16"/>
      <c r="G130" s="1"/>
      <c r="H130" s="16"/>
      <c r="I130" s="1"/>
      <c r="J130" s="1"/>
      <c r="K130" s="1"/>
      <c r="L130" s="1"/>
      <c r="M130" s="1"/>
      <c r="N130" s="103"/>
    </row>
    <row r="131" spans="1:14" s="2" customFormat="1" ht="13.5" customHeight="1" thickBot="1">
      <c r="A131" s="55"/>
      <c r="B131" s="133" t="s">
        <v>169</v>
      </c>
      <c r="C131" s="133"/>
      <c r="D131" s="133"/>
      <c r="E131" s="62"/>
      <c r="F131" s="46">
        <f>F127/F129*100</f>
        <v>5.66152079612146</v>
      </c>
      <c r="G131" s="46"/>
      <c r="H131" s="46">
        <f>H127/H129*100</f>
        <v>16.447116611380455</v>
      </c>
      <c r="I131" s="1"/>
      <c r="J131" s="1"/>
      <c r="K131" s="1"/>
      <c r="L131" s="1"/>
      <c r="M131" s="1"/>
      <c r="N131" s="103"/>
    </row>
    <row r="132" spans="1:14" s="2" customFormat="1" ht="15.75" thickTop="1">
      <c r="A132" s="55"/>
      <c r="B132" s="1"/>
      <c r="C132" s="1"/>
      <c r="D132" s="1"/>
      <c r="E132" s="1"/>
      <c r="F132" s="16"/>
      <c r="G132" s="1"/>
      <c r="H132" s="16"/>
      <c r="I132" s="1"/>
      <c r="J132" s="1"/>
      <c r="K132" s="1"/>
      <c r="L132" s="1"/>
      <c r="M132" s="1"/>
      <c r="N132" s="103"/>
    </row>
    <row r="133" spans="1:14" s="10" customFormat="1" ht="63.75" customHeight="1">
      <c r="A133" s="55"/>
      <c r="B133" s="132" t="s">
        <v>198</v>
      </c>
      <c r="C133" s="119"/>
      <c r="D133" s="119"/>
      <c r="E133" s="119"/>
      <c r="F133" s="119"/>
      <c r="G133" s="119"/>
      <c r="H133" s="119"/>
      <c r="I133" s="119"/>
      <c r="J133" s="119"/>
      <c r="K133" s="9"/>
      <c r="L133" s="9"/>
      <c r="M133" s="9"/>
      <c r="N133" s="104"/>
    </row>
    <row r="134" spans="1:14" s="10" customFormat="1" ht="15">
      <c r="A134" s="59"/>
      <c r="B134" s="9"/>
      <c r="C134" s="9"/>
      <c r="D134" s="9"/>
      <c r="E134" s="9"/>
      <c r="F134" s="9"/>
      <c r="G134" s="9"/>
      <c r="H134" s="9"/>
      <c r="I134" s="9"/>
      <c r="J134" s="9"/>
      <c r="K134" s="9"/>
      <c r="L134" s="9"/>
      <c r="M134" s="9"/>
      <c r="N134" s="104"/>
    </row>
    <row r="135" spans="1:14" s="2" customFormat="1" ht="15">
      <c r="A135" s="55"/>
      <c r="B135" s="1"/>
      <c r="C135" s="1"/>
      <c r="D135" s="1"/>
      <c r="E135" s="1"/>
      <c r="F135" s="1"/>
      <c r="G135" s="1"/>
      <c r="H135" s="1"/>
      <c r="I135" s="1"/>
      <c r="J135" s="1"/>
      <c r="K135" s="1"/>
      <c r="L135" s="1"/>
      <c r="M135" s="1"/>
      <c r="N135" s="103"/>
    </row>
    <row r="136" spans="1:14" s="2" customFormat="1" ht="15">
      <c r="A136" s="55"/>
      <c r="B136" s="1"/>
      <c r="C136" s="1"/>
      <c r="D136" s="1"/>
      <c r="E136" s="1"/>
      <c r="F136" s="1"/>
      <c r="G136" s="1"/>
      <c r="H136" s="1"/>
      <c r="I136" s="1"/>
      <c r="J136" s="1"/>
      <c r="K136" s="1"/>
      <c r="L136" s="1"/>
      <c r="M136" s="1"/>
      <c r="N136" s="103"/>
    </row>
    <row r="137" spans="1:14" s="2" customFormat="1" ht="15">
      <c r="A137" s="55"/>
      <c r="B137" s="1"/>
      <c r="C137" s="1"/>
      <c r="D137" s="1"/>
      <c r="E137" s="1"/>
      <c r="F137" s="1"/>
      <c r="G137" s="1"/>
      <c r="H137" s="1"/>
      <c r="I137" s="1"/>
      <c r="J137" s="1"/>
      <c r="K137" s="1"/>
      <c r="L137" s="1"/>
      <c r="M137" s="1"/>
      <c r="N137" s="103"/>
    </row>
    <row r="138" spans="1:14" s="2" customFormat="1" ht="15">
      <c r="A138" s="55"/>
      <c r="B138" s="1"/>
      <c r="C138" s="1"/>
      <c r="D138" s="1"/>
      <c r="E138" s="1"/>
      <c r="F138" s="1"/>
      <c r="G138" s="1"/>
      <c r="H138" s="1"/>
      <c r="I138" s="1"/>
      <c r="J138" s="1"/>
      <c r="K138" s="1"/>
      <c r="L138" s="1"/>
      <c r="M138" s="1"/>
      <c r="N138" s="103"/>
    </row>
    <row r="139" ht="15">
      <c r="A139" s="55"/>
    </row>
    <row r="140" ht="15">
      <c r="A140" s="55"/>
    </row>
    <row r="141" ht="15">
      <c r="A141" s="55"/>
    </row>
    <row r="142" ht="15">
      <c r="A142" s="55"/>
    </row>
    <row r="143" ht="15">
      <c r="A143" s="55"/>
    </row>
    <row r="144" ht="15">
      <c r="A144" s="55"/>
    </row>
    <row r="145" ht="15">
      <c r="A145" s="55"/>
    </row>
    <row r="146" ht="15">
      <c r="A146" s="55"/>
    </row>
  </sheetData>
  <mergeCells count="63">
    <mergeCell ref="B31:J31"/>
    <mergeCell ref="B33:J33"/>
    <mergeCell ref="B35:J35"/>
    <mergeCell ref="B23:J23"/>
    <mergeCell ref="B25:J25"/>
    <mergeCell ref="B27:J27"/>
    <mergeCell ref="B29:J29"/>
    <mergeCell ref="B10:J10"/>
    <mergeCell ref="C12:J12"/>
    <mergeCell ref="C14:J14"/>
    <mergeCell ref="C16:J16"/>
    <mergeCell ref="B48:J48"/>
    <mergeCell ref="B50:J50"/>
    <mergeCell ref="B52:J52"/>
    <mergeCell ref="B54:J54"/>
    <mergeCell ref="A57:J57"/>
    <mergeCell ref="B59:J59"/>
    <mergeCell ref="B61:J61"/>
    <mergeCell ref="B63:J63"/>
    <mergeCell ref="B65:J65"/>
    <mergeCell ref="B67:J67"/>
    <mergeCell ref="B81:J81"/>
    <mergeCell ref="F68:F70"/>
    <mergeCell ref="H68:H70"/>
    <mergeCell ref="B83:J83"/>
    <mergeCell ref="B85:J85"/>
    <mergeCell ref="B87:D87"/>
    <mergeCell ref="B88:E88"/>
    <mergeCell ref="B92:J92"/>
    <mergeCell ref="B94:J94"/>
    <mergeCell ref="B89:E89"/>
    <mergeCell ref="B90:E90"/>
    <mergeCell ref="B96:J96"/>
    <mergeCell ref="B99:D99"/>
    <mergeCell ref="B100:D100"/>
    <mergeCell ref="B101:D101"/>
    <mergeCell ref="B109:J109"/>
    <mergeCell ref="B116:J116"/>
    <mergeCell ref="H111:I111"/>
    <mergeCell ref="B112:C112"/>
    <mergeCell ref="B114:J114"/>
    <mergeCell ref="B133:J133"/>
    <mergeCell ref="B131:D131"/>
    <mergeCell ref="B130:D130"/>
    <mergeCell ref="B125:D125"/>
    <mergeCell ref="B126:D126"/>
    <mergeCell ref="B127:E127"/>
    <mergeCell ref="B129:D129"/>
    <mergeCell ref="B128:D128"/>
    <mergeCell ref="A4:J4"/>
    <mergeCell ref="A5:J5"/>
    <mergeCell ref="A6:J6"/>
    <mergeCell ref="B111:C111"/>
    <mergeCell ref="B103:D103"/>
    <mergeCell ref="B102:D102"/>
    <mergeCell ref="B104:D104"/>
    <mergeCell ref="B105:D105"/>
    <mergeCell ref="B106:D106"/>
    <mergeCell ref="B107:D107"/>
    <mergeCell ref="B120:J120"/>
    <mergeCell ref="F121:F123"/>
    <mergeCell ref="H121:H123"/>
    <mergeCell ref="B118:J118"/>
  </mergeCells>
  <printOptions/>
  <pageMargins left="0.6" right="0.5" top="0.6" bottom="0.5" header="0" footer="0"/>
  <pageSetup horizontalDpi="600" verticalDpi="600" orientation="portrait" paperSize="9" scale="80" r:id="rId2"/>
  <rowBreaks count="1" manualBreakCount="1">
    <brk id="56" max="9" man="1"/>
  </rowBreaks>
  <ignoredErrors>
    <ignoredError sqref="J21" emptyCellReferenc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