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4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'CASHFLOW'!$A$1:$F$56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<sst xmlns="http://schemas.openxmlformats.org/spreadsheetml/2006/main" count="506" uniqueCount="379">
  <si>
    <t>Quarterly report on consolidated results for the fourth quarter ended 31st December 2006.</t>
  </si>
  <si>
    <t>The figures have not been audited.</t>
  </si>
  <si>
    <t>CONDENSED CONSOLIDATED INCOME STATEMENT</t>
  </si>
  <si>
    <t>Revenue</t>
  </si>
  <si>
    <t>Other income</t>
  </si>
  <si>
    <t>Operating expenses</t>
  </si>
  <si>
    <t>Finance costs</t>
  </si>
  <si>
    <t>Share of profits of an associated company</t>
  </si>
  <si>
    <t>Allowance for diminution in value of investment</t>
  </si>
  <si>
    <t xml:space="preserve">Profit before tax  </t>
  </si>
  <si>
    <t>Income tax</t>
  </si>
  <si>
    <t>Profit for the year</t>
  </si>
  <si>
    <t>Attributable to:</t>
  </si>
  <si>
    <t>Equity holders of the parent</t>
  </si>
  <si>
    <t>Minority interest</t>
  </si>
  <si>
    <t>Earnings per share: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</si>
  <si>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</si>
  <si>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</si>
  <si>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</si>
  <si>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</si>
  <si>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Audited Financial Statements for the year </t>
  </si>
  <si>
    <t>ended 31st December 2005)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</si>
  <si>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</si>
  <si>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</si>
  <si>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</si>
  <si>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</si>
  <si>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</si>
  <si>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</si>
  <si>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</si>
  <si>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</si>
  <si>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31/12/06</t>
  </si>
  <si>
    <t>RM'000</t>
  </si>
  <si>
    <t>-</t>
  </si>
  <si>
    <t>N/A</t>
  </si>
  <si>
    <t>PRECEDING YEAR</t>
  </si>
  <si>
    <t>CORRESPONDING</t>
  </si>
  <si>
    <t>31/12/05</t>
  </si>
  <si>
    <t>(Restated)</t>
  </si>
  <si>
    <t xml:space="preserve">          CUMULATIVE QUARTER</t>
  </si>
  <si>
    <t>TO DATE</t>
  </si>
  <si>
    <t>PERIOD</t>
  </si>
  <si>
    <t xml:space="preserve">                     YEE LEE CORPORATION BHD.</t>
  </si>
  <si>
    <t xml:space="preserve">                                         (Company No. 13585-A)</t>
  </si>
  <si>
    <t xml:space="preserve">                                       (Incorporated in Malaysia)</t>
  </si>
  <si>
    <t>CONDENSED CONSOLIDATED BALANCE SHEET AS OF 31ST DECEMBER 2006</t>
  </si>
  <si>
    <t>ASSETS</t>
  </si>
  <si>
    <t>Non-current assets</t>
  </si>
  <si>
    <t>Property, plant and equipment</t>
  </si>
  <si>
    <t>Investment properties</t>
  </si>
  <si>
    <t>Investment in associated company</t>
  </si>
  <si>
    <t>Other investments</t>
  </si>
  <si>
    <t>Goodwill on consolidation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</si>
  <si>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</si>
  <si>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</si>
  <si>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</si>
  <si>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</si>
  <si>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</si>
  <si>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</si>
  <si>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</si>
  <si>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Assets classified as held for sale</t>
  </si>
  <si>
    <t>TOTAL ASSETS</t>
  </si>
  <si>
    <t>EQUITY AND LIABILITIES</t>
  </si>
  <si>
    <t>Equity attributable to equity holders of the parent</t>
  </si>
  <si>
    <t>Share capital</t>
  </si>
  <si>
    <t>Share premium</t>
  </si>
  <si>
    <t>Revaluation reserve</t>
  </si>
  <si>
    <t>Translation reserve</t>
  </si>
  <si>
    <t>Retained profit</t>
  </si>
  <si>
    <t>TOTAL EQUITY</t>
  </si>
  <si>
    <t>Non-current liabilities</t>
  </si>
  <si>
    <t>Long term borrowings</t>
  </si>
  <si>
    <t>Deferred taxation</t>
  </si>
  <si>
    <t>Current liabilities</t>
  </si>
  <si>
    <t>Trade payables</t>
  </si>
  <si>
    <t>Other payables and accruals</t>
  </si>
  <si>
    <t>Amount owing to related companies</t>
  </si>
  <si>
    <t>Short term borrowings</t>
  </si>
  <si>
    <t>TOTAL LIABILITIES</t>
  </si>
  <si>
    <t>TOTAL EQUITY AND LIABILITIES</t>
  </si>
  <si>
    <t>Net assets per share attributable to ordinary equity</t>
  </si>
  <si>
    <t xml:space="preserve">  holders of the parent (RM)</t>
  </si>
  <si>
    <t xml:space="preserve">(The Condensed Consolidated Balance Sheet should be read in conjunction with the </t>
  </si>
  <si>
    <t>Audited Financial Statements for the year ended 31st December 2005)</t>
  </si>
  <si>
    <t>As at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</si>
  <si>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</si>
  <si>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</si>
  <si>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</si>
  <si>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</si>
  <si>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YEAR ENDED 31ST DECEMBER 2006</t>
  </si>
  <si>
    <t>Balance as of 1st January 2006</t>
  </si>
  <si>
    <t xml:space="preserve"> As previously stated</t>
  </si>
  <si>
    <t xml:space="preserve"> Changes in accounting policies:</t>
  </si>
  <si>
    <t xml:space="preserve"> - derecognition of reserve on consolidation</t>
  </si>
  <si>
    <t xml:space="preserve"> - reclassification of revaluation reserve for </t>
  </si>
  <si>
    <t xml:space="preserve">   investment properties</t>
  </si>
  <si>
    <t xml:space="preserve"> - reclassification of revaluation reserve of an </t>
  </si>
  <si>
    <t xml:space="preserve">   associated company</t>
  </si>
  <si>
    <t xml:space="preserve"> Restated balance as at 1st January 2006</t>
  </si>
  <si>
    <t>Foreign currency translation, representing net</t>
  </si>
  <si>
    <t xml:space="preserve"> expense recognised directly in equity</t>
  </si>
  <si>
    <t xml:space="preserve">Reclassification of revaluation reserve for </t>
  </si>
  <si>
    <t xml:space="preserve"> investment properties</t>
  </si>
  <si>
    <t>Net profit for the year</t>
  </si>
  <si>
    <t>Dividend</t>
  </si>
  <si>
    <t>Balance as of 31st December 2006</t>
  </si>
  <si>
    <t>Balance as of 1st January 2005</t>
  </si>
  <si>
    <t>Reserve arising from acquisition of</t>
  </si>
  <si>
    <t xml:space="preserve"> shares in a subsidiary company</t>
  </si>
  <si>
    <t>Share of revaluation reserve of an</t>
  </si>
  <si>
    <t>associated company</t>
  </si>
  <si>
    <t>Currency translation differences</t>
  </si>
  <si>
    <t>Balance as of 31st December 2005</t>
  </si>
  <si>
    <t xml:space="preserve">(The Condensed Consolidated Statement of Changes in Equity should be read in conjunction with the Audited Financial Statements for the </t>
  </si>
  <si>
    <t>year ended 31st December 2005)</t>
  </si>
  <si>
    <t>Share</t>
  </si>
  <si>
    <t>Capital</t>
  </si>
  <si>
    <t xml:space="preserve">                                       Non-distributable</t>
  </si>
  <si>
    <t xml:space="preserve">Share </t>
  </si>
  <si>
    <t>Premium</t>
  </si>
  <si>
    <t>Revaluation</t>
  </si>
  <si>
    <t>Reserve</t>
  </si>
  <si>
    <t xml:space="preserve">Reserve on </t>
  </si>
  <si>
    <t>Consolidation</t>
  </si>
  <si>
    <t>Translation</t>
  </si>
  <si>
    <t>Distributable</t>
  </si>
  <si>
    <t>Retained</t>
  </si>
  <si>
    <t>Profit</t>
  </si>
  <si>
    <t>Total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</si>
  <si>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</si>
  <si>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</si>
  <si>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</si>
  <si>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</si>
  <si>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</si>
  <si>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</si>
  <si>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</si>
  <si>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comprise the following:</t>
  </si>
  <si>
    <t>Fixed deposits</t>
  </si>
  <si>
    <t>Cash and bank balances</t>
  </si>
  <si>
    <t>Bank overdrafts</t>
  </si>
  <si>
    <t>Less: Fixed deposits pledged to a bank</t>
  </si>
  <si>
    <t>(The Condensed Consolidated Cash Flow Statement should be read in conjunction with the Audited</t>
  </si>
  <si>
    <t>Financial Statements for the year ended 31st December 2005)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</si>
  <si>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</si>
  <si>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</si>
  <si>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</si>
  <si>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Adjustments</t>
  </si>
  <si>
    <t xml:space="preserve">Operating profit before working capital changes </t>
  </si>
  <si>
    <t>Decrease/(increase) in working capital</t>
  </si>
  <si>
    <t>Cash from operating activities</t>
  </si>
  <si>
    <t>Interest income received</t>
  </si>
  <si>
    <t>Tax refunded</t>
  </si>
  <si>
    <t>Income tax paid</t>
  </si>
  <si>
    <t>Net cash from operating activities</t>
  </si>
  <si>
    <t>Net cash used in investing activities</t>
  </si>
  <si>
    <t>Net cash used in financing activities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</si>
  <si>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</si>
  <si>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</si>
  <si>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</si>
  <si>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</si>
  <si>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</si>
  <si>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</si>
  <si>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</si>
  <si>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</si>
  <si>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</si>
  <si>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</si>
  <si>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</si>
  <si>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</si>
  <si>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</si>
  <si>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THE LISTING REQUIREMENTS OF BURSA MALAYSIA SECURITIES BERHAD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</si>
  <si>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</si>
  <si>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</si>
  <si>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</si>
  <si>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</si>
  <si>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</si>
  <si>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</si>
  <si>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</si>
  <si>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</si>
  <si>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</si>
  <si>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</si>
  <si>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</si>
  <si>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</si>
  <si>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</si>
  <si>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</si>
  <si>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BASIS OF PREPARATION</t>
  </si>
  <si>
    <t xml:space="preserve">The interim financial report has been prepared in accordance with Financial Reporting Standard (FRS) 134, Interim Financial Reporting </t>
  </si>
  <si>
    <t xml:space="preserve">and Paragraph 9.22 of the Listing Requirements of Bursa Malaysia Securities Berhad. The interim financial report should be read in </t>
  </si>
  <si>
    <t xml:space="preserve">conjunction with the financial statements of the Group for the financial year ended 31st December 2005.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</si>
  <si>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</si>
  <si>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2005, except for the adoption of the </t>
  </si>
  <si>
    <t>following new/revised FRSs effective for financial period beginning 1st January 2006.</t>
  </si>
  <si>
    <t>FRS 2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</si>
  <si>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</si>
  <si>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</si>
  <si>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</si>
  <si>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</si>
  <si>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</si>
  <si>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</si>
  <si>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</si>
  <si>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</si>
  <si>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</si>
  <si>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</si>
  <si>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</si>
  <si>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</si>
  <si>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</si>
  <si>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</si>
  <si>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</si>
  <si>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</si>
  <si>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 xml:space="preserve">The adoption of FRS 2, 5, 101, 102, 108, 110, 116, 121, 127, 128, 131, 132, 133, 136 and 138 does not have significant financial impact on </t>
  </si>
  <si>
    <t>the Group. The changes in accounting policies and methods of computation resulting from the adoption of other new/revised FRSs are</t>
  </si>
  <si>
    <t>as follows:</t>
  </si>
  <si>
    <t>a)</t>
  </si>
  <si>
    <t>b)</t>
  </si>
  <si>
    <t>c)</t>
  </si>
  <si>
    <t>i)</t>
  </si>
  <si>
    <t>ii)</t>
  </si>
  <si>
    <t>iii)</t>
  </si>
  <si>
    <t>iv)</t>
  </si>
  <si>
    <t>v)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</si>
  <si>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</si>
  <si>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</si>
  <si>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</si>
  <si>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</si>
  <si>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</si>
  <si>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AFFECTING ASSETS, LIABILITIES, EQUITY, NET INCOME OR CASH FLOWS</t>
  </si>
  <si>
    <t>The unusual item incurred in the fourth quarter consists of allowance for diminution in value of investment provided by the Company. Apart from this</t>
  </si>
  <si>
    <t xml:space="preserve">provision and those announced earlier in the first quarter, there were no other material items of an unusual nature and amount for the financial year </t>
  </si>
  <si>
    <t>to date.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</si>
  <si>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</si>
  <si>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</si>
  <si>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year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</si>
  <si>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</si>
  <si>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</si>
  <si>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in the current quarter.</t>
  </si>
  <si>
    <t>DIVIDEND PAID</t>
  </si>
  <si>
    <t>The proposed first and final dividend of 2 sen per share, tax-exempt and 1 sen per share, less tax for the year ended 31st December 2005</t>
  </si>
  <si>
    <t xml:space="preserve">which amounted to RM1,705,554 has been paid on 16th August 2006. </t>
  </si>
  <si>
    <t>SEGMENTAL REPORTING</t>
  </si>
  <si>
    <t>The analysis of the Group business segments for the current financial year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</si>
  <si>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</si>
  <si>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</si>
  <si>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</si>
  <si>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</si>
  <si>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</si>
  <si>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</si>
  <si>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year to date. The values of</t>
  </si>
  <si>
    <t xml:space="preserve">property, plant and equipment have been brought forward, without amendment from the previous annual financial statements. </t>
  </si>
  <si>
    <t>MATERIAL SUBSEQUENT EVENTS</t>
  </si>
  <si>
    <t xml:space="preserve">There were no material events subsequent to the end of the financial year ended 31st December 2006 up to the date of issuance of </t>
  </si>
  <si>
    <t>this report which have not been reflected in the financial statements for the said period.</t>
  </si>
  <si>
    <t>CHANGES IN THE COMPOSITION OF THE GROUP</t>
  </si>
  <si>
    <t>There were no changes in the composition of the Group for the current financial year to date.</t>
  </si>
  <si>
    <t>CONTINGENT LIABILITIES AND CONTINGENT ASSETS</t>
  </si>
  <si>
    <t>There were no contingent liabilities and assets as at 22nd February 2007.</t>
  </si>
  <si>
    <t>REVIEW OF PERFORMANCE OF THE COMPANY AND ITS PRINCIPAL SUBSIDIARIES</t>
  </si>
  <si>
    <t>The Group recorded a revenue of RM423.35 million for the year ended 31st December 2006, representing an increase of 13.9% over the preceding</t>
  </si>
  <si>
    <t>year corresponding period. The increase in revenue was primarily contributed from sales of aerosol can, Procter and Gamble products and new</t>
  </si>
  <si>
    <t>has also contributed to the increase in revenue.</t>
  </si>
  <si>
    <t>Correspondingly, the Group's profit before tax increased by 3.2% from RM5.29 million in the preceding year corresponding period to RM5.46 million in</t>
  </si>
  <si>
    <t xml:space="preserve">this year despite the allowance for diminution in value of investment as mentioned in Note A4 above and the impairment of goodwill. The increase in </t>
  </si>
  <si>
    <t xml:space="preserve">the Group's profit before tax was due to the better performance from the aerosol can division in Vietnam and the net gain of RM0.93 million from </t>
  </si>
  <si>
    <t xml:space="preserve">disposal of properties undertaken by the Group to streamline its assets. </t>
  </si>
  <si>
    <t>MATERIAL CHANGES IN THE QUARTERLY RESULTS COMPARED TO THE RESULTS OF THE PRECEDING QUARTER</t>
  </si>
  <si>
    <t>Despite the increase in revenue by 2.0%, the Group recorded a lower profit before tax of RM1.35 million in this quarter as compared to RM1.87 million</t>
  </si>
  <si>
    <t>in the preceding quarter. The lower profit before tax was mainly due to allowance for diminution in value of investment and the impairment of goodwill</t>
  </si>
  <si>
    <t>provided in this quarter.</t>
  </si>
  <si>
    <t>FUTURE PROSPECTS</t>
  </si>
  <si>
    <t xml:space="preserve"> With strong export demands and the positive effects of biodiesel, the CPO sentiments are expected to remain bullish. Due to the high CPO prices </t>
  </si>
  <si>
    <t xml:space="preserve">and the imposition of the ceiling retail prices since 1997, the profit margin for palm based cooking oil will be severely affected. The Malayan Edible </t>
  </si>
  <si>
    <t>Oil Manufacturers' Association had since September 2006 requested the Government to reactivate the much anticipated cooking oil subsidy scheme</t>
  </si>
  <si>
    <t>and is now still awaiting approval.</t>
  </si>
  <si>
    <t>The Group will continue to focus on cost controls, productivity and efficiency to improve on its profitability. The performance of the newly set up aerosol</t>
  </si>
  <si>
    <t>can plant in Vietnam is very encouraging and is expected to contribute positively to the Group's profitability. The Group has progressively expanded</t>
  </si>
  <si>
    <t>and upgraded its distribution divisions' warehousing facilities in order to capture more product distributorships to increase its revenue and profitability.</t>
  </si>
  <si>
    <t>Barring any unforeseen and adverse circumstances, the Directors expect the Group to perform satisfactorily in year 2007.</t>
  </si>
  <si>
    <t>VARIANCE BETWEEN FORECAST AND ACTUAL PROFIT</t>
  </si>
  <si>
    <t>Not applicable.</t>
  </si>
  <si>
    <t>TAXATION</t>
  </si>
  <si>
    <t>Current tax</t>
  </si>
  <si>
    <t>Real property gain tax</t>
  </si>
  <si>
    <t>Underprovision in prior years</t>
  </si>
  <si>
    <t>Deferred tax</t>
  </si>
  <si>
    <t>The effective tax rate for the current and cumulative current year to date is higher than the statutory income tax rate mainly due to certain expenses</t>
  </si>
  <si>
    <t>items have been considered as non-deductible for tax purposes and the adjustment of underprovision of income tax in prior years.</t>
  </si>
  <si>
    <t>PROFIT/(LOSS) ON SALE OF UNQUOTED INVESTMENTS AND/OR PROPERTIES</t>
  </si>
  <si>
    <t>Apart from the sale of two properties as announced in the first quarter of this year, the Group had completed disposal of three more properties</t>
  </si>
  <si>
    <t>which resulted in a net loss of RM35,765 in the current quarter.</t>
  </si>
  <si>
    <t>QUOTED SECURITIES</t>
  </si>
  <si>
    <t>There were no purchases or disposals of quoted securities for the current quarter and financial year to date.</t>
  </si>
  <si>
    <t>Investments in quoted shares as at 31st December 2006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</si>
  <si>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</si>
  <si>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</si>
  <si>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</si>
  <si>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</si>
  <si>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 xml:space="preserve">There were no corporate proposals announced but not completed as at 22nd February 2007. </t>
  </si>
  <si>
    <t>STATUS OF UTILISATION OF PROCEEDS RAISED FROM ANY CORPORATE PROPOSAL</t>
  </si>
  <si>
    <t>GROUP BORROWINGS</t>
  </si>
  <si>
    <t>The Group borrowings as at 31st December 2006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</si>
  <si>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</si>
  <si>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</si>
  <si>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</si>
  <si>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</si>
  <si>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</si>
  <si>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There  were no financial instruments with off balance sheet risk as at 22nd February 2007.</t>
  </si>
  <si>
    <t>MATERIAL LITIGATION</t>
  </si>
  <si>
    <t xml:space="preserve">There were no material litigation involving the Group as at 22nd February 2007. </t>
  </si>
  <si>
    <t>DIVIDEND</t>
  </si>
  <si>
    <t>For the current financial year ended 31st December 2006, the Board of Directors recommended a first and final dividend of 2 sen tax-exempt</t>
  </si>
  <si>
    <t>and 1 sen less tax (2005: 2 sen tax-exempt and 1 sen less tax) subject to the shareholders' approval at the forthcoming Annual General Meeting</t>
  </si>
  <si>
    <t>of the Company. The date of the Annual General Meeting and book closure for the above dividend will be announced in due course.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</si>
  <si>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</si>
  <si>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</si>
  <si>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</si>
  <si>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</si>
  <si>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</si>
  <si>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</si>
  <si>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the Executive Share Option Scheme (ESOS) would be antidilutive as the exercise price </t>
  </si>
  <si>
    <t>of the ESOS of the Company is higher than the average market price of the share. Hence the basic and fully diluted EPS are the same.</t>
  </si>
  <si>
    <t xml:space="preserve">FRS 3: Business Combinations and FRS 136: Impairment of Assets </t>
  </si>
  <si>
    <t xml:space="preserve">The adoption of this new FRS has resulted in the Group ceasing annual goodwill amortisation. Goodwill is carried at cost less </t>
  </si>
  <si>
    <t>accumulated impairment losses and is now tested for impairment annually, or more frequently if events or changes in circumstances</t>
  </si>
  <si>
    <t>indicate that it might be impaired. Any impairment loss is recognised in profit or loss and subsequent reversal is not allowed. Prior</t>
  </si>
  <si>
    <t>to 1st January 2006, goodwill was amortised on a straight-line basis over its estimated useful life of 25 years. This change in</t>
  </si>
  <si>
    <t xml:space="preserve">accounting policy has been accounted for prospectively for business combinations where the agreement date is on or after 1st </t>
  </si>
  <si>
    <t>January 2006. The transitional provisions of FRS 3, however, require the Group to eliminate on 1st January 2006 the carrying</t>
  </si>
  <si>
    <t>amount of the accumulated amortisation of RM1,450,945 against the carrying amount of goodwill. The carrying amount of goodwill as</t>
  </si>
  <si>
    <t xml:space="preserve">at 1st January 2006 of RM5,608,612 ceased to be amortised. Previously, a yearly amortisation of RM282,383 was charged to income </t>
  </si>
  <si>
    <t>statement.</t>
  </si>
  <si>
    <t>Under FRS 3, any excess of the Group's interest in the net fair value of the acquiree's identifiable assets, liabilities and contingent</t>
  </si>
  <si>
    <t xml:space="preserve">liabilities over the cost of acquisitions (previously referred to as "negative goodwill"), after reassessment, is now recognised immediately </t>
  </si>
  <si>
    <t xml:space="preserve">in profit or loss. Negative goodwill which had arisen in prior years are required to be adjusted to the opening retained profits. Prior to </t>
  </si>
  <si>
    <t xml:space="preserve">1st January 2006, the Group has reflected negative goodwill as reserves on consolidation under Equity. In accordance with the </t>
  </si>
  <si>
    <t>transitional provisions, the carrying amount of reserves on consolidation amounting to RM612,488 as at 1st January 2006 has been</t>
  </si>
  <si>
    <t>derecognised to opening retained profits.</t>
  </si>
  <si>
    <t>FRS 140: Investment Property</t>
  </si>
  <si>
    <t>This FRS requires land and/or buildings held to earn rental and/or for capital appreciation to be accounted for as investment property.</t>
  </si>
  <si>
    <t>The Group has reclassified such properties amounting to RM7,745,558 which were previously included under property, plant and</t>
  </si>
  <si>
    <t xml:space="preserve">equipment to investment properties. The investment properties are measured using the cost model and their values will be carried at </t>
  </si>
  <si>
    <t>cost less accumulated depreciation. The revaluation surplus for the investment properties amounting to RM3,023,692, previously</t>
  </si>
  <si>
    <t>included in the revaluation reserve, has been reclassified to opening retained profits. The adoption of FRS by an associated company</t>
  </si>
  <si>
    <t>also resulted in the Group share of revaluation surplus for their investment properties amounted to RM472,384 being reclassified to opening</t>
  </si>
  <si>
    <t>retained profits.</t>
  </si>
  <si>
    <t>Restatement of comparative amounts</t>
  </si>
  <si>
    <t>The adoption of new/revised FRSs has resulted in the restatement of the comparative amounts as at 31st December 2005 as follows:</t>
  </si>
  <si>
    <t>Reserve on consolidation</t>
  </si>
  <si>
    <t>Investment property</t>
  </si>
  <si>
    <t>Retained profits</t>
  </si>
  <si>
    <t xml:space="preserve">YEE LEE CORPORATION BHD. </t>
  </si>
  <si>
    <t xml:space="preserve">             (Company No. 13585-A)</t>
  </si>
  <si>
    <t xml:space="preserve">           (Incorporated in Malaysia)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</si>
  <si>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</si>
  <si>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</si>
  <si>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</si>
  <si>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</si>
  <si>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</si>
  <si>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</si>
  <si>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</si>
  <si>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</si>
  <si>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Consolidated and Separate Financial Statements</t>
  </si>
  <si>
    <t>Investments in Associates</t>
  </si>
  <si>
    <t>Interests in Joint Ventures</t>
  </si>
  <si>
    <t>Financial Instruments:Disclosure and Presentation</t>
  </si>
  <si>
    <t>Earnings Per Share</t>
  </si>
  <si>
    <t>Impairment of Assets</t>
  </si>
  <si>
    <t>Intangible Assets</t>
  </si>
  <si>
    <t>Investment Property</t>
  </si>
  <si>
    <t>As previously</t>
  </si>
  <si>
    <t>reported</t>
  </si>
  <si>
    <t>Current</t>
  </si>
  <si>
    <t>Quarter</t>
  </si>
  <si>
    <t>Current Year</t>
  </si>
  <si>
    <t>'000</t>
  </si>
  <si>
    <t>Effects of</t>
  </si>
  <si>
    <t>restatement</t>
  </si>
  <si>
    <t>Profit/(loss)</t>
  </si>
  <si>
    <t>before tax</t>
  </si>
  <si>
    <t>To Date</t>
  </si>
  <si>
    <t>Cumulative</t>
  </si>
  <si>
    <t>As restated</t>
  </si>
  <si>
    <r>
      <t>agency products such as Campbell's and 3M ScotchBrite</t>
    </r>
    <r>
      <rPr>
        <vertAlign val="superscript"/>
        <sz val="12"/>
        <rFont val="Arial"/>
        <family val="2"/>
      </rPr>
      <t>TM</t>
    </r>
    <r>
      <rPr>
        <sz val="12"/>
        <rFont val="Arial"/>
        <family val="0"/>
      </rPr>
      <t xml:space="preserve"> products. The substantial increase in crude palm oil (CPO) price in mid November 2006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</si>
</sst>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"/>
    <numFmt numFmtId="166" formatCode="d\-mmm\-yy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name val="Arial"/>
      <family val="0"/>
    </font>
    <font>
      <vertAlign val="superscript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1" xfId="0" applyNumberFormat="1" applyFont="1" applyAlignment="1">
      <alignment/>
    </xf>
    <xf numFmtId="0" fontId="8" fillId="0" borderId="2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8" fillId="0" borderId="1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4" xfId="0" applyNumberFormat="1" applyFont="1" applyAlignment="1">
      <alignment/>
    </xf>
    <xf numFmtId="37" fontId="0" fillId="0" borderId="3" xfId="0" applyNumberFormat="1" applyFont="1" applyAlignment="1">
      <alignment horizontal="center"/>
    </xf>
    <xf numFmtId="37" fontId="0" fillId="0" borderId="5" xfId="0" applyNumberFormat="1" applyFont="1" applyAlignment="1">
      <alignment/>
    </xf>
    <xf numFmtId="37" fontId="0" fillId="0" borderId="3" xfId="0" applyNumberFormat="1" applyFont="1" applyAlignment="1">
      <alignment/>
    </xf>
    <xf numFmtId="37" fontId="16" fillId="0" borderId="3" xfId="0" applyNumberFormat="1" applyFont="1" applyAlignment="1">
      <alignment/>
    </xf>
    <xf numFmtId="37" fontId="0" fillId="0" borderId="4" xfId="0" applyNumberFormat="1" applyFont="1" applyAlignment="1">
      <alignment/>
    </xf>
    <xf numFmtId="3" fontId="0" fillId="0" borderId="1" xfId="0" applyNumberFormat="1" applyFont="1" applyAlignment="1">
      <alignment/>
    </xf>
    <xf numFmtId="0" fontId="1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37" fontId="8" fillId="0" borderId="4" xfId="0" applyNumberFormat="1" applyFont="1" applyAlignment="1">
      <alignment horizontal="right"/>
    </xf>
    <xf numFmtId="37" fontId="8" fillId="0" borderId="1" xfId="0" applyNumberFormat="1" applyFont="1" applyAlignment="1">
      <alignment horizontal="right"/>
    </xf>
    <xf numFmtId="37" fontId="4" fillId="0" borderId="4" xfId="0" applyNumberFormat="1" applyFont="1" applyAlignment="1">
      <alignment/>
    </xf>
    <xf numFmtId="37" fontId="8" fillId="0" borderId="0" xfId="0" applyNumberFormat="1" applyFont="1" applyAlignment="1">
      <alignment/>
    </xf>
    <xf numFmtId="37" fontId="4" fillId="0" borderId="1" xfId="0" applyNumberFormat="1" applyFont="1" applyAlignment="1">
      <alignment/>
    </xf>
    <xf numFmtId="37" fontId="4" fillId="0" borderId="4" xfId="0" applyNumberFormat="1" applyFont="1" applyAlignment="1">
      <alignment horizontal="right"/>
    </xf>
    <xf numFmtId="37" fontId="8" fillId="0" borderId="4" xfId="0" applyNumberFormat="1" applyFont="1" applyAlignment="1">
      <alignment/>
    </xf>
    <xf numFmtId="37" fontId="8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8" fillId="0" borderId="2" xfId="0" applyNumberFormat="1" applyFont="1" applyAlignment="1">
      <alignment/>
    </xf>
    <xf numFmtId="37" fontId="8" fillId="0" borderId="0" xfId="0" applyNumberFormat="1" applyFont="1" applyFill="1" applyAlignment="1">
      <alignment/>
    </xf>
    <xf numFmtId="37" fontId="8" fillId="0" borderId="4" xfId="0" applyNumberFormat="1" applyFont="1" applyFill="1" applyAlignment="1">
      <alignment/>
    </xf>
    <xf numFmtId="37" fontId="8" fillId="0" borderId="1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Alignment="1">
      <alignment horizontal="right"/>
    </xf>
    <xf numFmtId="37" fontId="0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0</xdr:rowOff>
    </xdr:from>
    <xdr:to>
      <xdr:col>1</xdr:col>
      <xdr:colOff>1962150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1343025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238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10</xdr:row>
      <xdr:rowOff>133350</xdr:rowOff>
    </xdr:from>
    <xdr:to>
      <xdr:col>5</xdr:col>
      <xdr:colOff>1114425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8410575" y="2276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10</xdr:row>
      <xdr:rowOff>133350</xdr:rowOff>
    </xdr:from>
    <xdr:to>
      <xdr:col>3</xdr:col>
      <xdr:colOff>381000</xdr:colOff>
      <xdr:row>10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305425" y="22764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1257300</xdr:colOff>
      <xdr:row>5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419100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4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4.6640625" style="1" customWidth="1"/>
    <col min="11" max="16384" width="9.6640625" style="1" customWidth="1"/>
  </cols>
  <sheetData>
    <row r="1" spans="1:25" ht="12.75">
      <c r="A1" s="2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2"/>
      <c r="B3" s="3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2"/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5" t="s">
        <v>0</v>
      </c>
      <c r="B8" s="5"/>
      <c r="C8" s="5"/>
      <c r="D8" s="5"/>
      <c r="E8" s="5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1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/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6"/>
      <c r="B13" s="6"/>
      <c r="C13" s="7" t="s">
        <v>26</v>
      </c>
      <c r="D13" s="7"/>
      <c r="E13" s="5"/>
      <c r="F13" s="8"/>
      <c r="G13" s="5" t="s">
        <v>38</v>
      </c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9" t="s">
        <v>27</v>
      </c>
      <c r="D14" s="10"/>
      <c r="E14" s="9" t="s">
        <v>34</v>
      </c>
      <c r="F14" s="11"/>
      <c r="G14" s="9" t="s">
        <v>27</v>
      </c>
      <c r="H14" s="2"/>
      <c r="I14" s="9" t="s">
        <v>34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28</v>
      </c>
      <c r="D15" s="12"/>
      <c r="E15" s="9" t="s">
        <v>35</v>
      </c>
      <c r="F15" s="11"/>
      <c r="G15" s="9" t="s">
        <v>28</v>
      </c>
      <c r="H15" s="2"/>
      <c r="I15" s="9" t="s">
        <v>35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29</v>
      </c>
      <c r="D16" s="12"/>
      <c r="E16" s="9" t="s">
        <v>29</v>
      </c>
      <c r="F16" s="8"/>
      <c r="G16" s="9" t="s">
        <v>39</v>
      </c>
      <c r="H16" s="2"/>
      <c r="I16" s="9" t="s">
        <v>40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9" t="s">
        <v>30</v>
      </c>
      <c r="D17" s="12"/>
      <c r="E17" s="9" t="s">
        <v>36</v>
      </c>
      <c r="F17" s="8"/>
      <c r="G17" s="9" t="str">
        <f>C17</f>
        <v>31/12/06</v>
      </c>
      <c r="H17" s="9"/>
      <c r="I17" s="9" t="str">
        <f>E17</f>
        <v>31/12/05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" t="s">
        <v>31</v>
      </c>
      <c r="D18" s="10"/>
      <c r="E18" s="9" t="s">
        <v>31</v>
      </c>
      <c r="F18" s="8"/>
      <c r="G18" s="9" t="s">
        <v>31</v>
      </c>
      <c r="H18" s="2"/>
      <c r="I18" s="9" t="s">
        <v>31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.75">
      <c r="A19" s="6"/>
      <c r="B19" s="6"/>
      <c r="C19" s="9"/>
      <c r="D19" s="2"/>
      <c r="E19" s="9" t="s">
        <v>37</v>
      </c>
      <c r="F19" s="2"/>
      <c r="G19" s="13"/>
      <c r="H19" s="14"/>
      <c r="I19" s="9" t="s">
        <v>37</v>
      </c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.75">
      <c r="A20" s="6"/>
      <c r="B20" s="6"/>
      <c r="C20" s="9"/>
      <c r="D20" s="2"/>
      <c r="E20" s="9"/>
      <c r="F20" s="2"/>
      <c r="G20" s="13"/>
      <c r="H20" s="14"/>
      <c r="I20" s="9"/>
      <c r="J20" s="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 t="s">
        <v>3</v>
      </c>
      <c r="B21" s="2"/>
      <c r="C21" s="79">
        <v>117889</v>
      </c>
      <c r="D21" s="80"/>
      <c r="E21" s="79">
        <v>89324</v>
      </c>
      <c r="F21" s="81"/>
      <c r="G21" s="79">
        <v>423346</v>
      </c>
      <c r="H21" s="82"/>
      <c r="I21" s="79">
        <v>371617</v>
      </c>
      <c r="J21" s="2"/>
      <c r="K21" s="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/>
      <c r="B22" s="2"/>
      <c r="C22" s="79"/>
      <c r="D22" s="80"/>
      <c r="E22" s="79"/>
      <c r="F22" s="81"/>
      <c r="G22" s="79"/>
      <c r="H22" s="82"/>
      <c r="I22" s="79"/>
      <c r="J22" s="2"/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 t="s">
        <v>4</v>
      </c>
      <c r="B23" s="6"/>
      <c r="C23" s="79">
        <v>2708</v>
      </c>
      <c r="D23" s="80"/>
      <c r="E23" s="79">
        <v>1227</v>
      </c>
      <c r="F23" s="81"/>
      <c r="G23" s="79">
        <v>9070</v>
      </c>
      <c r="H23" s="82"/>
      <c r="I23" s="79">
        <v>5111</v>
      </c>
      <c r="J23" s="2"/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/>
      <c r="B24" s="6"/>
      <c r="C24" s="79"/>
      <c r="D24" s="80"/>
      <c r="E24" s="79"/>
      <c r="F24" s="81"/>
      <c r="G24" s="79"/>
      <c r="H24" s="82"/>
      <c r="I24" s="79"/>
      <c r="J24" s="2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 t="s">
        <v>5</v>
      </c>
      <c r="B25" s="6"/>
      <c r="C25" s="79">
        <f>C33-C29-C27-C23-C21-C31</f>
        <v>-115392</v>
      </c>
      <c r="D25" s="81"/>
      <c r="E25" s="79">
        <f>E33-E29-E27-E23-E21-E31</f>
        <v>-86645</v>
      </c>
      <c r="F25" s="81"/>
      <c r="G25" s="79">
        <f>G33-G29-G27-G23-G21-G31</f>
        <v>-417919</v>
      </c>
      <c r="H25" s="82"/>
      <c r="I25" s="79">
        <f>I33-I29-I27-I23-I21-I31</f>
        <v>-363729</v>
      </c>
      <c r="J25" s="2"/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/>
      <c r="B26" s="6"/>
      <c r="C26" s="79"/>
      <c r="D26" s="80"/>
      <c r="E26" s="79"/>
      <c r="F26" s="81"/>
      <c r="G26" s="79"/>
      <c r="H26" s="82"/>
      <c r="I26" s="79"/>
      <c r="J26" s="2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 t="s">
        <v>6</v>
      </c>
      <c r="B27" s="6"/>
      <c r="C27" s="79">
        <v>-2168</v>
      </c>
      <c r="D27" s="80"/>
      <c r="E27" s="79">
        <v>-1914</v>
      </c>
      <c r="F27" s="81"/>
      <c r="G27" s="79">
        <v>-8111</v>
      </c>
      <c r="H27" s="82"/>
      <c r="I27" s="79">
        <v>-7498</v>
      </c>
      <c r="J27" s="2"/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/>
      <c r="B28" s="6"/>
      <c r="C28" s="79"/>
      <c r="D28" s="80"/>
      <c r="E28" s="79"/>
      <c r="F28" s="81"/>
      <c r="G28" s="79"/>
      <c r="H28" s="82"/>
      <c r="I28" s="79"/>
      <c r="J28" s="2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 t="s">
        <v>7</v>
      </c>
      <c r="B29" s="6"/>
      <c r="C29" s="79">
        <v>165</v>
      </c>
      <c r="D29" s="80"/>
      <c r="E29" s="79">
        <v>234</v>
      </c>
      <c r="F29" s="81"/>
      <c r="G29" s="79">
        <v>932</v>
      </c>
      <c r="H29" s="82"/>
      <c r="I29" s="79">
        <v>892</v>
      </c>
      <c r="J29" s="2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/>
      <c r="B30" s="6"/>
      <c r="C30" s="79"/>
      <c r="D30" s="80"/>
      <c r="E30" s="79"/>
      <c r="F30" s="81"/>
      <c r="G30" s="79"/>
      <c r="H30" s="82"/>
      <c r="I30" s="79"/>
      <c r="J30" s="2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 t="s">
        <v>8</v>
      </c>
      <c r="B31" s="6"/>
      <c r="C31" s="79">
        <v>-1854</v>
      </c>
      <c r="D31" s="80"/>
      <c r="E31" s="79">
        <v>-1100</v>
      </c>
      <c r="F31" s="81"/>
      <c r="G31" s="79">
        <v>-1854</v>
      </c>
      <c r="H31" s="82"/>
      <c r="I31" s="79">
        <v>-1100</v>
      </c>
      <c r="J31" s="2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/>
      <c r="B32" s="6"/>
      <c r="C32" s="79"/>
      <c r="D32" s="80"/>
      <c r="E32" s="79"/>
      <c r="F32" s="81"/>
      <c r="G32" s="79"/>
      <c r="H32" s="82"/>
      <c r="I32" s="79"/>
      <c r="J32" s="2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 t="s">
        <v>9</v>
      </c>
      <c r="B33" s="6"/>
      <c r="C33" s="83">
        <v>1348</v>
      </c>
      <c r="D33" s="80"/>
      <c r="E33" s="83">
        <v>1126</v>
      </c>
      <c r="F33" s="81"/>
      <c r="G33" s="83">
        <v>5464</v>
      </c>
      <c r="H33" s="82"/>
      <c r="I33" s="83">
        <v>5293</v>
      </c>
      <c r="J33" s="2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/>
      <c r="B34" s="6"/>
      <c r="C34" s="79"/>
      <c r="D34" s="79"/>
      <c r="E34" s="79"/>
      <c r="F34" s="81"/>
      <c r="G34" s="79"/>
      <c r="H34" s="82"/>
      <c r="I34" s="79"/>
      <c r="J34" s="2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 t="s">
        <v>10</v>
      </c>
      <c r="B35" s="6"/>
      <c r="C35" s="79">
        <v>-1314</v>
      </c>
      <c r="D35" s="80"/>
      <c r="E35" s="79">
        <v>-334</v>
      </c>
      <c r="F35" s="81"/>
      <c r="G35" s="79">
        <v>-2161</v>
      </c>
      <c r="H35" s="82"/>
      <c r="I35" s="79">
        <v>-920</v>
      </c>
      <c r="J35" s="2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/>
      <c r="B36" s="2"/>
      <c r="C36" s="79"/>
      <c r="D36" s="80"/>
      <c r="E36" s="79"/>
      <c r="F36" s="81"/>
      <c r="G36" s="79"/>
      <c r="H36" s="82"/>
      <c r="I36" s="79"/>
      <c r="J36" s="2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 t="s">
        <v>11</v>
      </c>
      <c r="B37" s="2"/>
      <c r="C37" s="83">
        <f>SUM(C33:C36)</f>
        <v>34</v>
      </c>
      <c r="D37" s="80"/>
      <c r="E37" s="83">
        <f>SUM(E33:E36)</f>
        <v>792</v>
      </c>
      <c r="F37" s="81"/>
      <c r="G37" s="83">
        <f>SUM(G33:G36)</f>
        <v>3303</v>
      </c>
      <c r="H37" s="82"/>
      <c r="I37" s="83">
        <f>SUM(I33:I36)</f>
        <v>4373</v>
      </c>
      <c r="J37" s="2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/>
      <c r="B38" s="2"/>
      <c r="C38" s="84"/>
      <c r="D38" s="80"/>
      <c r="E38" s="84"/>
      <c r="F38" s="81"/>
      <c r="G38" s="84"/>
      <c r="H38" s="82"/>
      <c r="I38" s="84"/>
      <c r="J38" s="2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 t="s">
        <v>12</v>
      </c>
      <c r="B39" s="2"/>
      <c r="C39" s="79"/>
      <c r="D39" s="80"/>
      <c r="E39" s="79"/>
      <c r="F39" s="81"/>
      <c r="G39" s="79"/>
      <c r="H39" s="82"/>
      <c r="I39" s="79"/>
      <c r="J39" s="2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 t="s">
        <v>13</v>
      </c>
      <c r="B40" s="6"/>
      <c r="C40" s="79">
        <f>C37</f>
        <v>34</v>
      </c>
      <c r="D40" s="80"/>
      <c r="E40" s="79">
        <f>E37</f>
        <v>792</v>
      </c>
      <c r="F40" s="81"/>
      <c r="G40" s="79">
        <f>G37</f>
        <v>3303</v>
      </c>
      <c r="H40" s="82"/>
      <c r="I40" s="79">
        <v>4372</v>
      </c>
      <c r="J40" s="2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6" t="s">
        <v>14</v>
      </c>
      <c r="B41" s="6"/>
      <c r="C41" s="79" t="s">
        <v>32</v>
      </c>
      <c r="D41" s="80"/>
      <c r="E41" s="79" t="s">
        <v>32</v>
      </c>
      <c r="F41" s="81"/>
      <c r="G41" s="79" t="s">
        <v>32</v>
      </c>
      <c r="H41" s="82"/>
      <c r="I41" s="79">
        <v>1</v>
      </c>
      <c r="J41" s="2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6"/>
      <c r="B42" s="6"/>
      <c r="C42" s="83">
        <f>SUM(C40:C41)</f>
        <v>34</v>
      </c>
      <c r="D42" s="80"/>
      <c r="E42" s="83">
        <f>SUM(E40:E41)</f>
        <v>792</v>
      </c>
      <c r="F42" s="81"/>
      <c r="G42" s="83">
        <f>SUM(G40:G41)</f>
        <v>3303</v>
      </c>
      <c r="H42" s="82"/>
      <c r="I42" s="83">
        <f>SUM(I40:I41)</f>
        <v>4373</v>
      </c>
      <c r="J42" s="2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2"/>
      <c r="B43" s="2"/>
      <c r="C43" s="19"/>
      <c r="D43" s="17"/>
      <c r="E43" s="19"/>
      <c r="F43" s="18"/>
      <c r="G43" s="19"/>
      <c r="H43" s="2"/>
      <c r="I43" s="19"/>
      <c r="J43" s="2"/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/>
      <c r="B44" s="6"/>
      <c r="C44" s="20"/>
      <c r="D44" s="17"/>
      <c r="E44" s="20"/>
      <c r="F44" s="18"/>
      <c r="G44" s="20"/>
      <c r="H44" s="2"/>
      <c r="I44" s="20"/>
      <c r="J44" s="2"/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 t="s">
        <v>15</v>
      </c>
      <c r="B45" s="2"/>
      <c r="C45" s="6"/>
      <c r="D45" s="17"/>
      <c r="E45" s="6"/>
      <c r="F45" s="18"/>
      <c r="G45" s="6"/>
      <c r="H45" s="2"/>
      <c r="I45" s="6"/>
      <c r="J45" s="2"/>
      <c r="K45" s="1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6" t="s">
        <v>16</v>
      </c>
      <c r="B46" s="2"/>
      <c r="C46" s="20">
        <f>Notes!F266</f>
        <v>0.05422301607552947</v>
      </c>
      <c r="D46" s="17"/>
      <c r="E46" s="20">
        <f>E40/BSHEET!B38*100</f>
        <v>1.2630773156417454</v>
      </c>
      <c r="F46" s="18"/>
      <c r="G46" s="20">
        <f>Notes!H266</f>
        <v>5.267606532278642</v>
      </c>
      <c r="H46" s="2"/>
      <c r="I46" s="20">
        <f>I40/BSHEET!D38*100</f>
        <v>6.972441949476907</v>
      </c>
      <c r="J46" s="2"/>
      <c r="K46" s="1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/>
      <c r="B47" s="2"/>
      <c r="C47" s="21"/>
      <c r="D47" s="17"/>
      <c r="E47" s="21"/>
      <c r="F47" s="22"/>
      <c r="G47" s="21"/>
      <c r="H47" s="2"/>
      <c r="I47" s="21"/>
      <c r="J47" s="2"/>
      <c r="K47" s="2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>
      <c r="A48" s="6" t="s">
        <v>17</v>
      </c>
      <c r="B48" s="2"/>
      <c r="C48" s="20" t="s">
        <v>33</v>
      </c>
      <c r="D48" s="17"/>
      <c r="E48" s="20" t="s">
        <v>33</v>
      </c>
      <c r="F48" s="22"/>
      <c r="G48" s="20" t="s">
        <v>33</v>
      </c>
      <c r="H48" s="2"/>
      <c r="I48" s="20" t="s">
        <v>33</v>
      </c>
      <c r="J48" s="2"/>
      <c r="K48" s="2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>
      <c r="A49" s="6"/>
      <c r="B49" s="6"/>
      <c r="C49" s="21"/>
      <c r="D49" s="14"/>
      <c r="E49" s="21"/>
      <c r="F49" s="22"/>
      <c r="G49" s="21"/>
      <c r="H49" s="2"/>
      <c r="I49" s="21"/>
      <c r="J49" s="2"/>
      <c r="K49" s="2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.75">
      <c r="A50" s="23" t="s">
        <v>18</v>
      </c>
      <c r="B50" s="6"/>
      <c r="C50" s="24"/>
      <c r="D50" s="2"/>
      <c r="E50" s="24"/>
      <c r="F50" s="2"/>
      <c r="G50" s="25"/>
      <c r="H50" s="2"/>
      <c r="I50" s="25"/>
      <c r="J50" s="2"/>
      <c r="K50" s="2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6" t="s">
        <v>19</v>
      </c>
      <c r="B51" s="6"/>
      <c r="C51" s="25"/>
      <c r="D51" s="2"/>
      <c r="E51" s="25"/>
      <c r="F51" s="2"/>
      <c r="G51" s="25"/>
      <c r="H51" s="2"/>
      <c r="I51" s="25"/>
      <c r="J51" s="2"/>
      <c r="K51" s="2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.75">
      <c r="A52" s="27"/>
      <c r="B52" s="6"/>
      <c r="C52" s="25"/>
      <c r="D52" s="2"/>
      <c r="E52" s="25"/>
      <c r="F52" s="2"/>
      <c r="G52" s="25"/>
      <c r="H52" s="2"/>
      <c r="I52" s="25"/>
      <c r="J52" s="2"/>
      <c r="K52" s="2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>
      <c r="A53" s="28" t="s">
        <v>20</v>
      </c>
      <c r="B53" s="2"/>
      <c r="C53" s="26"/>
      <c r="D53" s="2"/>
      <c r="E53" s="26"/>
      <c r="F53" s="2"/>
      <c r="G53" s="26"/>
      <c r="H53" s="2"/>
      <c r="I53" s="26"/>
      <c r="J53" s="2"/>
      <c r="K53" s="2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">
      <c r="A54" s="28" t="s">
        <v>21</v>
      </c>
      <c r="B54" s="2"/>
      <c r="C54" s="26"/>
      <c r="D54" s="2"/>
      <c r="E54" s="26"/>
      <c r="F54" s="2"/>
      <c r="G54" s="26"/>
      <c r="H54" s="2"/>
      <c r="I54" s="26"/>
      <c r="J54" s="2"/>
      <c r="K54" s="2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6"/>
      <c r="D55" s="2"/>
      <c r="E55" s="26"/>
      <c r="F55" s="2"/>
      <c r="G55" s="26"/>
      <c r="H55" s="2"/>
      <c r="I55" s="26"/>
      <c r="J55" s="2"/>
      <c r="K55" s="2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6"/>
      <c r="D56" s="2"/>
      <c r="E56" s="26"/>
      <c r="F56" s="2"/>
      <c r="G56" s="26"/>
      <c r="H56" s="2"/>
      <c r="I56" s="26"/>
      <c r="J56" s="2"/>
      <c r="K56" s="2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1" ht="12.75">
      <c r="A57" s="2"/>
      <c r="B57" s="2"/>
      <c r="C57" s="26"/>
      <c r="D57" s="2"/>
      <c r="E57" s="26"/>
      <c r="F57" s="2"/>
      <c r="G57" s="26"/>
      <c r="H57" s="2"/>
      <c r="I57" s="26"/>
      <c r="J57" s="2"/>
      <c r="K57" s="2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</row>
    <row r="58" spans="1:25" ht="12.75">
      <c r="A58" s="2"/>
      <c r="B58" s="2"/>
      <c r="C58" s="26"/>
      <c r="D58" s="2"/>
      <c r="E58" s="26"/>
      <c r="F58" s="2"/>
      <c r="G58" s="26"/>
      <c r="H58" s="2"/>
      <c r="I58" s="26"/>
      <c r="J58" s="2"/>
      <c r="K58" s="2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6"/>
      <c r="D59" s="2"/>
      <c r="E59" s="26"/>
      <c r="F59" s="2"/>
      <c r="G59" s="26"/>
      <c r="H59" s="2"/>
      <c r="I59" s="26"/>
      <c r="J59" s="2"/>
      <c r="K59" s="2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6"/>
      <c r="D60" s="2"/>
      <c r="E60" s="26"/>
      <c r="F60" s="2"/>
      <c r="G60" s="26"/>
      <c r="H60" s="2"/>
      <c r="I60" s="26"/>
      <c r="J60" s="2"/>
      <c r="K60" s="2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6"/>
      <c r="D61" s="2"/>
      <c r="E61" s="26"/>
      <c r="F61" s="2"/>
      <c r="G61" s="26"/>
      <c r="H61" s="2"/>
      <c r="I61" s="26"/>
      <c r="J61" s="2"/>
      <c r="K61" s="2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6"/>
      <c r="D62" s="2"/>
      <c r="E62" s="26"/>
      <c r="F62" s="2"/>
      <c r="G62" s="26"/>
      <c r="H62" s="2"/>
      <c r="I62" s="26"/>
      <c r="J62" s="2"/>
      <c r="K62" s="2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6"/>
      <c r="D63" s="2"/>
      <c r="E63" s="26"/>
      <c r="F63" s="2"/>
      <c r="G63" s="26"/>
      <c r="H63" s="2"/>
      <c r="I63" s="26"/>
      <c r="J63" s="2"/>
      <c r="K63" s="2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6"/>
      <c r="D64" s="2"/>
      <c r="E64" s="26"/>
      <c r="F64" s="2"/>
      <c r="G64" s="26"/>
      <c r="H64" s="2"/>
      <c r="I64" s="26"/>
      <c r="J64" s="2"/>
      <c r="K64" s="2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6"/>
      <c r="D65" s="2"/>
      <c r="E65" s="26"/>
      <c r="F65" s="2"/>
      <c r="G65" s="26"/>
      <c r="H65" s="2"/>
      <c r="I65" s="26"/>
      <c r="J65" s="2"/>
      <c r="K65" s="2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6"/>
      <c r="D66" s="2"/>
      <c r="E66" s="26"/>
      <c r="F66" s="2"/>
      <c r="G66" s="26"/>
      <c r="H66" s="2"/>
      <c r="I66" s="26"/>
      <c r="J66" s="2"/>
      <c r="K66" s="2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6"/>
      <c r="D67" s="2"/>
      <c r="E67" s="26"/>
      <c r="F67" s="2"/>
      <c r="G67" s="26"/>
      <c r="H67" s="2"/>
      <c r="I67" s="26"/>
      <c r="J67" s="2"/>
      <c r="K67" s="2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6"/>
      <c r="D68" s="2"/>
      <c r="E68" s="26"/>
      <c r="F68" s="2"/>
      <c r="G68" s="26"/>
      <c r="H68" s="2"/>
      <c r="I68" s="26"/>
      <c r="J68" s="2"/>
      <c r="K68" s="2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6"/>
      <c r="D69" s="2"/>
      <c r="E69" s="26"/>
      <c r="F69" s="2"/>
      <c r="G69" s="26"/>
      <c r="H69" s="2"/>
      <c r="I69" s="26"/>
      <c r="J69" s="2"/>
      <c r="K69" s="2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6"/>
      <c r="D70" s="2"/>
      <c r="E70" s="26"/>
      <c r="F70" s="2"/>
      <c r="G70" s="26"/>
      <c r="H70" s="2"/>
      <c r="I70" s="26"/>
      <c r="J70" s="2"/>
      <c r="K70" s="2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6"/>
      <c r="D71" s="2"/>
      <c r="E71" s="26"/>
      <c r="F71" s="2"/>
      <c r="G71" s="26"/>
      <c r="H71" s="2"/>
      <c r="I71" s="26"/>
      <c r="J71" s="2"/>
      <c r="K71" s="2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6"/>
      <c r="D72" s="2"/>
      <c r="E72" s="26"/>
      <c r="F72" s="2"/>
      <c r="G72" s="26"/>
      <c r="H72" s="2"/>
      <c r="I72" s="26"/>
      <c r="J72" s="2"/>
      <c r="K72" s="2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6"/>
      <c r="D73" s="2"/>
      <c r="E73" s="26"/>
      <c r="F73" s="2"/>
      <c r="G73" s="26"/>
      <c r="H73" s="2"/>
      <c r="I73" s="26"/>
      <c r="J73" s="2"/>
      <c r="K73" s="2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6"/>
      <c r="D74" s="2"/>
      <c r="E74" s="26"/>
      <c r="F74" s="2"/>
      <c r="G74" s="26"/>
      <c r="H74" s="2"/>
      <c r="I74" s="26"/>
      <c r="J74" s="2"/>
      <c r="K74" s="2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6"/>
      <c r="D75" s="2"/>
      <c r="E75" s="26"/>
      <c r="F75" s="2"/>
      <c r="G75" s="26"/>
      <c r="H75" s="2"/>
      <c r="I75" s="26"/>
      <c r="J75" s="2"/>
      <c r="K75" s="2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6"/>
      <c r="D76" s="2"/>
      <c r="E76" s="26"/>
      <c r="F76" s="2"/>
      <c r="G76" s="26"/>
      <c r="H76" s="2"/>
      <c r="I76" s="26"/>
      <c r="J76" s="2"/>
      <c r="K76" s="2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6"/>
      <c r="D77" s="2"/>
      <c r="E77" s="26"/>
      <c r="F77" s="2"/>
      <c r="G77" s="26"/>
      <c r="H77" s="2"/>
      <c r="I77" s="26"/>
      <c r="J77" s="2"/>
      <c r="K77" s="2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6"/>
      <c r="D78" s="2"/>
      <c r="E78" s="26"/>
      <c r="F78" s="2"/>
      <c r="G78" s="26"/>
      <c r="H78" s="2"/>
      <c r="I78" s="26"/>
      <c r="J78" s="2"/>
      <c r="K78" s="2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6"/>
      <c r="D79" s="2"/>
      <c r="E79" s="26"/>
      <c r="F79" s="2"/>
      <c r="G79" s="26"/>
      <c r="H79" s="2"/>
      <c r="I79" s="26"/>
      <c r="J79" s="2"/>
      <c r="K79" s="2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6"/>
      <c r="D80" s="2"/>
      <c r="E80" s="26"/>
      <c r="F80" s="2"/>
      <c r="G80" s="26"/>
      <c r="H80" s="2"/>
      <c r="I80" s="26"/>
      <c r="J80" s="2"/>
      <c r="K80" s="2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6"/>
      <c r="D81" s="2"/>
      <c r="E81" s="26"/>
      <c r="F81" s="2"/>
      <c r="G81" s="26"/>
      <c r="H81" s="2"/>
      <c r="I81" s="26"/>
      <c r="J81" s="2"/>
      <c r="K81" s="2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6"/>
      <c r="D82" s="2"/>
      <c r="E82" s="26"/>
      <c r="F82" s="2"/>
      <c r="G82" s="26"/>
      <c r="H82" s="2"/>
      <c r="I82" s="26"/>
      <c r="J82" s="2"/>
      <c r="K82" s="2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6"/>
      <c r="D83" s="2"/>
      <c r="E83" s="26"/>
      <c r="F83" s="2"/>
      <c r="G83" s="26"/>
      <c r="H83" s="2"/>
      <c r="I83" s="26"/>
      <c r="J83" s="2"/>
      <c r="K83" s="2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6"/>
      <c r="D84" s="2"/>
      <c r="E84" s="26"/>
      <c r="F84" s="2"/>
      <c r="G84" s="26"/>
      <c r="H84" s="2"/>
      <c r="I84" s="26"/>
      <c r="J84" s="2"/>
      <c r="K84" s="2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6"/>
      <c r="D85" s="2"/>
      <c r="E85" s="26"/>
      <c r="F85" s="2"/>
      <c r="G85" s="26"/>
      <c r="H85" s="2"/>
      <c r="I85" s="26"/>
      <c r="J85" s="2"/>
      <c r="K85" s="2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6"/>
      <c r="D86" s="2"/>
      <c r="E86" s="26"/>
      <c r="F86" s="2"/>
      <c r="G86" s="26"/>
      <c r="H86" s="2"/>
      <c r="I86" s="26"/>
      <c r="J86" s="2"/>
      <c r="K86" s="2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6"/>
      <c r="D87" s="2"/>
      <c r="E87" s="26"/>
      <c r="F87" s="2"/>
      <c r="G87" s="26"/>
      <c r="H87" s="2"/>
      <c r="I87" s="26"/>
      <c r="J87" s="2"/>
      <c r="K87" s="2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6"/>
      <c r="D88" s="2"/>
      <c r="E88" s="26"/>
      <c r="F88" s="2"/>
      <c r="G88" s="26"/>
      <c r="H88" s="2"/>
      <c r="I88" s="26"/>
      <c r="J88" s="2"/>
      <c r="K88" s="2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6"/>
      <c r="D89" s="2"/>
      <c r="E89" s="26"/>
      <c r="F89" s="2"/>
      <c r="G89" s="26"/>
      <c r="H89" s="2"/>
      <c r="I89" s="26"/>
      <c r="J89" s="2"/>
      <c r="K89" s="2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6"/>
      <c r="D90" s="2"/>
      <c r="E90" s="26"/>
      <c r="F90" s="2"/>
      <c r="G90" s="26"/>
      <c r="H90" s="2"/>
      <c r="I90" s="26"/>
      <c r="J90" s="2"/>
      <c r="K90" s="2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6"/>
      <c r="D91" s="2"/>
      <c r="E91" s="26"/>
      <c r="F91" s="2"/>
      <c r="G91" s="26"/>
      <c r="H91" s="2"/>
      <c r="I91" s="26"/>
      <c r="J91" s="2"/>
      <c r="K91" s="2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6"/>
      <c r="D92" s="2"/>
      <c r="E92" s="26"/>
      <c r="F92" s="2"/>
      <c r="G92" s="26"/>
      <c r="H92" s="2"/>
      <c r="I92" s="26"/>
      <c r="J92" s="2"/>
      <c r="K92" s="2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6"/>
      <c r="D93" s="2"/>
      <c r="E93" s="26"/>
      <c r="F93" s="2"/>
      <c r="G93" s="26"/>
      <c r="H93" s="2"/>
      <c r="I93" s="26"/>
      <c r="J93" s="2"/>
      <c r="K93" s="2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6"/>
      <c r="D94" s="2"/>
      <c r="E94" s="26"/>
      <c r="F94" s="2"/>
      <c r="G94" s="26"/>
      <c r="H94" s="2"/>
      <c r="I94" s="26"/>
      <c r="J94" s="2"/>
      <c r="K94" s="2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6"/>
      <c r="D95" s="2"/>
      <c r="E95" s="26"/>
      <c r="F95" s="2"/>
      <c r="G95" s="26"/>
      <c r="H95" s="2"/>
      <c r="I95" s="26"/>
      <c r="J95" s="2"/>
      <c r="K95" s="2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6"/>
      <c r="D96" s="2"/>
      <c r="E96" s="26"/>
      <c r="F96" s="2"/>
      <c r="G96" s="26"/>
      <c r="H96" s="2"/>
      <c r="I96" s="26"/>
      <c r="J96" s="2"/>
      <c r="K96" s="2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6"/>
      <c r="D97" s="2"/>
      <c r="E97" s="26"/>
      <c r="F97" s="2"/>
      <c r="G97" s="26"/>
      <c r="H97" s="2"/>
      <c r="I97" s="26"/>
      <c r="J97" s="2"/>
      <c r="K97" s="2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6"/>
      <c r="D98" s="2"/>
      <c r="E98" s="26"/>
      <c r="F98" s="2"/>
      <c r="G98" s="26"/>
      <c r="H98" s="2"/>
      <c r="I98" s="26"/>
      <c r="J98" s="2"/>
      <c r="K98" s="2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6"/>
      <c r="D99" s="2"/>
      <c r="E99" s="26"/>
      <c r="F99" s="2"/>
      <c r="G99" s="26"/>
      <c r="H99" s="2"/>
      <c r="I99" s="26"/>
      <c r="J99" s="2"/>
      <c r="K99" s="2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6"/>
      <c r="D100" s="2"/>
      <c r="E100" s="26"/>
      <c r="F100" s="2"/>
      <c r="G100" s="26"/>
      <c r="H100" s="2"/>
      <c r="I100" s="26"/>
      <c r="J100" s="2"/>
      <c r="K100" s="2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6"/>
      <c r="D101" s="2"/>
      <c r="E101" s="26"/>
      <c r="F101" s="2"/>
      <c r="G101" s="26"/>
      <c r="H101" s="2"/>
      <c r="I101" s="26"/>
      <c r="J101" s="2"/>
      <c r="K101" s="2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6"/>
      <c r="D102" s="2"/>
      <c r="E102" s="26"/>
      <c r="F102" s="2"/>
      <c r="G102" s="26"/>
      <c r="H102" s="2"/>
      <c r="I102" s="26"/>
      <c r="J102" s="2"/>
      <c r="K102" s="2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6"/>
      <c r="D103" s="2"/>
      <c r="E103" s="26"/>
      <c r="F103" s="2"/>
      <c r="G103" s="26"/>
      <c r="H103" s="2"/>
      <c r="I103" s="26"/>
      <c r="J103" s="2"/>
      <c r="K103" s="2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6"/>
      <c r="D104" s="2"/>
      <c r="E104" s="26"/>
      <c r="F104" s="2"/>
      <c r="G104" s="26"/>
      <c r="H104" s="2"/>
      <c r="I104" s="26"/>
      <c r="J104" s="2"/>
      <c r="K104" s="2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</sheetData>
  <printOptions/>
  <pageMargins left="0.4" right="0.5" top="0.5" bottom="0.3" header="0" footer="0"/>
  <pageSetup orientation="portrait" paperSize="9" scale="74"/>
  <rowBreaks count="1" manualBreakCount="1">
    <brk id="56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8.6640625" style="1" customWidth="1"/>
    <col min="2" max="2" width="13.6640625" style="1" customWidth="1"/>
    <col min="3" max="3" width="4.6640625" style="1" customWidth="1"/>
    <col min="4" max="4" width="13.6640625" style="1" customWidth="1"/>
    <col min="5" max="5" width="2.6640625" style="1" customWidth="1"/>
    <col min="6" max="16384" width="9.66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23.25">
      <c r="A4" s="3" t="s">
        <v>41</v>
      </c>
      <c r="B4" s="2"/>
      <c r="C4" s="2"/>
      <c r="D4" s="2"/>
      <c r="E4" s="2"/>
      <c r="F4" s="2"/>
    </row>
    <row r="5" spans="1:6" ht="13.5" customHeight="1">
      <c r="A5" s="4" t="s">
        <v>42</v>
      </c>
      <c r="B5" s="6"/>
      <c r="C5" s="6"/>
      <c r="D5" s="6"/>
      <c r="E5" s="6"/>
      <c r="F5" s="2"/>
    </row>
    <row r="6" spans="1:6" ht="13.5" customHeight="1">
      <c r="A6" s="4" t="s">
        <v>43</v>
      </c>
      <c r="B6" s="6"/>
      <c r="C6" s="6"/>
      <c r="D6" s="6"/>
      <c r="E6" s="6"/>
      <c r="F6" s="2"/>
    </row>
    <row r="7" spans="1:6" ht="18">
      <c r="A7" s="6"/>
      <c r="B7" s="6"/>
      <c r="C7" s="6"/>
      <c r="D7" s="6"/>
      <c r="E7" s="6"/>
      <c r="F7" s="2"/>
    </row>
    <row r="8" spans="1:6" ht="18">
      <c r="A8" s="5" t="s">
        <v>44</v>
      </c>
      <c r="B8" s="6"/>
      <c r="C8" s="6"/>
      <c r="D8" s="6"/>
      <c r="E8" s="6"/>
      <c r="F8" s="2"/>
    </row>
    <row r="9" spans="1:6" ht="18">
      <c r="A9" s="6"/>
      <c r="B9" s="6"/>
      <c r="C9" s="6"/>
      <c r="D9" s="6"/>
      <c r="E9" s="6"/>
      <c r="F9" s="2"/>
    </row>
    <row r="10" spans="1:6" ht="18">
      <c r="A10" s="6"/>
      <c r="B10" s="9" t="s">
        <v>83</v>
      </c>
      <c r="C10" s="9"/>
      <c r="D10" s="9" t="s">
        <v>83</v>
      </c>
      <c r="E10" s="9"/>
      <c r="F10" s="2"/>
    </row>
    <row r="11" spans="1:6" ht="18">
      <c r="A11" s="6"/>
      <c r="B11" s="9" t="str">
        <f>PL!C17</f>
        <v>31/12/06</v>
      </c>
      <c r="C11" s="9"/>
      <c r="D11" s="9" t="s">
        <v>36</v>
      </c>
      <c r="E11" s="9"/>
      <c r="F11" s="2"/>
    </row>
    <row r="12" spans="1:6" ht="18">
      <c r="A12" s="6"/>
      <c r="B12" s="9" t="s">
        <v>31</v>
      </c>
      <c r="C12" s="9"/>
      <c r="D12" s="9" t="s">
        <v>31</v>
      </c>
      <c r="E12" s="9"/>
      <c r="F12" s="2"/>
    </row>
    <row r="13" spans="1:6" ht="18">
      <c r="A13" s="6"/>
      <c r="B13" s="6"/>
      <c r="C13" s="6"/>
      <c r="D13" s="9" t="s">
        <v>37</v>
      </c>
      <c r="E13" s="6"/>
      <c r="F13" s="2"/>
    </row>
    <row r="14" spans="1:6" ht="18">
      <c r="A14" s="5" t="s">
        <v>45</v>
      </c>
      <c r="B14" s="6"/>
      <c r="C14" s="6"/>
      <c r="D14" s="9"/>
      <c r="E14" s="6"/>
      <c r="F14" s="2"/>
    </row>
    <row r="15" spans="1:6" ht="18">
      <c r="A15" s="5" t="s">
        <v>46</v>
      </c>
      <c r="B15" s="6"/>
      <c r="C15" s="6"/>
      <c r="D15" s="9"/>
      <c r="E15" s="6"/>
      <c r="F15" s="2"/>
    </row>
    <row r="16" spans="1:6" ht="18">
      <c r="A16" s="6" t="s">
        <v>47</v>
      </c>
      <c r="B16" s="79">
        <v>164376</v>
      </c>
      <c r="C16" s="79"/>
      <c r="D16" s="79">
        <v>164241</v>
      </c>
      <c r="E16" s="16"/>
      <c r="F16" s="2"/>
    </row>
    <row r="17" spans="1:6" ht="18">
      <c r="A17" s="6" t="s">
        <v>48</v>
      </c>
      <c r="B17" s="79">
        <v>3632</v>
      </c>
      <c r="C17" s="79"/>
      <c r="D17" s="79">
        <v>7745</v>
      </c>
      <c r="E17" s="16"/>
      <c r="F17" s="2"/>
    </row>
    <row r="18" spans="1:6" ht="18">
      <c r="A18" s="6" t="s">
        <v>49</v>
      </c>
      <c r="B18" s="79">
        <v>29291</v>
      </c>
      <c r="C18" s="79"/>
      <c r="D18" s="79">
        <v>28757</v>
      </c>
      <c r="E18" s="16"/>
      <c r="F18" s="2"/>
    </row>
    <row r="19" spans="1:6" ht="18">
      <c r="A19" s="30" t="s">
        <v>50</v>
      </c>
      <c r="B19" s="79">
        <v>267</v>
      </c>
      <c r="C19" s="79"/>
      <c r="D19" s="79">
        <v>2121</v>
      </c>
      <c r="E19" s="16"/>
      <c r="F19" s="2"/>
    </row>
    <row r="20" spans="1:6" ht="18">
      <c r="A20" s="6" t="s">
        <v>51</v>
      </c>
      <c r="B20" s="79">
        <v>5011</v>
      </c>
      <c r="C20" s="79"/>
      <c r="D20" s="79">
        <v>5609</v>
      </c>
      <c r="E20" s="16"/>
      <c r="F20" s="2"/>
    </row>
    <row r="21" spans="1:6" ht="18">
      <c r="A21" s="6"/>
      <c r="B21" s="83">
        <f>SUM(B16:B20)</f>
        <v>202577</v>
      </c>
      <c r="C21" s="83"/>
      <c r="D21" s="83">
        <f>SUM(D16:D20)</f>
        <v>208473</v>
      </c>
      <c r="E21" s="16"/>
      <c r="F21" s="2"/>
    </row>
    <row r="22" spans="1:6" ht="18">
      <c r="A22" s="6"/>
      <c r="B22" s="83"/>
      <c r="C22" s="83"/>
      <c r="D22" s="83"/>
      <c r="E22" s="2"/>
      <c r="F22" s="2"/>
    </row>
    <row r="23" spans="1:6" ht="18">
      <c r="A23" s="5" t="s">
        <v>52</v>
      </c>
      <c r="B23" s="79"/>
      <c r="C23" s="79"/>
      <c r="D23" s="79"/>
      <c r="E23" s="2"/>
      <c r="F23" s="2"/>
    </row>
    <row r="24" spans="1:6" ht="18">
      <c r="A24" s="6" t="s">
        <v>53</v>
      </c>
      <c r="B24" s="79">
        <v>61935</v>
      </c>
      <c r="C24" s="79"/>
      <c r="D24" s="79">
        <v>60856</v>
      </c>
      <c r="E24" s="2"/>
      <c r="F24" s="2"/>
    </row>
    <row r="25" spans="1:6" ht="18">
      <c r="A25" s="6" t="s">
        <v>54</v>
      </c>
      <c r="B25" s="79">
        <v>79615</v>
      </c>
      <c r="C25" s="79"/>
      <c r="D25" s="79">
        <v>73450</v>
      </c>
      <c r="E25" s="2"/>
      <c r="F25" s="2"/>
    </row>
    <row r="26" spans="1:6" ht="18">
      <c r="A26" s="6" t="s">
        <v>55</v>
      </c>
      <c r="B26" s="79">
        <v>17306</v>
      </c>
      <c r="C26" s="79"/>
      <c r="D26" s="79">
        <v>15524</v>
      </c>
      <c r="E26" s="2"/>
      <c r="F26" s="2"/>
    </row>
    <row r="27" spans="1:6" ht="18">
      <c r="A27" s="6" t="s">
        <v>56</v>
      </c>
      <c r="B27" s="79">
        <v>5582</v>
      </c>
      <c r="C27" s="79"/>
      <c r="D27" s="79">
        <v>5389</v>
      </c>
      <c r="E27" s="2"/>
      <c r="F27" s="2"/>
    </row>
    <row r="28" spans="1:6" ht="18">
      <c r="A28" s="6" t="s">
        <v>57</v>
      </c>
      <c r="B28" s="79">
        <v>7600</v>
      </c>
      <c r="C28" s="79"/>
      <c r="D28" s="79">
        <v>10518</v>
      </c>
      <c r="E28" s="2"/>
      <c r="F28" s="2"/>
    </row>
    <row r="29" spans="1:6" ht="18">
      <c r="A29" s="6" t="s">
        <v>58</v>
      </c>
      <c r="B29" s="79">
        <v>9885</v>
      </c>
      <c r="C29" s="79"/>
      <c r="D29" s="79">
        <v>6012</v>
      </c>
      <c r="E29" s="2"/>
      <c r="F29" s="2"/>
    </row>
    <row r="30" spans="1:6" ht="18">
      <c r="A30" s="6" t="s">
        <v>59</v>
      </c>
      <c r="B30" s="79">
        <v>692</v>
      </c>
      <c r="C30" s="79"/>
      <c r="D30" s="79" t="s">
        <v>32</v>
      </c>
      <c r="E30" s="2"/>
      <c r="F30" s="2"/>
    </row>
    <row r="31" spans="1:6" ht="18">
      <c r="A31" s="6"/>
      <c r="B31" s="83">
        <f>SUM(B24:B30)</f>
        <v>182615</v>
      </c>
      <c r="C31" s="79"/>
      <c r="D31" s="83">
        <f>SUM(D24:D30)</f>
        <v>171749</v>
      </c>
      <c r="E31" s="2"/>
      <c r="F31" s="2"/>
    </row>
    <row r="32" spans="1:6" ht="12.75">
      <c r="A32" s="2"/>
      <c r="B32" s="85"/>
      <c r="C32" s="82"/>
      <c r="D32" s="85"/>
      <c r="E32" s="2"/>
      <c r="F32" s="2"/>
    </row>
    <row r="33" spans="1:6" ht="18">
      <c r="A33" s="5" t="s">
        <v>60</v>
      </c>
      <c r="B33" s="86">
        <f>B31+B21</f>
        <v>385192</v>
      </c>
      <c r="C33" s="86"/>
      <c r="D33" s="86">
        <f>D31+D21</f>
        <v>380222</v>
      </c>
      <c r="E33" s="2"/>
      <c r="F33" s="2"/>
    </row>
    <row r="34" spans="1:6" ht="18">
      <c r="A34" s="6"/>
      <c r="B34" s="87"/>
      <c r="C34" s="87"/>
      <c r="D34" s="87"/>
      <c r="E34" s="2"/>
      <c r="F34" s="2"/>
    </row>
    <row r="35" spans="1:6" ht="18">
      <c r="A35" s="6"/>
      <c r="B35" s="82"/>
      <c r="C35" s="82"/>
      <c r="D35" s="82"/>
      <c r="E35" s="2"/>
      <c r="F35" s="2"/>
    </row>
    <row r="36" spans="1:6" ht="18">
      <c r="A36" s="5" t="s">
        <v>61</v>
      </c>
      <c r="B36" s="82"/>
      <c r="C36" s="82"/>
      <c r="D36" s="82"/>
      <c r="E36" s="2"/>
      <c r="F36" s="2"/>
    </row>
    <row r="37" spans="1:6" ht="18">
      <c r="A37" s="5" t="s">
        <v>62</v>
      </c>
      <c r="B37" s="82"/>
      <c r="C37" s="82"/>
      <c r="D37" s="82"/>
      <c r="E37" s="2"/>
      <c r="F37" s="2"/>
    </row>
    <row r="38" spans="1:6" ht="18">
      <c r="A38" s="6" t="s">
        <v>63</v>
      </c>
      <c r="B38" s="79">
        <v>62704</v>
      </c>
      <c r="C38" s="79"/>
      <c r="D38" s="79">
        <v>62704</v>
      </c>
      <c r="E38" s="2"/>
      <c r="F38" s="2"/>
    </row>
    <row r="39" spans="1:6" ht="18">
      <c r="A39" s="6" t="s">
        <v>64</v>
      </c>
      <c r="B39" s="79">
        <v>52</v>
      </c>
      <c r="C39" s="79"/>
      <c r="D39" s="79">
        <v>52</v>
      </c>
      <c r="E39" s="2"/>
      <c r="F39" s="2"/>
    </row>
    <row r="40" spans="1:6" ht="18">
      <c r="A40" s="6" t="s">
        <v>65</v>
      </c>
      <c r="B40" s="79">
        <v>20516</v>
      </c>
      <c r="C40" s="79"/>
      <c r="D40" s="79">
        <v>21011</v>
      </c>
      <c r="E40" s="2"/>
      <c r="F40" s="2"/>
    </row>
    <row r="41" spans="1:6" ht="18">
      <c r="A41" s="6" t="s">
        <v>66</v>
      </c>
      <c r="B41" s="79">
        <f>'EQUITY '!F37</f>
        <v>-81</v>
      </c>
      <c r="C41" s="79"/>
      <c r="D41" s="79">
        <v>-15</v>
      </c>
      <c r="E41" s="2"/>
      <c r="F41" s="2"/>
    </row>
    <row r="42" spans="1:6" ht="18">
      <c r="A42" s="6" t="s">
        <v>67</v>
      </c>
      <c r="B42" s="79">
        <f>'EQUITY '!G37</f>
        <v>73561</v>
      </c>
      <c r="C42" s="79"/>
      <c r="D42" s="79">
        <v>71468</v>
      </c>
      <c r="E42" s="2"/>
      <c r="F42" s="2"/>
    </row>
    <row r="43" spans="1:6" ht="18">
      <c r="A43" s="5" t="s">
        <v>68</v>
      </c>
      <c r="B43" s="83">
        <f>SUM(B38:B42)</f>
        <v>156752</v>
      </c>
      <c r="C43" s="83"/>
      <c r="D43" s="83">
        <f>SUM(D38:D42)</f>
        <v>155220</v>
      </c>
      <c r="E43" s="2"/>
      <c r="F43" s="2"/>
    </row>
    <row r="44" spans="1:6" ht="18">
      <c r="A44" s="6"/>
      <c r="B44" s="85"/>
      <c r="C44" s="85"/>
      <c r="D44" s="85"/>
      <c r="E44" s="2"/>
      <c r="F44" s="2"/>
    </row>
    <row r="45" spans="1:6" ht="18">
      <c r="A45" s="5" t="s">
        <v>69</v>
      </c>
      <c r="B45" s="82"/>
      <c r="C45" s="82"/>
      <c r="D45" s="82"/>
      <c r="E45" s="2"/>
      <c r="F45" s="2"/>
    </row>
    <row r="46" spans="1:6" ht="18">
      <c r="A46" s="6" t="s">
        <v>70</v>
      </c>
      <c r="B46" s="79">
        <v>7985</v>
      </c>
      <c r="C46" s="79"/>
      <c r="D46" s="79">
        <v>10378</v>
      </c>
      <c r="E46" s="2"/>
      <c r="F46" s="2"/>
    </row>
    <row r="47" spans="1:6" ht="18">
      <c r="A47" s="6" t="s">
        <v>71</v>
      </c>
      <c r="B47" s="79">
        <v>15203</v>
      </c>
      <c r="C47" s="79"/>
      <c r="D47" s="79">
        <v>15947</v>
      </c>
      <c r="E47" s="2"/>
      <c r="F47" s="2"/>
    </row>
    <row r="48" spans="1:6" ht="18">
      <c r="A48" s="6"/>
      <c r="B48" s="83">
        <f>SUM(B46:B47)</f>
        <v>23188</v>
      </c>
      <c r="C48" s="83"/>
      <c r="D48" s="83">
        <f>SUM(D46:D47)</f>
        <v>26325</v>
      </c>
      <c r="E48" s="2"/>
      <c r="F48" s="2"/>
    </row>
    <row r="49" spans="1:6" ht="18">
      <c r="A49" s="6"/>
      <c r="B49" s="83"/>
      <c r="C49" s="83"/>
      <c r="D49" s="83"/>
      <c r="E49" s="2"/>
      <c r="F49" s="2"/>
    </row>
    <row r="50" spans="1:6" ht="18">
      <c r="A50" s="5" t="s">
        <v>72</v>
      </c>
      <c r="B50" s="79"/>
      <c r="C50" s="79"/>
      <c r="D50" s="79"/>
      <c r="E50" s="2"/>
      <c r="F50" s="2"/>
    </row>
    <row r="51" spans="1:6" ht="18">
      <c r="A51" s="6" t="s">
        <v>73</v>
      </c>
      <c r="B51" s="79">
        <v>46945</v>
      </c>
      <c r="C51" s="79"/>
      <c r="D51" s="79">
        <v>37439</v>
      </c>
      <c r="E51" s="2"/>
      <c r="F51" s="2"/>
    </row>
    <row r="52" spans="1:6" ht="18">
      <c r="A52" s="6" t="s">
        <v>74</v>
      </c>
      <c r="B52" s="79">
        <v>16905</v>
      </c>
      <c r="C52" s="79"/>
      <c r="D52" s="79">
        <v>17658</v>
      </c>
      <c r="E52" s="2"/>
      <c r="F52" s="2"/>
    </row>
    <row r="53" spans="1:6" ht="18">
      <c r="A53" s="6" t="s">
        <v>75</v>
      </c>
      <c r="B53" s="79">
        <v>98</v>
      </c>
      <c r="C53" s="79"/>
      <c r="D53" s="79">
        <v>23</v>
      </c>
      <c r="E53" s="2"/>
      <c r="F53" s="2"/>
    </row>
    <row r="54" spans="1:6" ht="18">
      <c r="A54" s="6" t="s">
        <v>76</v>
      </c>
      <c r="B54" s="79">
        <v>141304</v>
      </c>
      <c r="C54" s="79"/>
      <c r="D54" s="79">
        <v>143557</v>
      </c>
      <c r="E54" s="2"/>
      <c r="F54" s="2"/>
    </row>
    <row r="55" spans="1:6" ht="18">
      <c r="A55" s="6"/>
      <c r="B55" s="83">
        <f>SUM(B51:B54)</f>
        <v>205252</v>
      </c>
      <c r="C55" s="83"/>
      <c r="D55" s="83">
        <f>SUM(D51:D54)</f>
        <v>198677</v>
      </c>
      <c r="E55" s="2"/>
      <c r="F55" s="2"/>
    </row>
    <row r="56" spans="1:6" ht="18">
      <c r="A56" s="6"/>
      <c r="B56" s="83"/>
      <c r="C56" s="83"/>
      <c r="D56" s="83"/>
      <c r="E56" s="2"/>
      <c r="F56" s="2"/>
    </row>
    <row r="57" spans="1:6" ht="18">
      <c r="A57" s="5" t="s">
        <v>77</v>
      </c>
      <c r="B57" s="79">
        <f>B55+B48</f>
        <v>228440</v>
      </c>
      <c r="C57" s="79"/>
      <c r="D57" s="79">
        <f>D55+D48</f>
        <v>225002</v>
      </c>
      <c r="E57" s="2"/>
      <c r="F57" s="2"/>
    </row>
    <row r="58" spans="1:6" ht="12.75">
      <c r="A58" s="2"/>
      <c r="B58" s="88"/>
      <c r="C58" s="88"/>
      <c r="D58" s="88"/>
      <c r="E58" s="2"/>
      <c r="F58" s="2"/>
    </row>
    <row r="59" spans="1:6" ht="18">
      <c r="A59" s="5" t="s">
        <v>78</v>
      </c>
      <c r="B59" s="79">
        <f>B57+B43</f>
        <v>385192</v>
      </c>
      <c r="C59" s="79"/>
      <c r="D59" s="79">
        <f>D57+D43</f>
        <v>380222</v>
      </c>
      <c r="E59" s="2"/>
      <c r="F59" s="2"/>
    </row>
    <row r="60" spans="1:6" ht="18">
      <c r="A60" s="6"/>
      <c r="B60" s="19"/>
      <c r="C60" s="19"/>
      <c r="D60" s="19"/>
      <c r="E60" s="2"/>
      <c r="F60" s="2"/>
    </row>
    <row r="61" spans="1:6" ht="18">
      <c r="A61" s="6" t="s">
        <v>79</v>
      </c>
      <c r="B61" s="32"/>
      <c r="C61" s="16"/>
      <c r="D61" s="32"/>
      <c r="E61" s="2"/>
      <c r="F61" s="2"/>
    </row>
    <row r="62" spans="1:6" ht="18">
      <c r="A62" s="6" t="s">
        <v>80</v>
      </c>
      <c r="B62" s="33">
        <f>B43/B38</f>
        <v>2.4998724164327633</v>
      </c>
      <c r="C62" s="20"/>
      <c r="D62" s="33">
        <f>D43/D38</f>
        <v>2.475440163306966</v>
      </c>
      <c r="E62" s="2"/>
      <c r="F62" s="2"/>
    </row>
    <row r="63" spans="1:6" ht="18">
      <c r="A63" s="6"/>
      <c r="B63" s="34"/>
      <c r="C63" s="25"/>
      <c r="D63" s="34"/>
      <c r="E63" s="2"/>
      <c r="F63" s="2"/>
    </row>
    <row r="64" spans="1:6" ht="18">
      <c r="A64" s="6"/>
      <c r="B64" s="25"/>
      <c r="C64" s="25"/>
      <c r="D64" s="25"/>
      <c r="E64" s="2"/>
      <c r="F64" s="2"/>
    </row>
    <row r="65" spans="1:6" ht="18">
      <c r="A65" s="28" t="s">
        <v>81</v>
      </c>
      <c r="B65" s="35"/>
      <c r="C65" s="25"/>
      <c r="D65" s="35"/>
      <c r="E65" s="35"/>
      <c r="F65" s="2"/>
    </row>
    <row r="66" spans="1:6" ht="18">
      <c r="A66" s="28" t="s">
        <v>82</v>
      </c>
      <c r="B66" s="25"/>
      <c r="C66" s="25"/>
      <c r="D66" s="25"/>
      <c r="E66" s="25"/>
      <c r="F66" s="2"/>
    </row>
    <row r="67" spans="1:6" ht="18">
      <c r="A67" s="6"/>
      <c r="B67" s="25"/>
      <c r="C67" s="25"/>
      <c r="D67" s="25"/>
      <c r="E67" s="25"/>
      <c r="F67" s="2"/>
    </row>
    <row r="68" spans="1:6" ht="18">
      <c r="A68" s="6"/>
      <c r="B68" s="25"/>
      <c r="C68" s="25"/>
      <c r="D68" s="25"/>
      <c r="E68" s="25"/>
      <c r="F68" s="2"/>
    </row>
    <row r="69" spans="1:6" ht="18">
      <c r="A69" s="6"/>
      <c r="B69" s="25"/>
      <c r="C69" s="25"/>
      <c r="D69" s="25"/>
      <c r="E69" s="25"/>
      <c r="F69" s="2"/>
    </row>
    <row r="70" spans="1:6" ht="18">
      <c r="A70" s="6"/>
      <c r="B70" s="25"/>
      <c r="C70" s="25"/>
      <c r="D70" s="25"/>
      <c r="E70" s="25"/>
      <c r="F70" s="2"/>
    </row>
    <row r="71" spans="1:6" ht="18">
      <c r="A71" s="6"/>
      <c r="B71" s="25"/>
      <c r="C71" s="25"/>
      <c r="D71" s="25"/>
      <c r="E71" s="25"/>
      <c r="F71" s="2"/>
    </row>
    <row r="72" spans="1:6" ht="12.75">
      <c r="A72" s="2"/>
      <c r="B72" s="26"/>
      <c r="C72" s="26"/>
      <c r="D72" s="26"/>
      <c r="E72" s="26"/>
      <c r="F72" s="2"/>
    </row>
    <row r="73" spans="1:6" ht="12.75">
      <c r="A73" s="2"/>
      <c r="B73" s="26"/>
      <c r="C73" s="26"/>
      <c r="D73" s="26"/>
      <c r="E73" s="26"/>
      <c r="F73" s="2"/>
    </row>
    <row r="74" spans="1:6" ht="12.75">
      <c r="A74" s="2"/>
      <c r="B74" s="26"/>
      <c r="C74" s="26"/>
      <c r="D74" s="26"/>
      <c r="E74" s="26"/>
      <c r="F74" s="2"/>
    </row>
    <row r="75" spans="1:6" ht="12.75">
      <c r="A75" s="2"/>
      <c r="B75" s="26"/>
      <c r="C75" s="26"/>
      <c r="D75" s="26"/>
      <c r="E75" s="26"/>
      <c r="F75" s="2"/>
    </row>
    <row r="76" spans="1:6" ht="12.75">
      <c r="A76" s="2"/>
      <c r="B76" s="26"/>
      <c r="C76" s="26"/>
      <c r="D76" s="26"/>
      <c r="E76" s="26"/>
      <c r="F76" s="2"/>
    </row>
    <row r="77" spans="1:6" ht="12.75">
      <c r="A77" s="2"/>
      <c r="B77" s="26"/>
      <c r="C77" s="26"/>
      <c r="D77" s="26"/>
      <c r="E77" s="26"/>
      <c r="F77" s="2"/>
    </row>
    <row r="78" spans="1:6" ht="12.75">
      <c r="A78" s="2"/>
      <c r="B78" s="26"/>
      <c r="C78" s="26"/>
      <c r="D78" s="26"/>
      <c r="E78" s="26"/>
      <c r="F78" s="2"/>
    </row>
    <row r="79" spans="1:6" ht="12.75">
      <c r="A79" s="2"/>
      <c r="B79" s="26"/>
      <c r="C79" s="26"/>
      <c r="D79" s="26"/>
      <c r="E79" s="26"/>
      <c r="F79" s="2"/>
    </row>
    <row r="80" spans="1:6" ht="12.75">
      <c r="A80" s="2"/>
      <c r="B80" s="26"/>
      <c r="C80" s="26"/>
      <c r="D80" s="26"/>
      <c r="E80" s="26"/>
      <c r="F80" s="2"/>
    </row>
    <row r="81" spans="1:6" ht="12.75">
      <c r="A81" s="2"/>
      <c r="B81" s="26"/>
      <c r="C81" s="26"/>
      <c r="D81" s="26"/>
      <c r="E81" s="26"/>
      <c r="F81" s="2"/>
    </row>
    <row r="82" spans="1:6" ht="12.75">
      <c r="A82" s="2"/>
      <c r="B82" s="26"/>
      <c r="C82" s="26"/>
      <c r="D82" s="26"/>
      <c r="E82" s="26"/>
      <c r="F82" s="2"/>
    </row>
    <row r="83" spans="1:6" ht="12.75">
      <c r="A83" s="2"/>
      <c r="B83" s="26"/>
      <c r="C83" s="26"/>
      <c r="D83" s="26"/>
      <c r="E83" s="26"/>
      <c r="F83" s="2"/>
    </row>
    <row r="84" spans="1:6" ht="12.75">
      <c r="A84" s="2"/>
      <c r="B84" s="26"/>
      <c r="C84" s="26"/>
      <c r="D84" s="26"/>
      <c r="E84" s="26"/>
      <c r="F84" s="2"/>
    </row>
    <row r="85" spans="1:6" ht="12.75">
      <c r="A85" s="2"/>
      <c r="B85" s="26"/>
      <c r="C85" s="26"/>
      <c r="D85" s="26"/>
      <c r="E85" s="26"/>
      <c r="F85" s="2"/>
    </row>
    <row r="86" spans="1:6" ht="12.75">
      <c r="A86" s="2"/>
      <c r="B86" s="26"/>
      <c r="C86" s="26"/>
      <c r="D86" s="26"/>
      <c r="E86" s="26"/>
      <c r="F86" s="2"/>
    </row>
    <row r="87" spans="1:6" ht="12.75">
      <c r="A87" s="2"/>
      <c r="B87" s="26"/>
      <c r="C87" s="26"/>
      <c r="D87" s="26"/>
      <c r="E87" s="26"/>
      <c r="F87" s="2"/>
    </row>
    <row r="88" spans="1:6" ht="12.75">
      <c r="A88" s="2"/>
      <c r="B88" s="26"/>
      <c r="C88" s="26"/>
      <c r="D88" s="26"/>
      <c r="E88" s="26"/>
      <c r="F88" s="2"/>
    </row>
    <row r="89" spans="1:6" ht="12.75">
      <c r="A89" s="2"/>
      <c r="B89" s="26"/>
      <c r="C89" s="26"/>
      <c r="D89" s="26"/>
      <c r="E89" s="26"/>
      <c r="F89" s="2"/>
    </row>
    <row r="90" spans="1:6" ht="12.75">
      <c r="A90" s="2"/>
      <c r="B90" s="26"/>
      <c r="C90" s="26"/>
      <c r="D90" s="26"/>
      <c r="E90" s="26"/>
      <c r="F90" s="2"/>
    </row>
    <row r="91" spans="1:6" ht="12.75">
      <c r="A91" s="2"/>
      <c r="B91" s="26"/>
      <c r="C91" s="26"/>
      <c r="D91" s="26"/>
      <c r="E91" s="26"/>
      <c r="F91" s="2"/>
    </row>
    <row r="92" spans="1:6" ht="12.75">
      <c r="A92" s="2"/>
      <c r="B92" s="26"/>
      <c r="C92" s="26"/>
      <c r="D92" s="26"/>
      <c r="E92" s="26"/>
      <c r="F92" s="2"/>
    </row>
    <row r="93" spans="1:6" ht="12.75">
      <c r="A93" s="2"/>
      <c r="B93" s="26"/>
      <c r="C93" s="26"/>
      <c r="D93" s="26"/>
      <c r="E93" s="26"/>
      <c r="F93" s="2"/>
    </row>
    <row r="94" spans="1:6" ht="12.75">
      <c r="A94" s="2"/>
      <c r="B94" s="26"/>
      <c r="C94" s="26"/>
      <c r="D94" s="26"/>
      <c r="E94" s="26"/>
      <c r="F94" s="2"/>
    </row>
    <row r="95" spans="1:6" ht="12.75">
      <c r="A95" s="2"/>
      <c r="B95" s="26"/>
      <c r="C95" s="26"/>
      <c r="D95" s="26"/>
      <c r="E95" s="26"/>
      <c r="F95" s="2"/>
    </row>
    <row r="96" spans="1:6" ht="12.75">
      <c r="A96" s="2"/>
      <c r="B96" s="26"/>
      <c r="C96" s="26"/>
      <c r="D96" s="26"/>
      <c r="E96" s="26"/>
      <c r="F96" s="2"/>
    </row>
    <row r="97" spans="1:6" ht="12.75">
      <c r="A97" s="2"/>
      <c r="B97" s="26"/>
      <c r="C97" s="26"/>
      <c r="D97" s="26"/>
      <c r="E97" s="26"/>
      <c r="F97" s="2"/>
    </row>
    <row r="98" spans="1:6" ht="12.75">
      <c r="A98" s="2"/>
      <c r="B98" s="26"/>
      <c r="C98" s="26"/>
      <c r="D98" s="26"/>
      <c r="E98" s="26"/>
      <c r="F98" s="2"/>
    </row>
    <row r="99" spans="1:6" ht="12.75">
      <c r="A99" s="2"/>
      <c r="B99" s="26"/>
      <c r="C99" s="26"/>
      <c r="D99" s="26"/>
      <c r="E99" s="26"/>
      <c r="F99" s="2"/>
    </row>
    <row r="100" spans="1:6" ht="12.75">
      <c r="A100" s="2"/>
      <c r="B100" s="26"/>
      <c r="C100" s="26"/>
      <c r="D100" s="26"/>
      <c r="E100" s="26"/>
      <c r="F100" s="2"/>
    </row>
    <row r="101" spans="1:6" ht="12.75">
      <c r="A101" s="2"/>
      <c r="B101" s="26"/>
      <c r="C101" s="26"/>
      <c r="D101" s="26"/>
      <c r="E101" s="26"/>
      <c r="F101" s="2"/>
    </row>
    <row r="102" spans="1:6" ht="12.75">
      <c r="A102" s="2"/>
      <c r="B102" s="26"/>
      <c r="C102" s="26"/>
      <c r="D102" s="26"/>
      <c r="E102" s="26"/>
      <c r="F102" s="2"/>
    </row>
    <row r="103" spans="1:6" ht="12.75">
      <c r="A103" s="2"/>
      <c r="B103" s="26"/>
      <c r="C103" s="26"/>
      <c r="D103" s="26"/>
      <c r="E103" s="26"/>
      <c r="F103" s="2"/>
    </row>
    <row r="104" spans="1:6" ht="12.75">
      <c r="A104" s="2"/>
      <c r="B104" s="26"/>
      <c r="C104" s="26"/>
      <c r="D104" s="26"/>
      <c r="E104" s="26"/>
      <c r="F104" s="2"/>
    </row>
    <row r="105" spans="1:6" ht="12.75">
      <c r="A105" s="2"/>
      <c r="B105" s="26"/>
      <c r="C105" s="26"/>
      <c r="D105" s="26"/>
      <c r="E105" s="26"/>
      <c r="F105" s="2"/>
    </row>
    <row r="106" spans="1:6" ht="12.75">
      <c r="A106" s="2"/>
      <c r="B106" s="26"/>
      <c r="C106" s="26"/>
      <c r="D106" s="26"/>
      <c r="E106" s="26"/>
      <c r="F106" s="2"/>
    </row>
    <row r="107" spans="1:6" ht="12.75">
      <c r="A107" s="2"/>
      <c r="B107" s="26"/>
      <c r="C107" s="26"/>
      <c r="D107" s="26"/>
      <c r="E107" s="26"/>
      <c r="F107" s="2"/>
    </row>
    <row r="108" spans="1:6" ht="12.75">
      <c r="A108" s="2"/>
      <c r="B108" s="26"/>
      <c r="C108" s="26"/>
      <c r="D108" s="26"/>
      <c r="E108" s="26"/>
      <c r="F108" s="2"/>
    </row>
    <row r="109" spans="1:6" ht="12.75">
      <c r="A109" s="2"/>
      <c r="B109" s="26"/>
      <c r="C109" s="26"/>
      <c r="D109" s="26"/>
      <c r="E109" s="26"/>
      <c r="F109" s="2"/>
    </row>
    <row r="110" spans="1:6" ht="12.75">
      <c r="A110" s="2"/>
      <c r="B110" s="26"/>
      <c r="C110" s="26"/>
      <c r="D110" s="26"/>
      <c r="E110" s="26"/>
      <c r="F110" s="2"/>
    </row>
    <row r="111" spans="1:6" ht="12.75">
      <c r="A111" s="2"/>
      <c r="B111" s="26"/>
      <c r="C111" s="26"/>
      <c r="D111" s="26"/>
      <c r="E111" s="26"/>
      <c r="F111" s="2"/>
    </row>
    <row r="112" spans="1:6" ht="12.75">
      <c r="A112" s="2"/>
      <c r="B112" s="26"/>
      <c r="C112" s="26"/>
      <c r="D112" s="26"/>
      <c r="E112" s="26"/>
      <c r="F112" s="2"/>
    </row>
    <row r="113" spans="1:6" ht="12.75">
      <c r="A113" s="2"/>
      <c r="B113" s="26"/>
      <c r="C113" s="26"/>
      <c r="D113" s="26"/>
      <c r="E113" s="26"/>
      <c r="F113" s="2"/>
    </row>
    <row r="114" spans="1:6" ht="12.75">
      <c r="A114" s="2"/>
      <c r="B114" s="26"/>
      <c r="C114" s="26"/>
      <c r="D114" s="26"/>
      <c r="E114" s="26"/>
      <c r="F114" s="2"/>
    </row>
    <row r="115" spans="1:6" ht="12.75">
      <c r="A115" s="2"/>
      <c r="B115" s="26"/>
      <c r="C115" s="26"/>
      <c r="D115" s="26"/>
      <c r="E115" s="26"/>
      <c r="F115" s="2"/>
    </row>
    <row r="116" spans="1:6" ht="12.75">
      <c r="A116" s="2"/>
      <c r="B116" s="26"/>
      <c r="C116" s="26"/>
      <c r="D116" s="26"/>
      <c r="E116" s="26"/>
      <c r="F116" s="2"/>
    </row>
  </sheetData>
  <printOptions/>
  <pageMargins left="0.4" right="0.5" top="0.5" bottom="0.3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5.6640625" style="36" customWidth="1"/>
    <col min="2" max="2" width="12.6640625" style="36" customWidth="1"/>
    <col min="3" max="4" width="13.6640625" style="36" customWidth="1"/>
    <col min="5" max="6" width="14.6640625" style="36" customWidth="1"/>
    <col min="7" max="7" width="15.6640625" style="36" customWidth="1"/>
    <col min="8" max="8" width="14.6640625" style="36" customWidth="1"/>
    <col min="9" max="16384" width="9.6640625" style="36" customWidth="1"/>
  </cols>
  <sheetData>
    <row r="1" spans="1:9" ht="15">
      <c r="A1" s="37"/>
      <c r="B1" s="37"/>
      <c r="C1" s="37"/>
      <c r="D1" s="37"/>
      <c r="E1" s="37"/>
      <c r="F1" s="37"/>
      <c r="G1" s="37"/>
      <c r="H1" s="37"/>
      <c r="I1" s="37"/>
    </row>
    <row r="2" spans="1:9" ht="15">
      <c r="A2" s="37"/>
      <c r="B2" s="37"/>
      <c r="C2" s="37"/>
      <c r="D2" s="37"/>
      <c r="E2" s="37"/>
      <c r="F2" s="37"/>
      <c r="G2" s="37"/>
      <c r="H2" s="37"/>
      <c r="I2" s="37"/>
    </row>
    <row r="3" spans="1:9" ht="23.25">
      <c r="A3" s="3" t="s">
        <v>84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4" t="s">
        <v>85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4" t="s">
        <v>86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37"/>
      <c r="B6" s="37"/>
      <c r="C6" s="37"/>
      <c r="D6" s="37"/>
      <c r="E6" s="37"/>
      <c r="F6" s="37"/>
      <c r="G6" s="37"/>
      <c r="H6" s="37"/>
      <c r="I6" s="37"/>
    </row>
    <row r="7" spans="1:9" ht="15">
      <c r="A7" s="37"/>
      <c r="B7" s="37"/>
      <c r="C7" s="37"/>
      <c r="D7" s="37"/>
      <c r="E7" s="37"/>
      <c r="F7" s="37"/>
      <c r="G7" s="37"/>
      <c r="H7" s="37"/>
      <c r="I7" s="37"/>
    </row>
    <row r="8" spans="1:9" ht="18">
      <c r="A8" s="5" t="s">
        <v>87</v>
      </c>
      <c r="B8" s="6"/>
      <c r="C8" s="6"/>
      <c r="D8" s="6"/>
      <c r="E8" s="6"/>
      <c r="F8" s="6"/>
      <c r="G8" s="6"/>
      <c r="H8" s="6"/>
      <c r="I8" s="37"/>
    </row>
    <row r="9" spans="1:9" ht="18">
      <c r="A9" s="7" t="s">
        <v>88</v>
      </c>
      <c r="B9" s="6"/>
      <c r="C9" s="6"/>
      <c r="D9" s="6"/>
      <c r="E9" s="6"/>
      <c r="F9" s="6"/>
      <c r="G9" s="6"/>
      <c r="H9" s="6"/>
      <c r="I9" s="37"/>
    </row>
    <row r="10" spans="1:9" ht="18">
      <c r="A10" s="6"/>
      <c r="B10" s="5"/>
      <c r="C10" s="4"/>
      <c r="D10" s="5"/>
      <c r="E10" s="5"/>
      <c r="F10" s="5"/>
      <c r="G10" s="9"/>
      <c r="H10" s="5"/>
      <c r="I10" s="37"/>
    </row>
    <row r="11" spans="1:9" ht="18">
      <c r="A11" s="6"/>
      <c r="B11" s="5"/>
      <c r="C11" s="7" t="s">
        <v>116</v>
      </c>
      <c r="D11" s="37"/>
      <c r="E11" s="38"/>
      <c r="F11" s="38"/>
      <c r="G11" s="9" t="s">
        <v>124</v>
      </c>
      <c r="H11" s="9"/>
      <c r="I11" s="37"/>
    </row>
    <row r="12" spans="1:9" ht="18">
      <c r="A12" s="6"/>
      <c r="B12" s="9" t="s">
        <v>114</v>
      </c>
      <c r="C12" s="9" t="s">
        <v>117</v>
      </c>
      <c r="D12" s="9" t="s">
        <v>119</v>
      </c>
      <c r="E12" s="9" t="s">
        <v>121</v>
      </c>
      <c r="F12" s="9" t="s">
        <v>123</v>
      </c>
      <c r="G12" s="9" t="s">
        <v>125</v>
      </c>
      <c r="H12" s="9"/>
      <c r="I12" s="37"/>
    </row>
    <row r="13" spans="1:9" ht="18">
      <c r="A13" s="6"/>
      <c r="B13" s="9" t="s">
        <v>115</v>
      </c>
      <c r="C13" s="9" t="s">
        <v>118</v>
      </c>
      <c r="D13" s="9" t="s">
        <v>120</v>
      </c>
      <c r="E13" s="9" t="s">
        <v>122</v>
      </c>
      <c r="F13" s="9" t="s">
        <v>120</v>
      </c>
      <c r="G13" s="9" t="s">
        <v>126</v>
      </c>
      <c r="H13" s="9" t="s">
        <v>127</v>
      </c>
      <c r="I13" s="37"/>
    </row>
    <row r="14" spans="1:9" ht="18">
      <c r="A14" s="6"/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9" t="s">
        <v>31</v>
      </c>
      <c r="I14" s="37"/>
    </row>
    <row r="15" spans="1:9" ht="18">
      <c r="A15" s="6"/>
      <c r="B15" s="31"/>
      <c r="C15" s="31"/>
      <c r="D15" s="31"/>
      <c r="E15" s="31"/>
      <c r="F15" s="31"/>
      <c r="G15" s="31"/>
      <c r="H15" s="31"/>
      <c r="I15" s="37"/>
    </row>
    <row r="16" spans="1:9" ht="18">
      <c r="A16" s="28" t="s">
        <v>89</v>
      </c>
      <c r="B16" s="31"/>
      <c r="C16" s="31"/>
      <c r="D16" s="31"/>
      <c r="E16" s="31"/>
      <c r="F16" s="31"/>
      <c r="G16" s="31"/>
      <c r="H16" s="31"/>
      <c r="I16" s="37"/>
    </row>
    <row r="17" spans="1:9" ht="18">
      <c r="A17" s="28" t="s">
        <v>90</v>
      </c>
      <c r="B17" s="86">
        <v>62704</v>
      </c>
      <c r="C17" s="86">
        <v>52</v>
      </c>
      <c r="D17" s="86">
        <v>24507</v>
      </c>
      <c r="E17" s="86">
        <v>612</v>
      </c>
      <c r="F17" s="79">
        <v>-15</v>
      </c>
      <c r="G17" s="86">
        <v>67360</v>
      </c>
      <c r="H17" s="86">
        <f>SUM(B17:G17)</f>
        <v>155220</v>
      </c>
      <c r="I17" s="37"/>
    </row>
    <row r="18" spans="1:9" ht="18">
      <c r="A18" s="28" t="s">
        <v>91</v>
      </c>
      <c r="B18" s="86"/>
      <c r="C18" s="86"/>
      <c r="D18" s="86"/>
      <c r="E18" s="86"/>
      <c r="F18" s="79"/>
      <c r="G18" s="86"/>
      <c r="H18" s="86"/>
      <c r="I18" s="37"/>
    </row>
    <row r="19" spans="1:9" ht="18">
      <c r="A19" s="28" t="s">
        <v>92</v>
      </c>
      <c r="B19" s="79" t="s">
        <v>32</v>
      </c>
      <c r="C19" s="79" t="s">
        <v>32</v>
      </c>
      <c r="D19" s="79" t="s">
        <v>32</v>
      </c>
      <c r="E19" s="79">
        <v>-612</v>
      </c>
      <c r="F19" s="79" t="s">
        <v>32</v>
      </c>
      <c r="G19" s="86">
        <v>612</v>
      </c>
      <c r="H19" s="79" t="s">
        <v>32</v>
      </c>
      <c r="I19" s="37"/>
    </row>
    <row r="20" spans="1:9" ht="18">
      <c r="A20" s="28" t="s">
        <v>93</v>
      </c>
      <c r="B20" s="79"/>
      <c r="C20" s="79"/>
      <c r="D20" s="79"/>
      <c r="E20" s="79"/>
      <c r="F20" s="79"/>
      <c r="G20" s="86"/>
      <c r="H20" s="79"/>
      <c r="I20" s="37"/>
    </row>
    <row r="21" spans="1:9" ht="18">
      <c r="A21" s="28" t="s">
        <v>94</v>
      </c>
      <c r="B21" s="79" t="s">
        <v>32</v>
      </c>
      <c r="C21" s="79" t="s">
        <v>32</v>
      </c>
      <c r="D21" s="79">
        <v>-3024</v>
      </c>
      <c r="E21" s="79" t="s">
        <v>32</v>
      </c>
      <c r="F21" s="79" t="s">
        <v>32</v>
      </c>
      <c r="G21" s="86">
        <f>-D21</f>
        <v>3024</v>
      </c>
      <c r="H21" s="79" t="s">
        <v>32</v>
      </c>
      <c r="I21" s="37"/>
    </row>
    <row r="22" spans="1:9" ht="18">
      <c r="A22" s="28" t="s">
        <v>95</v>
      </c>
      <c r="B22" s="79"/>
      <c r="C22" s="79"/>
      <c r="D22" s="79"/>
      <c r="E22" s="79"/>
      <c r="F22" s="79"/>
      <c r="G22" s="86"/>
      <c r="H22" s="79"/>
      <c r="I22" s="37"/>
    </row>
    <row r="23" spans="1:9" ht="18">
      <c r="A23" s="28" t="s">
        <v>96</v>
      </c>
      <c r="B23" s="79" t="s">
        <v>32</v>
      </c>
      <c r="C23" s="79" t="s">
        <v>32</v>
      </c>
      <c r="D23" s="79">
        <v>-472</v>
      </c>
      <c r="E23" s="79" t="s">
        <v>32</v>
      </c>
      <c r="F23" s="79" t="s">
        <v>32</v>
      </c>
      <c r="G23" s="86">
        <f>-D23</f>
        <v>472</v>
      </c>
      <c r="H23" s="79" t="s">
        <v>32</v>
      </c>
      <c r="I23" s="37"/>
    </row>
    <row r="24" spans="1:9" ht="18">
      <c r="A24" s="28"/>
      <c r="B24" s="79"/>
      <c r="C24" s="79"/>
      <c r="D24" s="79"/>
      <c r="E24" s="79"/>
      <c r="F24" s="79"/>
      <c r="G24" s="86"/>
      <c r="H24" s="79"/>
      <c r="I24" s="37"/>
    </row>
    <row r="25" spans="1:9" ht="18">
      <c r="A25" s="28" t="s">
        <v>97</v>
      </c>
      <c r="B25" s="89">
        <f>SUM(B17:B24)</f>
        <v>62704</v>
      </c>
      <c r="C25" s="89">
        <f>SUM(C17:C24)</f>
        <v>52</v>
      </c>
      <c r="D25" s="89">
        <f>SUM(D17:D24)</f>
        <v>21011</v>
      </c>
      <c r="E25" s="83" t="s">
        <v>32</v>
      </c>
      <c r="F25" s="89">
        <f>SUM(F17:F24)</f>
        <v>-15</v>
      </c>
      <c r="G25" s="89">
        <f>SUM(G17:G24)</f>
        <v>71468</v>
      </c>
      <c r="H25" s="89">
        <f>SUM(H17:H24)</f>
        <v>155220</v>
      </c>
      <c r="I25" s="37"/>
    </row>
    <row r="26" spans="1:9" ht="18">
      <c r="A26" s="28"/>
      <c r="B26" s="86"/>
      <c r="C26" s="86"/>
      <c r="D26" s="86"/>
      <c r="E26" s="86"/>
      <c r="F26" s="86"/>
      <c r="G26" s="86"/>
      <c r="H26" s="86"/>
      <c r="I26" s="37"/>
    </row>
    <row r="27" spans="1:9" ht="18">
      <c r="A27" s="28" t="s">
        <v>98</v>
      </c>
      <c r="B27" s="86"/>
      <c r="C27" s="86"/>
      <c r="D27" s="86"/>
      <c r="E27" s="86"/>
      <c r="F27" s="86"/>
      <c r="G27" s="86"/>
      <c r="H27" s="86"/>
      <c r="I27" s="37"/>
    </row>
    <row r="28" spans="1:9" ht="18">
      <c r="A28" s="28" t="s">
        <v>99</v>
      </c>
      <c r="B28" s="79" t="s">
        <v>32</v>
      </c>
      <c r="C28" s="79" t="s">
        <v>32</v>
      </c>
      <c r="D28" s="79" t="s">
        <v>32</v>
      </c>
      <c r="E28" s="79" t="s">
        <v>32</v>
      </c>
      <c r="F28" s="79">
        <v>-66</v>
      </c>
      <c r="G28" s="79" t="s">
        <v>32</v>
      </c>
      <c r="H28" s="86">
        <f>SUM(B28:G28)</f>
        <v>-66</v>
      </c>
      <c r="I28" s="37"/>
    </row>
    <row r="29" spans="1:9" ht="18">
      <c r="A29" s="28"/>
      <c r="B29" s="86"/>
      <c r="C29" s="86"/>
      <c r="D29" s="86"/>
      <c r="E29" s="86"/>
      <c r="F29" s="86"/>
      <c r="G29" s="86"/>
      <c r="H29" s="86"/>
      <c r="I29" s="37"/>
    </row>
    <row r="30" spans="1:9" ht="18">
      <c r="A30" s="28" t="s">
        <v>100</v>
      </c>
      <c r="B30" s="86"/>
      <c r="C30" s="86"/>
      <c r="D30" s="86"/>
      <c r="E30" s="86"/>
      <c r="F30" s="86"/>
      <c r="G30" s="86"/>
      <c r="H30" s="86"/>
      <c r="I30" s="37"/>
    </row>
    <row r="31" spans="1:9" ht="18">
      <c r="A31" s="28" t="s">
        <v>101</v>
      </c>
      <c r="B31" s="79" t="s">
        <v>32</v>
      </c>
      <c r="C31" s="79" t="s">
        <v>32</v>
      </c>
      <c r="D31" s="79">
        <v>-495</v>
      </c>
      <c r="E31" s="79" t="s">
        <v>32</v>
      </c>
      <c r="F31" s="79" t="s">
        <v>32</v>
      </c>
      <c r="G31" s="79">
        <f>-D31</f>
        <v>495</v>
      </c>
      <c r="H31" s="79" t="s">
        <v>32</v>
      </c>
      <c r="I31" s="37"/>
    </row>
    <row r="32" spans="1:9" ht="18">
      <c r="A32" s="28"/>
      <c r="B32" s="86"/>
      <c r="C32" s="86"/>
      <c r="D32" s="86"/>
      <c r="E32" s="86"/>
      <c r="F32" s="86"/>
      <c r="G32" s="86"/>
      <c r="H32" s="86"/>
      <c r="I32" s="37"/>
    </row>
    <row r="33" spans="1:9" ht="18">
      <c r="A33" s="6" t="s">
        <v>102</v>
      </c>
      <c r="B33" s="79" t="s">
        <v>32</v>
      </c>
      <c r="C33" s="79" t="s">
        <v>32</v>
      </c>
      <c r="D33" s="79" t="s">
        <v>32</v>
      </c>
      <c r="E33" s="79" t="s">
        <v>32</v>
      </c>
      <c r="F33" s="79" t="s">
        <v>32</v>
      </c>
      <c r="G33" s="86">
        <f>PL!G37</f>
        <v>3303</v>
      </c>
      <c r="H33" s="86">
        <f>SUM(B33:G33)</f>
        <v>3303</v>
      </c>
      <c r="I33" s="37"/>
    </row>
    <row r="34" spans="1:9" ht="18">
      <c r="A34" s="6"/>
      <c r="B34" s="79"/>
      <c r="C34" s="79"/>
      <c r="D34" s="79"/>
      <c r="E34" s="79"/>
      <c r="F34" s="79"/>
      <c r="G34" s="86"/>
      <c r="H34" s="86"/>
      <c r="I34" s="37"/>
    </row>
    <row r="35" spans="1:9" ht="18">
      <c r="A35" s="6" t="s">
        <v>103</v>
      </c>
      <c r="B35" s="79" t="s">
        <v>32</v>
      </c>
      <c r="C35" s="79" t="s">
        <v>32</v>
      </c>
      <c r="D35" s="79" t="s">
        <v>32</v>
      </c>
      <c r="E35" s="79" t="s">
        <v>32</v>
      </c>
      <c r="F35" s="79" t="s">
        <v>32</v>
      </c>
      <c r="G35" s="86">
        <v>-1705</v>
      </c>
      <c r="H35" s="86">
        <f>SUM(B35:G35)</f>
        <v>-1705</v>
      </c>
      <c r="I35" s="37"/>
    </row>
    <row r="36" spans="1:9" ht="18">
      <c r="A36" s="6"/>
      <c r="B36" s="79"/>
      <c r="C36" s="79"/>
      <c r="D36" s="79"/>
      <c r="E36" s="79"/>
      <c r="F36" s="79"/>
      <c r="G36" s="86"/>
      <c r="H36" s="86"/>
      <c r="I36" s="37"/>
    </row>
    <row r="37" spans="1:9" ht="18">
      <c r="A37" s="28" t="s">
        <v>104</v>
      </c>
      <c r="B37" s="89">
        <f>SUM(B25:B36)</f>
        <v>62704</v>
      </c>
      <c r="C37" s="89">
        <f>SUM(C25:C36)</f>
        <v>52</v>
      </c>
      <c r="D37" s="89">
        <f>SUM(D25:D36)</f>
        <v>20516</v>
      </c>
      <c r="E37" s="83" t="s">
        <v>32</v>
      </c>
      <c r="F37" s="89">
        <f>SUM(F25:F36)</f>
        <v>-81</v>
      </c>
      <c r="G37" s="89">
        <f>SUM(G25:G36)</f>
        <v>73561</v>
      </c>
      <c r="H37" s="89">
        <f>SUM(H25:H36)</f>
        <v>156752</v>
      </c>
      <c r="I37" s="37"/>
    </row>
    <row r="38" spans="1:9" ht="18">
      <c r="A38" s="37"/>
      <c r="B38" s="90"/>
      <c r="C38" s="90"/>
      <c r="D38" s="90"/>
      <c r="E38" s="90"/>
      <c r="F38" s="90"/>
      <c r="G38" s="90"/>
      <c r="H38" s="90"/>
      <c r="I38" s="37"/>
    </row>
    <row r="39" spans="1:9" ht="18">
      <c r="A39" s="30"/>
      <c r="B39" s="91"/>
      <c r="C39" s="91"/>
      <c r="D39" s="91"/>
      <c r="E39" s="91"/>
      <c r="F39" s="91"/>
      <c r="G39" s="91"/>
      <c r="H39" s="91"/>
      <c r="I39" s="37"/>
    </row>
    <row r="40" spans="1:9" ht="18">
      <c r="A40" s="40"/>
      <c r="B40" s="92"/>
      <c r="C40" s="92"/>
      <c r="D40" s="92"/>
      <c r="E40" s="92"/>
      <c r="F40" s="92"/>
      <c r="G40" s="92"/>
      <c r="H40" s="92"/>
      <c r="I40" s="37"/>
    </row>
    <row r="41" spans="1:9" ht="18">
      <c r="A41" s="6"/>
      <c r="B41" s="86"/>
      <c r="C41" s="86"/>
      <c r="D41" s="86"/>
      <c r="E41" s="86"/>
      <c r="F41" s="86"/>
      <c r="G41" s="86"/>
      <c r="H41" s="86"/>
      <c r="I41" s="37"/>
    </row>
    <row r="42" spans="1:9" ht="18">
      <c r="A42" s="28" t="s">
        <v>105</v>
      </c>
      <c r="B42" s="86">
        <v>62704</v>
      </c>
      <c r="C42" s="86">
        <v>52</v>
      </c>
      <c r="D42" s="86">
        <v>22630</v>
      </c>
      <c r="E42" s="86">
        <v>509</v>
      </c>
      <c r="F42" s="86">
        <v>-1</v>
      </c>
      <c r="G42" s="86">
        <v>64693</v>
      </c>
      <c r="H42" s="86">
        <f>SUM(B42:G42)</f>
        <v>150587</v>
      </c>
      <c r="I42" s="37"/>
    </row>
    <row r="43" spans="1:9" ht="18">
      <c r="A43" s="28"/>
      <c r="B43" s="86"/>
      <c r="C43" s="86"/>
      <c r="D43" s="86"/>
      <c r="E43" s="86"/>
      <c r="F43" s="86"/>
      <c r="G43" s="86"/>
      <c r="H43" s="86"/>
      <c r="I43" s="37"/>
    </row>
    <row r="44" spans="1:9" ht="18">
      <c r="A44" s="28" t="s">
        <v>106</v>
      </c>
      <c r="B44" s="86"/>
      <c r="C44" s="86"/>
      <c r="D44" s="86"/>
      <c r="E44" s="86"/>
      <c r="F44" s="86"/>
      <c r="G44" s="86"/>
      <c r="H44" s="86"/>
      <c r="I44" s="37"/>
    </row>
    <row r="45" spans="1:9" ht="18">
      <c r="A45" s="28" t="s">
        <v>107</v>
      </c>
      <c r="B45" s="79" t="s">
        <v>32</v>
      </c>
      <c r="C45" s="79" t="s">
        <v>32</v>
      </c>
      <c r="D45" s="79" t="s">
        <v>32</v>
      </c>
      <c r="E45" s="86">
        <v>103</v>
      </c>
      <c r="F45" s="79" t="s">
        <v>32</v>
      </c>
      <c r="G45" s="79" t="s">
        <v>32</v>
      </c>
      <c r="H45" s="86">
        <f>SUM(B45:G45)</f>
        <v>103</v>
      </c>
      <c r="I45" s="37"/>
    </row>
    <row r="46" spans="1:9" ht="18">
      <c r="A46" s="28"/>
      <c r="B46" s="86"/>
      <c r="C46" s="86"/>
      <c r="D46" s="86"/>
      <c r="E46" s="86"/>
      <c r="F46" s="86"/>
      <c r="G46" s="86"/>
      <c r="H46" s="86"/>
      <c r="I46" s="37"/>
    </row>
    <row r="47" spans="1:9" ht="18">
      <c r="A47" s="28" t="s">
        <v>108</v>
      </c>
      <c r="B47" s="86"/>
      <c r="C47" s="86"/>
      <c r="D47" s="86"/>
      <c r="E47" s="86"/>
      <c r="F47" s="86"/>
      <c r="G47" s="86"/>
      <c r="H47" s="86"/>
      <c r="I47" s="37"/>
    </row>
    <row r="48" spans="1:9" ht="18">
      <c r="A48" s="28" t="s">
        <v>109</v>
      </c>
      <c r="B48" s="79" t="s">
        <v>32</v>
      </c>
      <c r="C48" s="79" t="s">
        <v>32</v>
      </c>
      <c r="D48" s="86">
        <v>1877</v>
      </c>
      <c r="E48" s="79" t="s">
        <v>32</v>
      </c>
      <c r="F48" s="79" t="s">
        <v>32</v>
      </c>
      <c r="G48" s="79" t="s">
        <v>32</v>
      </c>
      <c r="H48" s="86">
        <f>SUM(B48:G48)</f>
        <v>1877</v>
      </c>
      <c r="I48" s="37"/>
    </row>
    <row r="49" spans="1:9" ht="18">
      <c r="A49" s="28"/>
      <c r="B49" s="86"/>
      <c r="C49" s="86"/>
      <c r="D49" s="86"/>
      <c r="E49" s="86"/>
      <c r="F49" s="86"/>
      <c r="G49" s="86"/>
      <c r="H49" s="86"/>
      <c r="I49" s="37"/>
    </row>
    <row r="50" spans="1:9" ht="18">
      <c r="A50" s="28" t="s">
        <v>110</v>
      </c>
      <c r="B50" s="79" t="s">
        <v>32</v>
      </c>
      <c r="C50" s="79" t="s">
        <v>32</v>
      </c>
      <c r="D50" s="79" t="s">
        <v>32</v>
      </c>
      <c r="E50" s="79" t="s">
        <v>32</v>
      </c>
      <c r="F50" s="86">
        <v>-14</v>
      </c>
      <c r="G50" s="79" t="s">
        <v>32</v>
      </c>
      <c r="H50" s="86">
        <f>SUM(B50:G50)</f>
        <v>-14</v>
      </c>
      <c r="I50" s="37"/>
    </row>
    <row r="51" spans="1:9" ht="18">
      <c r="A51" s="28"/>
      <c r="B51" s="86"/>
      <c r="C51" s="86"/>
      <c r="D51" s="86"/>
      <c r="E51" s="86"/>
      <c r="F51" s="86"/>
      <c r="G51" s="86"/>
      <c r="H51" s="86"/>
      <c r="I51" s="37"/>
    </row>
    <row r="52" spans="1:9" ht="18">
      <c r="A52" s="6" t="s">
        <v>102</v>
      </c>
      <c r="B52" s="79" t="s">
        <v>32</v>
      </c>
      <c r="C52" s="79" t="s">
        <v>32</v>
      </c>
      <c r="D52" s="79" t="s">
        <v>32</v>
      </c>
      <c r="E52" s="79" t="s">
        <v>32</v>
      </c>
      <c r="F52" s="79" t="s">
        <v>32</v>
      </c>
      <c r="G52" s="86">
        <v>4372</v>
      </c>
      <c r="H52" s="86">
        <f>SUM(B52:G52)</f>
        <v>4372</v>
      </c>
      <c r="I52" s="37"/>
    </row>
    <row r="53" spans="1:9" ht="18">
      <c r="A53" s="6"/>
      <c r="B53" s="79"/>
      <c r="C53" s="79"/>
      <c r="D53" s="79"/>
      <c r="E53" s="79"/>
      <c r="F53" s="79"/>
      <c r="G53" s="86"/>
      <c r="H53" s="86"/>
      <c r="I53" s="37"/>
    </row>
    <row r="54" spans="1:9" ht="18">
      <c r="A54" s="6" t="s">
        <v>103</v>
      </c>
      <c r="B54" s="79" t="s">
        <v>32</v>
      </c>
      <c r="C54" s="79" t="s">
        <v>32</v>
      </c>
      <c r="D54" s="79" t="s">
        <v>32</v>
      </c>
      <c r="E54" s="79" t="s">
        <v>32</v>
      </c>
      <c r="F54" s="79" t="s">
        <v>32</v>
      </c>
      <c r="G54" s="86">
        <v>-1705</v>
      </c>
      <c r="H54" s="86">
        <f>SUM(B54:G54)</f>
        <v>-1705</v>
      </c>
      <c r="I54" s="37"/>
    </row>
    <row r="55" spans="1:9" ht="18">
      <c r="A55" s="6"/>
      <c r="B55" s="79"/>
      <c r="C55" s="79"/>
      <c r="D55" s="79"/>
      <c r="E55" s="79"/>
      <c r="F55" s="86"/>
      <c r="G55" s="86"/>
      <c r="H55" s="86"/>
      <c r="I55" s="37"/>
    </row>
    <row r="56" spans="1:9" ht="18">
      <c r="A56" s="28" t="s">
        <v>111</v>
      </c>
      <c r="B56" s="89">
        <f aca="true" t="shared" si="0" ref="B56:H56">SUM(B42:B55)</f>
        <v>62704</v>
      </c>
      <c r="C56" s="89">
        <f t="shared" si="0"/>
        <v>52</v>
      </c>
      <c r="D56" s="89">
        <f t="shared" si="0"/>
        <v>24507</v>
      </c>
      <c r="E56" s="89">
        <f t="shared" si="0"/>
        <v>612</v>
      </c>
      <c r="F56" s="89">
        <f t="shared" si="0"/>
        <v>-15</v>
      </c>
      <c r="G56" s="89">
        <f t="shared" si="0"/>
        <v>67360</v>
      </c>
      <c r="H56" s="89">
        <f t="shared" si="0"/>
        <v>155220</v>
      </c>
      <c r="I56" s="37"/>
    </row>
    <row r="57" spans="1:9" ht="18">
      <c r="A57" s="37"/>
      <c r="B57" s="39"/>
      <c r="C57" s="39"/>
      <c r="D57" s="39"/>
      <c r="E57" s="39"/>
      <c r="F57" s="39"/>
      <c r="G57" s="39"/>
      <c r="H57" s="39"/>
      <c r="I57" s="37"/>
    </row>
    <row r="58" spans="1:9" ht="1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8">
      <c r="A59" s="28" t="s">
        <v>112</v>
      </c>
      <c r="B59" s="6"/>
      <c r="C59" s="6"/>
      <c r="D59" s="6"/>
      <c r="E59" s="6"/>
      <c r="F59" s="6"/>
      <c r="G59" s="6"/>
      <c r="H59" s="6"/>
      <c r="I59" s="37"/>
    </row>
    <row r="60" spans="1:9" ht="18">
      <c r="A60" s="28" t="s">
        <v>113</v>
      </c>
      <c r="B60" s="6"/>
      <c r="C60" s="6"/>
      <c r="D60" s="6"/>
      <c r="E60" s="6"/>
      <c r="F60" s="6"/>
      <c r="G60" s="6"/>
      <c r="H60" s="6"/>
      <c r="I60" s="37"/>
    </row>
    <row r="61" spans="1:9" ht="18">
      <c r="A61" s="6"/>
      <c r="B61" s="6"/>
      <c r="C61" s="6"/>
      <c r="D61" s="6"/>
      <c r="E61" s="6"/>
      <c r="F61" s="6"/>
      <c r="G61" s="6"/>
      <c r="H61" s="6"/>
      <c r="I61" s="37"/>
    </row>
    <row r="62" spans="1:9" ht="18">
      <c r="A62" s="6"/>
      <c r="B62" s="6"/>
      <c r="C62" s="6"/>
      <c r="D62" s="6"/>
      <c r="E62" s="6"/>
      <c r="F62" s="6"/>
      <c r="G62" s="6"/>
      <c r="H62" s="6"/>
      <c r="I62" s="37"/>
    </row>
    <row r="63" spans="1:9" ht="18">
      <c r="A63" s="6"/>
      <c r="B63" s="6"/>
      <c r="C63" s="6"/>
      <c r="D63" s="6"/>
      <c r="E63" s="6"/>
      <c r="F63" s="6"/>
      <c r="G63" s="6"/>
      <c r="H63" s="6"/>
      <c r="I63" s="37"/>
    </row>
    <row r="64" spans="1:9" ht="18">
      <c r="A64" s="6"/>
      <c r="B64" s="6"/>
      <c r="C64" s="6"/>
      <c r="D64" s="6"/>
      <c r="E64" s="6"/>
      <c r="F64" s="6"/>
      <c r="G64" s="6"/>
      <c r="H64" s="6"/>
      <c r="I64" s="37"/>
    </row>
    <row r="65" spans="1:9" ht="18">
      <c r="A65" s="6"/>
      <c r="B65" s="6"/>
      <c r="C65" s="6"/>
      <c r="D65" s="6"/>
      <c r="E65" s="6"/>
      <c r="F65" s="6"/>
      <c r="G65" s="6"/>
      <c r="H65" s="6"/>
      <c r="I65" s="37"/>
    </row>
    <row r="66" spans="1:9" ht="18">
      <c r="A66" s="6"/>
      <c r="B66" s="6"/>
      <c r="C66" s="6"/>
      <c r="D66" s="6"/>
      <c r="E66" s="6"/>
      <c r="F66" s="6"/>
      <c r="G66" s="6"/>
      <c r="H66" s="6"/>
      <c r="I66" s="37"/>
    </row>
    <row r="67" spans="1:9" ht="18">
      <c r="A67" s="6"/>
      <c r="B67" s="6"/>
      <c r="C67" s="6"/>
      <c r="D67" s="6"/>
      <c r="E67" s="6"/>
      <c r="F67" s="6"/>
      <c r="G67" s="6"/>
      <c r="H67" s="6"/>
      <c r="I67" s="37"/>
    </row>
    <row r="68" spans="1:9" ht="18">
      <c r="A68" s="6"/>
      <c r="B68" s="6"/>
      <c r="C68" s="6"/>
      <c r="D68" s="6"/>
      <c r="E68" s="6"/>
      <c r="F68" s="6"/>
      <c r="G68" s="6"/>
      <c r="H68" s="6"/>
      <c r="I68" s="37"/>
    </row>
    <row r="69" spans="1:9" ht="18">
      <c r="A69" s="6"/>
      <c r="B69" s="6"/>
      <c r="C69" s="6"/>
      <c r="D69" s="6"/>
      <c r="E69" s="6"/>
      <c r="F69" s="6"/>
      <c r="G69" s="6"/>
      <c r="H69" s="6"/>
      <c r="I69" s="37"/>
    </row>
    <row r="70" spans="1:9" ht="18">
      <c r="A70" s="6"/>
      <c r="B70" s="6"/>
      <c r="C70" s="6"/>
      <c r="D70" s="6"/>
      <c r="E70" s="6"/>
      <c r="F70" s="6"/>
      <c r="G70" s="6"/>
      <c r="H70" s="6"/>
      <c r="I70" s="37"/>
    </row>
    <row r="71" spans="1:9" ht="18">
      <c r="A71" s="6"/>
      <c r="B71" s="6"/>
      <c r="C71" s="6"/>
      <c r="D71" s="6"/>
      <c r="E71" s="6"/>
      <c r="F71" s="6"/>
      <c r="G71" s="6"/>
      <c r="H71" s="6"/>
      <c r="I71" s="37"/>
    </row>
    <row r="72" spans="1:9" ht="18">
      <c r="A72" s="6"/>
      <c r="B72" s="6"/>
      <c r="C72" s="6"/>
      <c r="D72" s="6"/>
      <c r="E72" s="6"/>
      <c r="F72" s="6"/>
      <c r="G72" s="6"/>
      <c r="H72" s="6"/>
      <c r="I72" s="37"/>
    </row>
    <row r="73" spans="1:9" ht="18">
      <c r="A73" s="6"/>
      <c r="B73" s="6"/>
      <c r="C73" s="6"/>
      <c r="D73" s="6"/>
      <c r="E73" s="6"/>
      <c r="F73" s="6"/>
      <c r="G73" s="6"/>
      <c r="H73" s="6"/>
      <c r="I73" s="37"/>
    </row>
    <row r="74" spans="1:9" ht="18">
      <c r="A74" s="6"/>
      <c r="B74" s="6"/>
      <c r="C74" s="6"/>
      <c r="D74" s="6"/>
      <c r="E74" s="6"/>
      <c r="F74" s="6"/>
      <c r="G74" s="6"/>
      <c r="H74" s="6"/>
      <c r="I74" s="37"/>
    </row>
    <row r="75" spans="1:9" ht="18">
      <c r="A75" s="6"/>
      <c r="B75" s="6"/>
      <c r="C75" s="6"/>
      <c r="D75" s="6"/>
      <c r="E75" s="6"/>
      <c r="F75" s="6"/>
      <c r="G75" s="6"/>
      <c r="H75" s="6"/>
      <c r="I75" s="37"/>
    </row>
    <row r="76" spans="1:9" ht="18">
      <c r="A76" s="6"/>
      <c r="B76" s="6"/>
      <c r="C76" s="6"/>
      <c r="D76" s="6"/>
      <c r="E76" s="6"/>
      <c r="F76" s="6"/>
      <c r="G76" s="6"/>
      <c r="H76" s="6"/>
      <c r="I76" s="37"/>
    </row>
    <row r="77" spans="1:9" ht="18">
      <c r="A77" s="6"/>
      <c r="B77" s="6"/>
      <c r="C77" s="6"/>
      <c r="D77" s="6"/>
      <c r="E77" s="6"/>
      <c r="F77" s="6"/>
      <c r="G77" s="6"/>
      <c r="H77" s="6"/>
      <c r="I77" s="37"/>
    </row>
    <row r="78" spans="1:9" ht="18">
      <c r="A78" s="6"/>
      <c r="B78" s="6"/>
      <c r="C78" s="6"/>
      <c r="D78" s="6"/>
      <c r="E78" s="6"/>
      <c r="F78" s="6"/>
      <c r="G78" s="6"/>
      <c r="H78" s="6"/>
      <c r="I78" s="37"/>
    </row>
    <row r="79" spans="1:9" ht="18">
      <c r="A79" s="6"/>
      <c r="B79" s="6"/>
      <c r="C79" s="6"/>
      <c r="D79" s="6"/>
      <c r="E79" s="6"/>
      <c r="F79" s="6"/>
      <c r="G79" s="6"/>
      <c r="H79" s="6"/>
      <c r="I79" s="37"/>
    </row>
    <row r="80" spans="1:9" ht="18">
      <c r="A80" s="6"/>
      <c r="B80" s="6"/>
      <c r="C80" s="6"/>
      <c r="D80" s="6"/>
      <c r="E80" s="6"/>
      <c r="F80" s="6"/>
      <c r="G80" s="6"/>
      <c r="H80" s="6"/>
      <c r="I80" s="37"/>
    </row>
    <row r="81" spans="1:9" ht="18">
      <c r="A81" s="6"/>
      <c r="B81" s="6"/>
      <c r="C81" s="6"/>
      <c r="D81" s="6"/>
      <c r="E81" s="6"/>
      <c r="F81" s="6"/>
      <c r="G81" s="6"/>
      <c r="H81" s="6"/>
      <c r="I81" s="37"/>
    </row>
  </sheetData>
  <printOptions/>
  <pageMargins left="0.4" right="0.5" top="0.5" bottom="0.3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showGridLines="0" showOutlineSymbols="0" zoomScale="87" zoomScaleNormal="87" workbookViewId="0" topLeftCell="A1">
      <selection activeCell="B1" sqref="B1"/>
    </sheetView>
  </sheetViews>
  <sheetFormatPr defaultColWidth="8.88671875" defaultRowHeight="15"/>
  <cols>
    <col min="1" max="1" width="2.6640625" style="41" customWidth="1"/>
    <col min="2" max="2" width="61.6640625" style="41" customWidth="1"/>
    <col min="3" max="3" width="13.6640625" style="41" customWidth="1"/>
    <col min="4" max="4" width="2.6640625" style="41" customWidth="1"/>
    <col min="5" max="5" width="16.6640625" style="41" customWidth="1"/>
    <col min="6" max="16384" width="9.6640625" style="41" customWidth="1"/>
  </cols>
  <sheetData>
    <row r="1" spans="1:5" ht="15">
      <c r="A1" s="37"/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23.25">
      <c r="A3" s="37"/>
      <c r="B3" s="3" t="s">
        <v>142</v>
      </c>
      <c r="C3" s="37"/>
      <c r="D3" s="37"/>
      <c r="E3" s="37"/>
    </row>
    <row r="4" spans="1:5" ht="15.75">
      <c r="A4" s="37"/>
      <c r="B4" s="4" t="s">
        <v>143</v>
      </c>
      <c r="C4" s="37"/>
      <c r="D4" s="37"/>
      <c r="E4" s="37"/>
    </row>
    <row r="5" spans="1:5" ht="15.75">
      <c r="A5" s="37"/>
      <c r="B5" s="4" t="s">
        <v>144</v>
      </c>
      <c r="C5" s="37"/>
      <c r="D5" s="37"/>
      <c r="E5" s="37"/>
    </row>
    <row r="6" spans="1:5" ht="15">
      <c r="A6" s="37"/>
      <c r="B6" s="37"/>
      <c r="C6" s="37"/>
      <c r="D6" s="37"/>
      <c r="E6" s="37"/>
    </row>
    <row r="7" spans="1:5" ht="15">
      <c r="A7" s="37"/>
      <c r="B7" s="37"/>
      <c r="C7" s="37"/>
      <c r="D7" s="37"/>
      <c r="E7" s="37"/>
    </row>
    <row r="8" spans="1:5" ht="20.25">
      <c r="A8" s="42" t="s">
        <v>128</v>
      </c>
      <c r="B8" s="43"/>
      <c r="C8" s="44"/>
      <c r="D8" s="37"/>
      <c r="E8" s="37"/>
    </row>
    <row r="9" spans="1:5" ht="20.25">
      <c r="A9" s="45" t="s">
        <v>88</v>
      </c>
      <c r="B9" s="46"/>
      <c r="C9" s="44"/>
      <c r="D9" s="37"/>
      <c r="E9" s="37"/>
    </row>
    <row r="10" spans="1:5" ht="20.25">
      <c r="A10" s="45"/>
      <c r="B10" s="46"/>
      <c r="C10" s="44"/>
      <c r="D10" s="37"/>
      <c r="E10" s="37"/>
    </row>
    <row r="11" spans="1:5" ht="20.25">
      <c r="A11" s="45"/>
      <c r="B11" s="46"/>
      <c r="C11" s="9" t="s">
        <v>27</v>
      </c>
      <c r="D11" s="37"/>
      <c r="E11" s="9" t="s">
        <v>34</v>
      </c>
    </row>
    <row r="12" spans="1:5" ht="20.25">
      <c r="A12" s="45"/>
      <c r="B12" s="46"/>
      <c r="C12" s="9" t="s">
        <v>28</v>
      </c>
      <c r="D12" s="37"/>
      <c r="E12" s="9" t="s">
        <v>35</v>
      </c>
    </row>
    <row r="13" spans="1:5" ht="20.25">
      <c r="A13" s="45"/>
      <c r="B13" s="46"/>
      <c r="C13" s="9" t="s">
        <v>39</v>
      </c>
      <c r="D13" s="37"/>
      <c r="E13" s="9" t="s">
        <v>40</v>
      </c>
    </row>
    <row r="14" spans="1:5" ht="20.25">
      <c r="A14" s="45"/>
      <c r="B14" s="46"/>
      <c r="C14" s="9" t="str">
        <f>PL!G17</f>
        <v>31/12/06</v>
      </c>
      <c r="D14" s="37"/>
      <c r="E14" s="9" t="str">
        <f>PL!I17</f>
        <v>31/12/05</v>
      </c>
    </row>
    <row r="15" spans="1:5" ht="18">
      <c r="A15" s="47"/>
      <c r="B15" s="47"/>
      <c r="C15" s="48" t="s">
        <v>31</v>
      </c>
      <c r="D15" s="6"/>
      <c r="E15" s="48" t="s">
        <v>31</v>
      </c>
    </row>
    <row r="16" spans="1:5" ht="18">
      <c r="A16" s="47"/>
      <c r="B16" s="47"/>
      <c r="C16" s="48"/>
      <c r="D16" s="6"/>
      <c r="E16" s="9" t="s">
        <v>37</v>
      </c>
    </row>
    <row r="17" spans="1:5" ht="18">
      <c r="A17" s="47"/>
      <c r="B17" s="47"/>
      <c r="C17" s="37"/>
      <c r="D17" s="6"/>
      <c r="E17" s="37"/>
    </row>
    <row r="18" spans="1:5" ht="18">
      <c r="A18" s="42" t="s">
        <v>129</v>
      </c>
      <c r="B18" s="42"/>
      <c r="C18" s="49"/>
      <c r="D18" s="6"/>
      <c r="E18" s="49"/>
    </row>
    <row r="19" spans="1:5" ht="18">
      <c r="A19" s="47"/>
      <c r="B19" s="47"/>
      <c r="C19" s="49"/>
      <c r="D19" s="6"/>
      <c r="E19" s="49"/>
    </row>
    <row r="20" spans="1:5" ht="18">
      <c r="A20" s="47"/>
      <c r="B20" s="47" t="s">
        <v>11</v>
      </c>
      <c r="C20" s="93">
        <f>PL!G37</f>
        <v>3303</v>
      </c>
      <c r="D20" s="86"/>
      <c r="E20" s="93">
        <v>4373</v>
      </c>
    </row>
    <row r="21" spans="1:5" ht="18">
      <c r="A21" s="47"/>
      <c r="B21" s="47" t="s">
        <v>145</v>
      </c>
      <c r="C21" s="93">
        <v>17862</v>
      </c>
      <c r="D21" s="86"/>
      <c r="E21" s="93">
        <v>15986</v>
      </c>
    </row>
    <row r="22" spans="1:5" ht="18">
      <c r="A22" s="47"/>
      <c r="B22" s="47" t="s">
        <v>146</v>
      </c>
      <c r="C22" s="94">
        <f>C21+C20</f>
        <v>21165</v>
      </c>
      <c r="D22" s="86"/>
      <c r="E22" s="94">
        <f>SUM(E20:E21)</f>
        <v>20359</v>
      </c>
    </row>
    <row r="23" spans="1:5" ht="18">
      <c r="A23" s="47"/>
      <c r="B23" s="47" t="s">
        <v>147</v>
      </c>
      <c r="C23" s="93">
        <v>2018</v>
      </c>
      <c r="D23" s="86"/>
      <c r="E23" s="93">
        <v>-5143</v>
      </c>
    </row>
    <row r="24" spans="1:5" ht="18">
      <c r="A24" s="47"/>
      <c r="B24" s="47" t="s">
        <v>148</v>
      </c>
      <c r="C24" s="94">
        <f>C23+C22</f>
        <v>23183</v>
      </c>
      <c r="D24" s="86"/>
      <c r="E24" s="94">
        <f>E23+E22</f>
        <v>15216</v>
      </c>
    </row>
    <row r="25" spans="1:5" ht="18">
      <c r="A25" s="47"/>
      <c r="B25" s="47" t="s">
        <v>149</v>
      </c>
      <c r="C25" s="86">
        <v>813</v>
      </c>
      <c r="D25" s="86"/>
      <c r="E25" s="86">
        <v>945</v>
      </c>
    </row>
    <row r="26" spans="1:5" ht="18">
      <c r="A26" s="47"/>
      <c r="B26" s="47" t="s">
        <v>150</v>
      </c>
      <c r="C26" s="79">
        <v>1016</v>
      </c>
      <c r="D26" s="86"/>
      <c r="E26" s="79">
        <v>235</v>
      </c>
    </row>
    <row r="27" spans="1:5" ht="18">
      <c r="A27" s="47"/>
      <c r="B27" s="47" t="s">
        <v>151</v>
      </c>
      <c r="C27" s="91">
        <v>-3171</v>
      </c>
      <c r="D27" s="86"/>
      <c r="E27" s="86">
        <v>-2808</v>
      </c>
    </row>
    <row r="28" spans="1:5" ht="18">
      <c r="A28" s="47"/>
      <c r="B28" s="47" t="s">
        <v>152</v>
      </c>
      <c r="C28" s="89">
        <f>SUM(C24:C27)</f>
        <v>21841</v>
      </c>
      <c r="D28" s="86"/>
      <c r="E28" s="89">
        <f>SUM(E24:E27)</f>
        <v>13588</v>
      </c>
    </row>
    <row r="29" spans="1:5" ht="18">
      <c r="A29" s="47"/>
      <c r="B29" s="47"/>
      <c r="C29" s="86"/>
      <c r="D29" s="86"/>
      <c r="E29" s="86"/>
    </row>
    <row r="30" spans="1:5" ht="18">
      <c r="A30" s="42" t="s">
        <v>130</v>
      </c>
      <c r="B30" s="47"/>
      <c r="C30" s="93"/>
      <c r="D30" s="86"/>
      <c r="E30" s="93"/>
    </row>
    <row r="31" spans="1:5" ht="18">
      <c r="A31" s="47"/>
      <c r="B31" s="47"/>
      <c r="C31" s="93"/>
      <c r="D31" s="86"/>
      <c r="E31" s="93"/>
    </row>
    <row r="32" spans="1:5" ht="18">
      <c r="A32" s="47"/>
      <c r="B32" s="47" t="s">
        <v>153</v>
      </c>
      <c r="C32" s="86">
        <v>-929</v>
      </c>
      <c r="D32" s="86"/>
      <c r="E32" s="86">
        <v>-3755</v>
      </c>
    </row>
    <row r="33" spans="1:5" ht="18">
      <c r="A33" s="47"/>
      <c r="B33" s="47"/>
      <c r="C33" s="93"/>
      <c r="D33" s="86"/>
      <c r="E33" s="93"/>
    </row>
    <row r="34" spans="1:5" ht="18">
      <c r="A34" s="42" t="s">
        <v>131</v>
      </c>
      <c r="B34" s="47"/>
      <c r="C34" s="93"/>
      <c r="D34" s="86"/>
      <c r="E34" s="93"/>
    </row>
    <row r="35" spans="1:5" ht="18">
      <c r="A35" s="47"/>
      <c r="B35" s="47"/>
      <c r="C35" s="93"/>
      <c r="D35" s="86"/>
      <c r="E35" s="93"/>
    </row>
    <row r="36" spans="1:5" ht="18">
      <c r="A36" s="47"/>
      <c r="B36" s="47" t="s">
        <v>154</v>
      </c>
      <c r="C36" s="86">
        <v>-15560</v>
      </c>
      <c r="D36" s="86"/>
      <c r="E36" s="86">
        <v>-8631</v>
      </c>
    </row>
    <row r="37" spans="1:5" ht="18">
      <c r="A37" s="47"/>
      <c r="B37" s="47"/>
      <c r="C37" s="93"/>
      <c r="D37" s="86"/>
      <c r="E37" s="93"/>
    </row>
    <row r="38" spans="1:5" ht="18">
      <c r="A38" s="45" t="s">
        <v>132</v>
      </c>
      <c r="B38" s="45"/>
      <c r="C38" s="94">
        <f>C28+C32+C36</f>
        <v>5352</v>
      </c>
      <c r="D38" s="86"/>
      <c r="E38" s="94">
        <f>E28+E32+E36</f>
        <v>1202</v>
      </c>
    </row>
    <row r="39" spans="1:5" ht="18">
      <c r="A39" s="45"/>
      <c r="B39" s="45"/>
      <c r="C39" s="93"/>
      <c r="D39" s="86"/>
      <c r="E39" s="93"/>
    </row>
    <row r="40" spans="1:5" ht="18">
      <c r="A40" s="45" t="s">
        <v>133</v>
      </c>
      <c r="B40" s="45"/>
      <c r="C40" s="93">
        <v>-10972</v>
      </c>
      <c r="D40" s="86"/>
      <c r="E40" s="93">
        <v>-12174</v>
      </c>
    </row>
    <row r="41" spans="1:5" ht="18">
      <c r="A41" s="45"/>
      <c r="B41" s="45"/>
      <c r="C41" s="93"/>
      <c r="D41" s="86"/>
      <c r="E41" s="93"/>
    </row>
    <row r="42" spans="1:5" ht="18">
      <c r="A42" s="45" t="s">
        <v>134</v>
      </c>
      <c r="B42" s="45"/>
      <c r="C42" s="94">
        <f>SUM(C38:C41)</f>
        <v>-5620</v>
      </c>
      <c r="D42" s="86"/>
      <c r="E42" s="94">
        <f>SUM(E38:E41)</f>
        <v>-10972</v>
      </c>
    </row>
    <row r="43" spans="1:5" ht="18">
      <c r="A43" s="47"/>
      <c r="B43" s="47"/>
      <c r="C43" s="95"/>
      <c r="D43" s="86"/>
      <c r="E43" s="95"/>
    </row>
    <row r="44" spans="1:5" ht="18">
      <c r="A44" s="47"/>
      <c r="B44" s="45"/>
      <c r="C44" s="93"/>
      <c r="D44" s="86"/>
      <c r="E44" s="93"/>
    </row>
    <row r="45" spans="1:5" ht="18.75">
      <c r="A45" s="47" t="s">
        <v>135</v>
      </c>
      <c r="B45" s="45"/>
      <c r="C45" s="93"/>
      <c r="D45" s="86"/>
      <c r="E45" s="96"/>
    </row>
    <row r="46" spans="1:5" ht="18">
      <c r="A46" s="47"/>
      <c r="B46" s="45"/>
      <c r="C46" s="93"/>
      <c r="D46" s="86"/>
      <c r="E46" s="93"/>
    </row>
    <row r="47" spans="1:5" ht="18">
      <c r="A47" s="47" t="s">
        <v>136</v>
      </c>
      <c r="B47" s="45"/>
      <c r="C47" s="93">
        <v>11</v>
      </c>
      <c r="D47" s="86"/>
      <c r="E47" s="93">
        <v>13</v>
      </c>
    </row>
    <row r="48" spans="1:5" ht="18">
      <c r="A48" s="47" t="s">
        <v>137</v>
      </c>
      <c r="B48" s="45"/>
      <c r="C48" s="93">
        <v>9874</v>
      </c>
      <c r="D48" s="86"/>
      <c r="E48" s="86">
        <v>5999</v>
      </c>
    </row>
    <row r="49" spans="1:5" ht="18">
      <c r="A49" s="47" t="s">
        <v>138</v>
      </c>
      <c r="B49" s="45"/>
      <c r="C49" s="93">
        <v>-15495</v>
      </c>
      <c r="D49" s="86"/>
      <c r="E49" s="91">
        <v>-16972</v>
      </c>
    </row>
    <row r="50" spans="1:5" ht="18">
      <c r="A50" s="47"/>
      <c r="B50" s="45"/>
      <c r="C50" s="94">
        <f>SUM(C47:C49)</f>
        <v>-5610</v>
      </c>
      <c r="D50" s="86"/>
      <c r="E50" s="94">
        <f>SUM(E47:E49)</f>
        <v>-10960</v>
      </c>
    </row>
    <row r="51" spans="1:5" ht="18">
      <c r="A51" s="47" t="s">
        <v>139</v>
      </c>
      <c r="B51" s="45"/>
      <c r="C51" s="93">
        <v>-10</v>
      </c>
      <c r="D51" s="86"/>
      <c r="E51" s="93">
        <v>-12</v>
      </c>
    </row>
    <row r="52" spans="1:5" ht="18">
      <c r="A52" s="47"/>
      <c r="B52" s="45"/>
      <c r="C52" s="94">
        <f>SUM(C50:C51)</f>
        <v>-5620</v>
      </c>
      <c r="D52" s="86"/>
      <c r="E52" s="94">
        <f>SUM(E50:E51)</f>
        <v>-10972</v>
      </c>
    </row>
    <row r="53" spans="1:5" ht="18">
      <c r="A53" s="47"/>
      <c r="B53" s="45"/>
      <c r="C53" s="50"/>
      <c r="D53" s="6"/>
      <c r="E53" s="50"/>
    </row>
    <row r="54" spans="1:5" ht="18">
      <c r="A54" s="28" t="s">
        <v>140</v>
      </c>
      <c r="B54" s="37"/>
      <c r="C54" s="37"/>
      <c r="D54" s="37"/>
      <c r="E54" s="37"/>
    </row>
    <row r="55" spans="1:5" ht="18">
      <c r="A55" s="28" t="s">
        <v>141</v>
      </c>
      <c r="B55" s="37"/>
      <c r="C55" s="37"/>
      <c r="D55" s="37"/>
      <c r="E55" s="37"/>
    </row>
    <row r="56" spans="1:5" ht="15">
      <c r="A56" s="37"/>
      <c r="B56" s="37"/>
      <c r="C56" s="37"/>
      <c r="D56" s="37"/>
      <c r="E56" s="37"/>
    </row>
    <row r="57" spans="1:5" ht="15">
      <c r="A57" s="37"/>
      <c r="B57" s="37"/>
      <c r="C57" s="37"/>
      <c r="D57" s="37"/>
      <c r="E57" s="37"/>
    </row>
    <row r="58" spans="1:5" ht="15">
      <c r="A58" s="37"/>
      <c r="B58" s="37"/>
      <c r="C58" s="37"/>
      <c r="D58" s="37"/>
      <c r="E58" s="37"/>
    </row>
    <row r="59" spans="1:5" ht="15">
      <c r="A59" s="37"/>
      <c r="B59" s="37"/>
      <c r="C59" s="37"/>
      <c r="D59" s="37"/>
      <c r="E59" s="37"/>
    </row>
    <row r="60" spans="1:5" ht="15">
      <c r="A60" s="37"/>
      <c r="B60" s="37"/>
      <c r="C60" s="37"/>
      <c r="D60" s="37"/>
      <c r="E60" s="37"/>
    </row>
    <row r="61" spans="1:5" ht="18">
      <c r="A61" s="6"/>
      <c r="B61" s="37"/>
      <c r="C61" s="37"/>
      <c r="D61" s="37"/>
      <c r="E61" s="37"/>
    </row>
  </sheetData>
  <printOptions/>
  <pageMargins left="0.4" right="0.5" top="0.5" bottom="0.3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36" customWidth="1"/>
    <col min="2" max="2" width="3.6640625" style="36" customWidth="1"/>
    <col min="3" max="3" width="5.6640625" style="36" customWidth="1"/>
    <col min="4" max="5" width="17.6640625" style="36" customWidth="1"/>
    <col min="6" max="6" width="13.6640625" style="36" customWidth="1"/>
    <col min="7" max="7" width="4.6640625" style="36" customWidth="1"/>
    <col min="8" max="8" width="12.6640625" style="36" customWidth="1"/>
    <col min="9" max="9" width="3.6640625" style="36" customWidth="1"/>
    <col min="10" max="10" width="12.6640625" style="36" customWidth="1"/>
    <col min="11" max="11" width="10.6640625" style="36" customWidth="1"/>
    <col min="12" max="12" width="15.6640625" style="36" customWidth="1"/>
    <col min="13" max="16384" width="9.6640625" style="36" customWidth="1"/>
  </cols>
  <sheetData>
    <row r="1" spans="1:14" ht="23.25">
      <c r="A1" s="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51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3.25">
      <c r="A3" s="4"/>
      <c r="B3" s="37"/>
      <c r="C3" s="37"/>
      <c r="D3" s="3" t="s">
        <v>346</v>
      </c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7"/>
      <c r="B4" s="37"/>
      <c r="C4" s="37"/>
      <c r="D4" s="51" t="s">
        <v>347</v>
      </c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.75">
      <c r="A5" s="37"/>
      <c r="B5" s="37"/>
      <c r="C5" s="37"/>
      <c r="D5" s="4" t="s">
        <v>348</v>
      </c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5.75">
      <c r="A8" s="4" t="s">
        <v>155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.75">
      <c r="A10" s="4" t="s">
        <v>156</v>
      </c>
      <c r="B10" s="51" t="s">
        <v>183</v>
      </c>
      <c r="C10" s="51"/>
      <c r="D10" s="51"/>
      <c r="E10" s="4"/>
      <c r="F10" s="52"/>
      <c r="G10" s="53"/>
      <c r="H10" s="37"/>
      <c r="I10" s="37"/>
      <c r="J10" s="37"/>
      <c r="K10" s="37"/>
      <c r="L10" s="37"/>
      <c r="M10" s="37"/>
      <c r="N10" s="37"/>
    </row>
    <row r="11" spans="1:14" ht="15.75">
      <c r="A11" s="4"/>
      <c r="B11" s="51"/>
      <c r="C11" s="51"/>
      <c r="D11" s="51"/>
      <c r="E11" s="4"/>
      <c r="F11" s="54"/>
      <c r="G11" s="37"/>
      <c r="H11" s="37"/>
      <c r="I11" s="37"/>
      <c r="J11" s="37"/>
      <c r="K11" s="37"/>
      <c r="L11" s="37"/>
      <c r="M11" s="37"/>
      <c r="N11" s="37"/>
    </row>
    <row r="12" spans="1:14" ht="15.75">
      <c r="A12" s="4"/>
      <c r="B12" s="55" t="s">
        <v>184</v>
      </c>
      <c r="C12" s="55"/>
      <c r="D12" s="55"/>
      <c r="E12" s="4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5.75">
      <c r="A13" s="4"/>
      <c r="B13" s="55" t="s">
        <v>185</v>
      </c>
      <c r="C13" s="55"/>
      <c r="D13" s="55"/>
      <c r="E13" s="4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.75">
      <c r="A14" s="4"/>
      <c r="B14" s="55" t="s">
        <v>186</v>
      </c>
      <c r="C14" s="55"/>
      <c r="D14" s="55"/>
      <c r="E14" s="4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.75">
      <c r="A15" s="4"/>
      <c r="B15" s="55"/>
      <c r="C15" s="55"/>
      <c r="D15" s="55"/>
      <c r="E15" s="4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5.75">
      <c r="A16" s="4"/>
      <c r="B16" s="55" t="s">
        <v>187</v>
      </c>
      <c r="C16" s="55"/>
      <c r="D16" s="55"/>
      <c r="E16" s="4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5.75">
      <c r="A17" s="4"/>
      <c r="B17" s="55" t="s">
        <v>188</v>
      </c>
      <c r="C17" s="55"/>
      <c r="D17" s="55"/>
      <c r="E17" s="4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>
      <c r="A18" s="4"/>
      <c r="B18" s="55" t="s">
        <v>189</v>
      </c>
      <c r="C18" s="55"/>
      <c r="D18" s="55"/>
      <c r="E18" s="4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.75">
      <c r="A19" s="4"/>
      <c r="B19" s="55"/>
      <c r="C19" s="55"/>
      <c r="D19" s="55"/>
      <c r="E19" s="4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.75">
      <c r="A20" s="4"/>
      <c r="B20" s="55" t="s">
        <v>190</v>
      </c>
      <c r="C20" s="55"/>
      <c r="D20" s="55" t="s">
        <v>349</v>
      </c>
      <c r="E20" s="4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.75">
      <c r="A21" s="4"/>
      <c r="B21" s="55" t="s">
        <v>191</v>
      </c>
      <c r="C21" s="55"/>
      <c r="D21" s="55" t="s">
        <v>350</v>
      </c>
      <c r="E21" s="4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5.75">
      <c r="A22" s="4"/>
      <c r="B22" s="55" t="s">
        <v>192</v>
      </c>
      <c r="C22" s="55"/>
      <c r="D22" s="55" t="s">
        <v>351</v>
      </c>
      <c r="E22" s="4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5.75">
      <c r="A23" s="4"/>
      <c r="B23" s="55" t="s">
        <v>193</v>
      </c>
      <c r="C23" s="55"/>
      <c r="D23" s="55" t="s">
        <v>352</v>
      </c>
      <c r="E23" s="4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.75">
      <c r="A24" s="4"/>
      <c r="B24" s="55" t="s">
        <v>194</v>
      </c>
      <c r="C24" s="55"/>
      <c r="D24" s="55" t="s">
        <v>53</v>
      </c>
      <c r="E24" s="4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5.75">
      <c r="A25" s="4"/>
      <c r="B25" s="55" t="s">
        <v>195</v>
      </c>
      <c r="C25" s="55"/>
      <c r="D25" s="55" t="s">
        <v>353</v>
      </c>
      <c r="E25" s="4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5.75">
      <c r="A26" s="4"/>
      <c r="B26" s="55" t="s">
        <v>196</v>
      </c>
      <c r="C26" s="55"/>
      <c r="D26" s="55" t="s">
        <v>354</v>
      </c>
      <c r="E26" s="4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5.75">
      <c r="A27" s="4"/>
      <c r="B27" s="55" t="s">
        <v>197</v>
      </c>
      <c r="C27" s="55"/>
      <c r="D27" s="55" t="s">
        <v>355</v>
      </c>
      <c r="E27" s="4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.75">
      <c r="A28" s="4"/>
      <c r="B28" s="55" t="s">
        <v>198</v>
      </c>
      <c r="C28" s="55"/>
      <c r="D28" s="55" t="s">
        <v>356</v>
      </c>
      <c r="E28" s="4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.75">
      <c r="A29" s="4"/>
      <c r="B29" s="55" t="s">
        <v>199</v>
      </c>
      <c r="C29" s="55"/>
      <c r="D29" s="55" t="s">
        <v>357</v>
      </c>
      <c r="E29" s="4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.75">
      <c r="A30" s="4"/>
      <c r="B30" s="55" t="s">
        <v>200</v>
      </c>
      <c r="C30" s="55"/>
      <c r="D30" s="55" t="s">
        <v>358</v>
      </c>
      <c r="E30" s="4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.75">
      <c r="A31" s="4"/>
      <c r="B31" s="55" t="s">
        <v>201</v>
      </c>
      <c r="C31" s="55"/>
      <c r="D31" s="55" t="s">
        <v>359</v>
      </c>
      <c r="E31" s="4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.75">
      <c r="A32" s="4"/>
      <c r="B32" s="55" t="s">
        <v>202</v>
      </c>
      <c r="C32" s="55"/>
      <c r="D32" s="55" t="s">
        <v>360</v>
      </c>
      <c r="E32" s="4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.75">
      <c r="A33" s="4"/>
      <c r="B33" s="55" t="s">
        <v>203</v>
      </c>
      <c r="C33" s="55"/>
      <c r="D33" s="55" t="s">
        <v>361</v>
      </c>
      <c r="E33" s="4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.75">
      <c r="A34" s="4"/>
      <c r="B34" s="55" t="s">
        <v>204</v>
      </c>
      <c r="C34" s="55"/>
      <c r="D34" s="55" t="s">
        <v>362</v>
      </c>
      <c r="E34" s="4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5.75">
      <c r="A35" s="4"/>
      <c r="B35" s="55" t="s">
        <v>205</v>
      </c>
      <c r="C35" s="55"/>
      <c r="D35" s="55" t="s">
        <v>363</v>
      </c>
      <c r="E35" s="4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.75">
      <c r="A36" s="4"/>
      <c r="B36" s="55" t="s">
        <v>206</v>
      </c>
      <c r="C36" s="55"/>
      <c r="D36" s="55" t="s">
        <v>364</v>
      </c>
      <c r="E36" s="4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>
      <c r="A37" s="4"/>
      <c r="B37" s="55"/>
      <c r="C37" s="55"/>
      <c r="D37" s="55"/>
      <c r="E37" s="4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5.75">
      <c r="A38" s="4"/>
      <c r="B38" s="56" t="s">
        <v>207</v>
      </c>
      <c r="C38" s="56"/>
      <c r="D38" s="56"/>
      <c r="E38" s="57"/>
      <c r="F38" s="56"/>
      <c r="G38" s="56"/>
      <c r="H38" s="56"/>
      <c r="I38" s="56"/>
      <c r="J38" s="56"/>
      <c r="K38" s="56"/>
      <c r="L38" s="56"/>
      <c r="M38" s="37"/>
      <c r="N38" s="37"/>
    </row>
    <row r="39" spans="1:14" ht="15.75">
      <c r="A39" s="4"/>
      <c r="B39" s="55" t="s">
        <v>208</v>
      </c>
      <c r="C39" s="55"/>
      <c r="D39" s="55"/>
      <c r="E39" s="4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5.75">
      <c r="A40" s="4"/>
      <c r="B40" s="55" t="s">
        <v>209</v>
      </c>
      <c r="C40" s="55"/>
      <c r="D40" s="55"/>
      <c r="E40" s="4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5.75">
      <c r="A41" s="4"/>
      <c r="B41" s="55"/>
      <c r="C41" s="55"/>
      <c r="D41" s="55"/>
      <c r="E41" s="4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.75">
      <c r="A42" s="4"/>
      <c r="B42" s="55" t="s">
        <v>210</v>
      </c>
      <c r="C42" s="51" t="s">
        <v>317</v>
      </c>
      <c r="D42" s="37"/>
      <c r="E42" s="4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5.75">
      <c r="A43" s="4"/>
      <c r="B43" s="55"/>
      <c r="C43" s="55" t="s">
        <v>318</v>
      </c>
      <c r="D43" s="37"/>
      <c r="E43" s="4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5.75">
      <c r="A44" s="4"/>
      <c r="B44" s="55"/>
      <c r="C44" s="55" t="s">
        <v>319</v>
      </c>
      <c r="D44" s="37"/>
      <c r="E44" s="4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5.75">
      <c r="A45" s="4"/>
      <c r="B45" s="55"/>
      <c r="C45" s="55" t="s">
        <v>320</v>
      </c>
      <c r="D45" s="37"/>
      <c r="E45" s="4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5.75">
      <c r="A46" s="4"/>
      <c r="B46" s="55"/>
      <c r="C46" s="55" t="s">
        <v>321</v>
      </c>
      <c r="D46" s="37"/>
      <c r="E46" s="4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5.75">
      <c r="A47" s="4"/>
      <c r="B47" s="55"/>
      <c r="C47" s="55" t="s">
        <v>322</v>
      </c>
      <c r="D47" s="37"/>
      <c r="E47" s="4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.75">
      <c r="A48" s="4"/>
      <c r="B48" s="55"/>
      <c r="C48" s="55" t="s">
        <v>323</v>
      </c>
      <c r="D48" s="37"/>
      <c r="E48" s="4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.75">
      <c r="A49" s="4"/>
      <c r="B49" s="55"/>
      <c r="C49" s="55" t="s">
        <v>324</v>
      </c>
      <c r="D49" s="37"/>
      <c r="E49" s="4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5.75">
      <c r="A50" s="4"/>
      <c r="B50" s="55"/>
      <c r="C50" s="55" t="s">
        <v>325</v>
      </c>
      <c r="D50" s="37"/>
      <c r="E50" s="4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.75">
      <c r="A51" s="4"/>
      <c r="B51" s="55"/>
      <c r="C51" s="55" t="s">
        <v>326</v>
      </c>
      <c r="D51" s="37"/>
      <c r="E51" s="4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.75">
      <c r="A52" s="4"/>
      <c r="B52" s="55"/>
      <c r="C52" s="55"/>
      <c r="D52" s="37"/>
      <c r="E52" s="4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75">
      <c r="A53" s="4"/>
      <c r="B53" s="55"/>
      <c r="C53" s="56" t="s">
        <v>327</v>
      </c>
      <c r="D53" s="56"/>
      <c r="E53" s="57"/>
      <c r="F53" s="56"/>
      <c r="G53" s="56"/>
      <c r="H53" s="56"/>
      <c r="I53" s="56"/>
      <c r="J53" s="56"/>
      <c r="K53" s="56"/>
      <c r="L53" s="56"/>
      <c r="M53" s="56"/>
      <c r="N53" s="56"/>
    </row>
    <row r="54" spans="1:14" ht="15.75">
      <c r="A54" s="4"/>
      <c r="B54" s="55"/>
      <c r="C54" s="56" t="s">
        <v>328</v>
      </c>
      <c r="D54" s="37"/>
      <c r="E54" s="57"/>
      <c r="F54" s="56"/>
      <c r="G54" s="56"/>
      <c r="H54" s="56"/>
      <c r="I54" s="56"/>
      <c r="J54" s="56"/>
      <c r="K54" s="56"/>
      <c r="L54" s="56"/>
      <c r="M54" s="56"/>
      <c r="N54" s="56"/>
    </row>
    <row r="55" spans="1:14" ht="15.75">
      <c r="A55" s="4"/>
      <c r="B55" s="55"/>
      <c r="C55" s="56" t="s">
        <v>329</v>
      </c>
      <c r="D55" s="37"/>
      <c r="E55" s="57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5.75">
      <c r="A56" s="4"/>
      <c r="B56" s="55"/>
      <c r="C56" s="56" t="s">
        <v>330</v>
      </c>
      <c r="D56" s="37"/>
      <c r="E56" s="57"/>
      <c r="F56" s="56"/>
      <c r="G56" s="56"/>
      <c r="H56" s="56"/>
      <c r="I56" s="56"/>
      <c r="J56" s="56"/>
      <c r="K56" s="56"/>
      <c r="L56" s="56"/>
      <c r="M56" s="56"/>
      <c r="N56" s="56"/>
    </row>
    <row r="57" spans="1:14" ht="15.75">
      <c r="A57" s="4"/>
      <c r="B57" s="55"/>
      <c r="C57" s="56" t="s">
        <v>331</v>
      </c>
      <c r="D57" s="37"/>
      <c r="E57" s="57"/>
      <c r="F57" s="56"/>
      <c r="G57" s="56"/>
      <c r="H57" s="56"/>
      <c r="I57" s="56"/>
      <c r="J57" s="56"/>
      <c r="K57" s="56"/>
      <c r="L57" s="56"/>
      <c r="M57" s="56"/>
      <c r="N57" s="56"/>
    </row>
    <row r="58" spans="1:14" ht="15.75">
      <c r="A58" s="4"/>
      <c r="B58" s="55"/>
      <c r="C58" s="56" t="s">
        <v>332</v>
      </c>
      <c r="D58" s="37"/>
      <c r="E58" s="57"/>
      <c r="F58" s="56"/>
      <c r="G58" s="56"/>
      <c r="H58" s="56"/>
      <c r="I58" s="56"/>
      <c r="J58" s="56"/>
      <c r="K58" s="56"/>
      <c r="L58" s="56"/>
      <c r="M58" s="56"/>
      <c r="N58" s="56"/>
    </row>
    <row r="59" spans="1:14" ht="15.75">
      <c r="A59" s="4"/>
      <c r="B59" s="55"/>
      <c r="C59" s="56"/>
      <c r="D59" s="37"/>
      <c r="E59" s="57"/>
      <c r="F59" s="56"/>
      <c r="G59" s="56"/>
      <c r="H59" s="56"/>
      <c r="I59" s="56"/>
      <c r="J59" s="56"/>
      <c r="K59" s="56"/>
      <c r="L59" s="56"/>
      <c r="M59" s="56"/>
      <c r="N59" s="56"/>
    </row>
    <row r="60" spans="1:14" ht="15.75">
      <c r="A60" s="4"/>
      <c r="B60" s="55" t="s">
        <v>211</v>
      </c>
      <c r="C60" s="51" t="s">
        <v>333</v>
      </c>
      <c r="D60" s="37"/>
      <c r="E60" s="4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.75">
      <c r="A61" s="4"/>
      <c r="B61" s="55"/>
      <c r="C61" s="55" t="s">
        <v>334</v>
      </c>
      <c r="D61" s="37"/>
      <c r="E61" s="4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.75">
      <c r="A62" s="4"/>
      <c r="B62" s="55"/>
      <c r="C62" s="55" t="s">
        <v>335</v>
      </c>
      <c r="D62" s="37"/>
      <c r="E62" s="4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.75">
      <c r="A63" s="4"/>
      <c r="B63" s="55"/>
      <c r="C63" s="55" t="s">
        <v>336</v>
      </c>
      <c r="D63" s="37"/>
      <c r="E63" s="4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.75">
      <c r="A64" s="4"/>
      <c r="B64" s="55"/>
      <c r="C64" s="55" t="s">
        <v>337</v>
      </c>
      <c r="D64" s="55"/>
      <c r="E64" s="4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.75">
      <c r="A65" s="4"/>
      <c r="B65" s="55"/>
      <c r="C65" s="55" t="s">
        <v>338</v>
      </c>
      <c r="D65" s="55"/>
      <c r="E65" s="4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.75">
      <c r="A66" s="4"/>
      <c r="B66" s="55"/>
      <c r="C66" s="55" t="s">
        <v>339</v>
      </c>
      <c r="D66" s="55"/>
      <c r="E66" s="4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5.75">
      <c r="A67" s="4"/>
      <c r="B67" s="55"/>
      <c r="C67" s="55" t="s">
        <v>340</v>
      </c>
      <c r="D67" s="55"/>
      <c r="E67" s="4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5.75">
      <c r="A68" s="4"/>
      <c r="B68" s="55"/>
      <c r="C68" s="55"/>
      <c r="D68" s="55"/>
      <c r="E68" s="4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.75">
      <c r="A69" s="4"/>
      <c r="B69" s="55" t="s">
        <v>212</v>
      </c>
      <c r="C69" s="51" t="s">
        <v>341</v>
      </c>
      <c r="D69" s="55"/>
      <c r="E69" s="4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5.75">
      <c r="A70" s="4"/>
      <c r="B70" s="55"/>
      <c r="C70" s="55" t="s">
        <v>342</v>
      </c>
      <c r="D70" s="55"/>
      <c r="E70" s="4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5.75">
      <c r="A71" s="4"/>
      <c r="B71" s="55"/>
      <c r="C71" s="55"/>
      <c r="D71" s="55"/>
      <c r="E71" s="4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5.75">
      <c r="A72" s="4"/>
      <c r="B72" s="55"/>
      <c r="C72" s="55"/>
      <c r="D72" s="55"/>
      <c r="E72" s="4"/>
      <c r="F72" s="58" t="s">
        <v>365</v>
      </c>
      <c r="G72" s="58"/>
      <c r="H72" s="58" t="s">
        <v>371</v>
      </c>
      <c r="I72" s="58"/>
      <c r="J72" s="58"/>
      <c r="K72" s="37"/>
      <c r="L72" s="37"/>
      <c r="M72" s="37"/>
      <c r="N72" s="37"/>
    </row>
    <row r="73" spans="1:14" ht="15.75">
      <c r="A73" s="4"/>
      <c r="B73" s="55"/>
      <c r="C73" s="55"/>
      <c r="D73" s="55"/>
      <c r="E73" s="4"/>
      <c r="F73" s="58" t="s">
        <v>366</v>
      </c>
      <c r="G73" s="58"/>
      <c r="H73" s="58" t="s">
        <v>372</v>
      </c>
      <c r="I73" s="58"/>
      <c r="J73" s="58" t="s">
        <v>377</v>
      </c>
      <c r="K73" s="37"/>
      <c r="L73" s="37"/>
      <c r="M73" s="37"/>
      <c r="N73" s="37"/>
    </row>
    <row r="74" spans="1:14" ht="15.75">
      <c r="A74" s="4"/>
      <c r="B74" s="55"/>
      <c r="C74" s="55"/>
      <c r="D74" s="55"/>
      <c r="E74" s="4"/>
      <c r="F74" s="58" t="s">
        <v>31</v>
      </c>
      <c r="G74" s="58"/>
      <c r="H74" s="58" t="s">
        <v>31</v>
      </c>
      <c r="I74" s="58"/>
      <c r="J74" s="58" t="s">
        <v>31</v>
      </c>
      <c r="K74" s="37"/>
      <c r="L74" s="37"/>
      <c r="M74" s="37"/>
      <c r="N74" s="37"/>
    </row>
    <row r="75" spans="1:14" ht="15.75">
      <c r="A75" s="4"/>
      <c r="B75" s="37"/>
      <c r="C75" s="55"/>
      <c r="D75" s="55"/>
      <c r="E75" s="4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5.75">
      <c r="A76" s="4"/>
      <c r="B76" s="55" t="s">
        <v>213</v>
      </c>
      <c r="C76" s="55" t="s">
        <v>343</v>
      </c>
      <c r="D76" s="55"/>
      <c r="E76" s="4"/>
      <c r="F76" s="97">
        <v>612</v>
      </c>
      <c r="G76" s="97"/>
      <c r="H76" s="97">
        <v>-612</v>
      </c>
      <c r="I76" s="97"/>
      <c r="J76" s="98" t="s">
        <v>32</v>
      </c>
      <c r="K76" s="37"/>
      <c r="L76" s="37"/>
      <c r="M76" s="37"/>
      <c r="N76" s="37"/>
    </row>
    <row r="77" spans="1:14" ht="15.75">
      <c r="A77" s="4"/>
      <c r="B77" s="55" t="s">
        <v>214</v>
      </c>
      <c r="C77" s="37" t="s">
        <v>47</v>
      </c>
      <c r="D77" s="55"/>
      <c r="E77" s="4"/>
      <c r="F77" s="97">
        <v>171986</v>
      </c>
      <c r="G77" s="97"/>
      <c r="H77" s="97">
        <v>-7745</v>
      </c>
      <c r="I77" s="97"/>
      <c r="J77" s="97">
        <f>SUM(F77:H77)</f>
        <v>164241</v>
      </c>
      <c r="K77" s="37"/>
      <c r="L77" s="37"/>
      <c r="M77" s="37"/>
      <c r="N77" s="37"/>
    </row>
    <row r="78" spans="1:14" ht="15.75">
      <c r="A78" s="4"/>
      <c r="B78" s="55" t="s">
        <v>215</v>
      </c>
      <c r="C78" s="55" t="s">
        <v>344</v>
      </c>
      <c r="D78" s="55"/>
      <c r="E78" s="4"/>
      <c r="F78" s="98" t="s">
        <v>32</v>
      </c>
      <c r="G78" s="97"/>
      <c r="H78" s="97">
        <v>7745</v>
      </c>
      <c r="I78" s="97"/>
      <c r="J78" s="97">
        <f>SUM(F78:H78)</f>
        <v>7745</v>
      </c>
      <c r="K78" s="37"/>
      <c r="L78" s="37"/>
      <c r="M78" s="37"/>
      <c r="N78" s="37"/>
    </row>
    <row r="79" spans="1:14" ht="15.75">
      <c r="A79" s="4"/>
      <c r="B79" s="55" t="s">
        <v>216</v>
      </c>
      <c r="C79" s="37" t="s">
        <v>65</v>
      </c>
      <c r="D79" s="37"/>
      <c r="E79" s="37"/>
      <c r="F79" s="97">
        <v>24507</v>
      </c>
      <c r="G79" s="97"/>
      <c r="H79" s="97">
        <f>-3024-472</f>
        <v>-3496</v>
      </c>
      <c r="I79" s="97"/>
      <c r="J79" s="97">
        <f>SUM(F79:H79)</f>
        <v>21011</v>
      </c>
      <c r="K79" s="37"/>
      <c r="L79" s="37"/>
      <c r="M79" s="37"/>
      <c r="N79" s="37"/>
    </row>
    <row r="80" spans="1:14" ht="15.75">
      <c r="A80" s="4"/>
      <c r="B80" s="55" t="s">
        <v>217</v>
      </c>
      <c r="C80" s="55" t="s">
        <v>345</v>
      </c>
      <c r="D80" s="55"/>
      <c r="E80" s="4"/>
      <c r="F80" s="97">
        <v>67360</v>
      </c>
      <c r="G80" s="97"/>
      <c r="H80" s="97">
        <f>3636+472</f>
        <v>4108</v>
      </c>
      <c r="I80" s="97"/>
      <c r="J80" s="97">
        <f>SUM(F80:H80)</f>
        <v>71468</v>
      </c>
      <c r="K80" s="37"/>
      <c r="L80" s="37"/>
      <c r="M80" s="37"/>
      <c r="N80" s="37"/>
    </row>
    <row r="81" spans="1:14" ht="15.75">
      <c r="A81" s="4"/>
      <c r="B81" s="55"/>
      <c r="C81" s="55"/>
      <c r="D81" s="55"/>
      <c r="E81" s="4"/>
      <c r="F81" s="97"/>
      <c r="G81" s="97"/>
      <c r="H81" s="97"/>
      <c r="I81" s="97"/>
      <c r="J81" s="97"/>
      <c r="K81" s="37"/>
      <c r="L81" s="37"/>
      <c r="M81" s="37"/>
      <c r="N81" s="37"/>
    </row>
    <row r="82" spans="1:14" ht="15.75">
      <c r="A82" s="4" t="s">
        <v>157</v>
      </c>
      <c r="B82" s="51" t="s">
        <v>218</v>
      </c>
      <c r="C82" s="51"/>
      <c r="D82" s="51"/>
      <c r="E82" s="4"/>
      <c r="F82" s="97"/>
      <c r="G82" s="97"/>
      <c r="H82" s="97"/>
      <c r="I82" s="97"/>
      <c r="J82" s="97"/>
      <c r="K82" s="37"/>
      <c r="L82" s="37"/>
      <c r="M82" s="37"/>
      <c r="N82" s="37"/>
    </row>
    <row r="83" spans="1:14" ht="15.75">
      <c r="A83" s="4"/>
      <c r="B83" s="51"/>
      <c r="C83" s="51"/>
      <c r="D83" s="51"/>
      <c r="E83" s="4"/>
      <c r="F83" s="97"/>
      <c r="G83" s="97"/>
      <c r="H83" s="97"/>
      <c r="I83" s="97"/>
      <c r="J83" s="97"/>
      <c r="K83" s="37"/>
      <c r="L83" s="37"/>
      <c r="M83" s="37"/>
      <c r="N83" s="37"/>
    </row>
    <row r="84" spans="1:14" ht="15.75">
      <c r="A84" s="4"/>
      <c r="B84" s="55" t="s">
        <v>219</v>
      </c>
      <c r="C84" s="55"/>
      <c r="D84" s="55"/>
      <c r="E84" s="37"/>
      <c r="F84" s="97"/>
      <c r="G84" s="97"/>
      <c r="H84" s="97"/>
      <c r="I84" s="97"/>
      <c r="J84" s="97"/>
      <c r="K84" s="37"/>
      <c r="L84" s="37"/>
      <c r="M84" s="37"/>
      <c r="N84" s="37"/>
    </row>
    <row r="85" spans="1:14" ht="15.75">
      <c r="A85" s="4"/>
      <c r="B85" s="37"/>
      <c r="C85" s="37"/>
      <c r="D85" s="37"/>
      <c r="E85" s="37"/>
      <c r="F85" s="97"/>
      <c r="G85" s="97"/>
      <c r="H85" s="97"/>
      <c r="I85" s="97"/>
      <c r="J85" s="97"/>
      <c r="K85" s="37"/>
      <c r="L85" s="37"/>
      <c r="M85" s="37"/>
      <c r="N85" s="37"/>
    </row>
    <row r="86" spans="1:14" ht="15.75">
      <c r="A86" s="4" t="s">
        <v>158</v>
      </c>
      <c r="B86" s="51" t="s">
        <v>220</v>
      </c>
      <c r="C86" s="51"/>
      <c r="D86" s="51"/>
      <c r="E86" s="4"/>
      <c r="F86" s="97"/>
      <c r="G86" s="97"/>
      <c r="H86" s="97"/>
      <c r="I86" s="97"/>
      <c r="J86" s="97"/>
      <c r="K86" s="37"/>
      <c r="L86" s="37"/>
      <c r="M86" s="37"/>
      <c r="N86" s="37"/>
    </row>
    <row r="87" spans="1:14" ht="15.75">
      <c r="A87" s="4"/>
      <c r="B87" s="51"/>
      <c r="C87" s="51"/>
      <c r="D87" s="51"/>
      <c r="E87" s="4"/>
      <c r="F87" s="97"/>
      <c r="G87" s="97"/>
      <c r="H87" s="97"/>
      <c r="I87" s="97"/>
      <c r="J87" s="97"/>
      <c r="K87" s="37"/>
      <c r="L87" s="37"/>
      <c r="M87" s="37"/>
      <c r="N87" s="37"/>
    </row>
    <row r="88" spans="1:14" ht="15.75">
      <c r="A88" s="4"/>
      <c r="B88" s="37" t="s">
        <v>221</v>
      </c>
      <c r="C88" s="37"/>
      <c r="D88" s="4"/>
      <c r="E88" s="4"/>
      <c r="F88" s="97"/>
      <c r="G88" s="97"/>
      <c r="H88" s="97"/>
      <c r="I88" s="97"/>
      <c r="J88" s="97"/>
      <c r="K88" s="37"/>
      <c r="L88" s="37"/>
      <c r="M88" s="37"/>
      <c r="N88" s="37"/>
    </row>
    <row r="89" spans="1:14" ht="15.75">
      <c r="A89" s="4"/>
      <c r="B89" s="37" t="s">
        <v>222</v>
      </c>
      <c r="C89" s="37"/>
      <c r="D89" s="37"/>
      <c r="E89" s="4"/>
      <c r="F89" s="97"/>
      <c r="G89" s="97"/>
      <c r="H89" s="97"/>
      <c r="I89" s="97"/>
      <c r="J89" s="97"/>
      <c r="K89" s="37"/>
      <c r="L89" s="37"/>
      <c r="M89" s="37"/>
      <c r="N89" s="37"/>
    </row>
    <row r="90" spans="1:14" ht="15.75">
      <c r="A90" s="4"/>
      <c r="B90" s="51"/>
      <c r="C90" s="51"/>
      <c r="D90" s="51"/>
      <c r="E90" s="4"/>
      <c r="F90" s="97"/>
      <c r="G90" s="97"/>
      <c r="H90" s="97"/>
      <c r="I90" s="97"/>
      <c r="J90" s="97"/>
      <c r="K90" s="37"/>
      <c r="L90" s="37"/>
      <c r="M90" s="37"/>
      <c r="N90" s="37"/>
    </row>
    <row r="91" spans="1:14" ht="15.75">
      <c r="A91" s="4" t="s">
        <v>159</v>
      </c>
      <c r="B91" s="51" t="s">
        <v>223</v>
      </c>
      <c r="C91" s="51"/>
      <c r="D91" s="51"/>
      <c r="E91" s="4"/>
      <c r="F91" s="97"/>
      <c r="G91" s="97"/>
      <c r="H91" s="97"/>
      <c r="I91" s="97"/>
      <c r="J91" s="97"/>
      <c r="K91" s="37"/>
      <c r="L91" s="37"/>
      <c r="M91" s="37"/>
      <c r="N91" s="37"/>
    </row>
    <row r="92" spans="1:14" ht="15.75">
      <c r="A92" s="4"/>
      <c r="B92" s="51"/>
      <c r="C92" s="51"/>
      <c r="D92" s="51"/>
      <c r="E92" s="51"/>
      <c r="F92" s="97"/>
      <c r="G92" s="97"/>
      <c r="H92" s="97"/>
      <c r="I92" s="97"/>
      <c r="J92" s="97"/>
      <c r="K92" s="37"/>
      <c r="L92" s="37"/>
      <c r="M92" s="37"/>
      <c r="N92" s="37"/>
    </row>
    <row r="93" spans="1:14" ht="15.75">
      <c r="A93" s="4"/>
      <c r="B93" s="55" t="s">
        <v>224</v>
      </c>
      <c r="C93" s="51"/>
      <c r="D93" s="51"/>
      <c r="E93" s="51"/>
      <c r="F93" s="97"/>
      <c r="G93" s="97"/>
      <c r="H93" s="97"/>
      <c r="I93" s="97"/>
      <c r="J93" s="97"/>
      <c r="K93" s="37"/>
      <c r="L93" s="37"/>
      <c r="M93" s="37"/>
      <c r="N93" s="37"/>
    </row>
    <row r="94" spans="1:14" ht="15.75">
      <c r="A94" s="4"/>
      <c r="B94" s="55" t="s">
        <v>225</v>
      </c>
      <c r="C94" s="51"/>
      <c r="D94" s="51"/>
      <c r="E94" s="51"/>
      <c r="F94" s="97"/>
      <c r="G94" s="97"/>
      <c r="H94" s="97"/>
      <c r="I94" s="97"/>
      <c r="J94" s="97"/>
      <c r="K94" s="37"/>
      <c r="L94" s="37"/>
      <c r="M94" s="37"/>
      <c r="N94" s="37"/>
    </row>
    <row r="95" spans="1:14" ht="15.75">
      <c r="A95" s="4"/>
      <c r="B95" s="55" t="s">
        <v>226</v>
      </c>
      <c r="C95" s="51"/>
      <c r="D95" s="51"/>
      <c r="E95" s="51"/>
      <c r="F95" s="97"/>
      <c r="G95" s="97"/>
      <c r="H95" s="97"/>
      <c r="I95" s="97"/>
      <c r="J95" s="97"/>
      <c r="K95" s="37"/>
      <c r="L95" s="37"/>
      <c r="M95" s="37"/>
      <c r="N95" s="37"/>
    </row>
    <row r="96" spans="1:14" ht="15.75">
      <c r="A96" s="4"/>
      <c r="B96" s="51"/>
      <c r="C96" s="51"/>
      <c r="D96" s="51"/>
      <c r="E96" s="51"/>
      <c r="F96" s="97"/>
      <c r="G96" s="97"/>
      <c r="H96" s="97"/>
      <c r="I96" s="97"/>
      <c r="J96" s="97"/>
      <c r="K96" s="37"/>
      <c r="L96" s="37"/>
      <c r="M96" s="37"/>
      <c r="N96" s="37"/>
    </row>
    <row r="97" spans="1:14" ht="15.75">
      <c r="A97" s="4" t="s">
        <v>160</v>
      </c>
      <c r="B97" s="51" t="s">
        <v>227</v>
      </c>
      <c r="C97" s="51"/>
      <c r="D97" s="51"/>
      <c r="E97" s="4"/>
      <c r="F97" s="99"/>
      <c r="G97" s="100"/>
      <c r="H97" s="97"/>
      <c r="I97" s="97"/>
      <c r="J97" s="97"/>
      <c r="K97" s="37"/>
      <c r="L97" s="37"/>
      <c r="M97" s="37"/>
      <c r="N97" s="37"/>
    </row>
    <row r="98" spans="1:14" ht="15.75">
      <c r="A98" s="4"/>
      <c r="B98" s="51"/>
      <c r="C98" s="51"/>
      <c r="D98" s="51"/>
      <c r="E98" s="4"/>
      <c r="F98" s="99"/>
      <c r="G98" s="100"/>
      <c r="H98" s="97"/>
      <c r="I98" s="97"/>
      <c r="J98" s="97"/>
      <c r="K98" s="37"/>
      <c r="L98" s="37"/>
      <c r="M98" s="37"/>
      <c r="N98" s="37"/>
    </row>
    <row r="99" spans="1:14" ht="15.75">
      <c r="A99" s="4"/>
      <c r="B99" s="55" t="s">
        <v>228</v>
      </c>
      <c r="C99" s="55"/>
      <c r="D99" s="55"/>
      <c r="E99" s="4"/>
      <c r="F99" s="99"/>
      <c r="G99" s="100"/>
      <c r="H99" s="97"/>
      <c r="I99" s="97"/>
      <c r="J99" s="97"/>
      <c r="K99" s="37"/>
      <c r="L99" s="37"/>
      <c r="M99" s="37"/>
      <c r="N99" s="37"/>
    </row>
    <row r="100" spans="1:14" ht="15.75">
      <c r="A100" s="4"/>
      <c r="B100" s="55" t="s">
        <v>229</v>
      </c>
      <c r="C100" s="55"/>
      <c r="D100" s="55"/>
      <c r="E100" s="37"/>
      <c r="F100" s="97"/>
      <c r="G100" s="101"/>
      <c r="H100" s="97"/>
      <c r="I100" s="97"/>
      <c r="J100" s="97"/>
      <c r="K100" s="37"/>
      <c r="L100" s="37"/>
      <c r="M100" s="37"/>
      <c r="N100" s="37"/>
    </row>
    <row r="101" spans="1:14" ht="15.75">
      <c r="A101" s="4"/>
      <c r="B101" s="37"/>
      <c r="C101" s="37"/>
      <c r="D101" s="37"/>
      <c r="E101" s="37"/>
      <c r="F101" s="97"/>
      <c r="G101" s="97"/>
      <c r="H101" s="97"/>
      <c r="I101" s="97"/>
      <c r="J101" s="97"/>
      <c r="K101" s="37"/>
      <c r="L101" s="37"/>
      <c r="M101" s="37"/>
      <c r="N101" s="37"/>
    </row>
    <row r="102" spans="1:14" ht="15.75">
      <c r="A102" s="4" t="s">
        <v>161</v>
      </c>
      <c r="B102" s="51" t="s">
        <v>230</v>
      </c>
      <c r="C102" s="51"/>
      <c r="D102" s="51"/>
      <c r="E102" s="4"/>
      <c r="F102" s="99"/>
      <c r="G102" s="99"/>
      <c r="H102" s="99"/>
      <c r="I102" s="97"/>
      <c r="J102" s="97"/>
      <c r="K102" s="37"/>
      <c r="L102" s="37"/>
      <c r="M102" s="37"/>
      <c r="N102" s="37"/>
    </row>
    <row r="103" spans="1:14" ht="15.75">
      <c r="A103" s="4"/>
      <c r="B103" s="51"/>
      <c r="C103" s="51"/>
      <c r="D103" s="51"/>
      <c r="E103" s="4"/>
      <c r="F103" s="97"/>
      <c r="G103" s="97"/>
      <c r="H103" s="97"/>
      <c r="I103" s="97"/>
      <c r="J103" s="97"/>
      <c r="K103" s="37"/>
      <c r="L103" s="37"/>
      <c r="M103" s="37"/>
      <c r="N103" s="37"/>
    </row>
    <row r="104" spans="1:14" ht="15.75">
      <c r="A104" s="4"/>
      <c r="B104" s="62" t="s">
        <v>231</v>
      </c>
      <c r="C104" s="62"/>
      <c r="D104" s="37"/>
      <c r="E104" s="37"/>
      <c r="F104" s="97"/>
      <c r="G104" s="97"/>
      <c r="H104" s="97"/>
      <c r="I104" s="97"/>
      <c r="J104" s="97"/>
      <c r="K104" s="37"/>
      <c r="L104" s="37"/>
      <c r="M104" s="37"/>
      <c r="N104" s="37"/>
    </row>
    <row r="105" spans="1:14" ht="15.75">
      <c r="A105" s="4"/>
      <c r="B105" s="62" t="s">
        <v>232</v>
      </c>
      <c r="C105" s="62"/>
      <c r="D105" s="37"/>
      <c r="E105" s="37"/>
      <c r="F105" s="97"/>
      <c r="G105" s="97"/>
      <c r="H105" s="97"/>
      <c r="I105" s="97"/>
      <c r="J105" s="97"/>
      <c r="K105" s="37"/>
      <c r="L105" s="37"/>
      <c r="M105" s="37"/>
      <c r="N105" s="37"/>
    </row>
    <row r="106" spans="1:14" ht="15.75">
      <c r="A106" s="4"/>
      <c r="B106" s="37"/>
      <c r="C106" s="37"/>
      <c r="D106" s="37"/>
      <c r="E106" s="37"/>
      <c r="F106" s="97"/>
      <c r="G106" s="97"/>
      <c r="H106" s="97"/>
      <c r="I106" s="97"/>
      <c r="J106" s="97"/>
      <c r="K106" s="37"/>
      <c r="L106" s="37"/>
      <c r="M106" s="37"/>
      <c r="N106" s="37"/>
    </row>
    <row r="107" spans="1:14" ht="15.75">
      <c r="A107" s="4" t="s">
        <v>162</v>
      </c>
      <c r="B107" s="51" t="s">
        <v>233</v>
      </c>
      <c r="C107" s="51"/>
      <c r="D107" s="51"/>
      <c r="E107" s="4"/>
      <c r="F107" s="97"/>
      <c r="G107" s="97"/>
      <c r="H107" s="97"/>
      <c r="I107" s="97"/>
      <c r="J107" s="97"/>
      <c r="K107" s="37"/>
      <c r="L107" s="37"/>
      <c r="M107" s="37"/>
      <c r="N107" s="37"/>
    </row>
    <row r="108" spans="1:14" ht="15.75">
      <c r="A108" s="4"/>
      <c r="B108" s="51"/>
      <c r="C108" s="51"/>
      <c r="D108" s="51"/>
      <c r="E108" s="4"/>
      <c r="F108" s="97"/>
      <c r="G108" s="97"/>
      <c r="H108" s="97"/>
      <c r="I108" s="97"/>
      <c r="J108" s="97"/>
      <c r="K108" s="37"/>
      <c r="L108" s="37"/>
      <c r="M108" s="37"/>
      <c r="N108" s="37"/>
    </row>
    <row r="109" spans="1:14" ht="15.75">
      <c r="A109" s="4"/>
      <c r="B109" s="55" t="s">
        <v>234</v>
      </c>
      <c r="C109" s="55"/>
      <c r="D109" s="51"/>
      <c r="E109" s="4"/>
      <c r="F109" s="97"/>
      <c r="G109" s="97"/>
      <c r="H109" s="97"/>
      <c r="I109" s="97"/>
      <c r="J109" s="97"/>
      <c r="K109" s="37"/>
      <c r="L109" s="37"/>
      <c r="M109" s="37"/>
      <c r="N109" s="37"/>
    </row>
    <row r="110" spans="1:14" ht="15.75">
      <c r="A110" s="4"/>
      <c r="B110" s="55" t="s">
        <v>235</v>
      </c>
      <c r="C110" s="55"/>
      <c r="D110" s="51"/>
      <c r="E110" s="4"/>
      <c r="F110" s="97"/>
      <c r="G110" s="97"/>
      <c r="H110" s="97"/>
      <c r="I110" s="97"/>
      <c r="J110" s="97"/>
      <c r="K110" s="37"/>
      <c r="L110" s="37"/>
      <c r="M110" s="37"/>
      <c r="N110" s="37"/>
    </row>
    <row r="111" spans="1:14" ht="15.75">
      <c r="A111" s="4"/>
      <c r="B111" s="55"/>
      <c r="C111" s="55"/>
      <c r="D111" s="51"/>
      <c r="E111" s="4"/>
      <c r="F111" s="97"/>
      <c r="G111" s="97"/>
      <c r="H111" s="97"/>
      <c r="I111" s="97"/>
      <c r="J111" s="97"/>
      <c r="K111" s="37"/>
      <c r="L111" s="37"/>
      <c r="M111" s="37"/>
      <c r="N111" s="37"/>
    </row>
    <row r="112" spans="1:14" ht="15.75">
      <c r="A112" s="4" t="s">
        <v>163</v>
      </c>
      <c r="B112" s="51" t="s">
        <v>236</v>
      </c>
      <c r="C112" s="51"/>
      <c r="D112" s="51"/>
      <c r="E112" s="4"/>
      <c r="F112" s="97"/>
      <c r="G112" s="97"/>
      <c r="H112" s="97"/>
      <c r="I112" s="97"/>
      <c r="J112" s="97"/>
      <c r="K112" s="37"/>
      <c r="L112" s="37"/>
      <c r="M112" s="37"/>
      <c r="N112" s="37"/>
    </row>
    <row r="113" spans="1:14" ht="15.75">
      <c r="A113" s="4"/>
      <c r="B113" s="51"/>
      <c r="C113" s="51"/>
      <c r="D113" s="51"/>
      <c r="E113" s="4"/>
      <c r="F113" s="97"/>
      <c r="G113" s="97"/>
      <c r="H113" s="97"/>
      <c r="I113" s="97"/>
      <c r="J113" s="97"/>
      <c r="K113" s="37"/>
      <c r="L113" s="37"/>
      <c r="M113" s="37"/>
      <c r="N113" s="37"/>
    </row>
    <row r="114" spans="1:14" ht="15.75">
      <c r="A114" s="4"/>
      <c r="B114" s="55" t="s">
        <v>237</v>
      </c>
      <c r="C114" s="55"/>
      <c r="D114" s="55"/>
      <c r="E114" s="37"/>
      <c r="F114" s="97"/>
      <c r="G114" s="97"/>
      <c r="H114" s="97"/>
      <c r="I114" s="97"/>
      <c r="J114" s="97"/>
      <c r="K114" s="37"/>
      <c r="L114" s="37"/>
      <c r="M114" s="37"/>
      <c r="N114" s="37"/>
    </row>
    <row r="115" spans="1:14" ht="15.75">
      <c r="A115" s="4"/>
      <c r="B115" s="55"/>
      <c r="C115" s="55"/>
      <c r="D115" s="55"/>
      <c r="E115" s="37"/>
      <c r="F115" s="97"/>
      <c r="G115" s="97"/>
      <c r="H115" s="97"/>
      <c r="I115" s="97"/>
      <c r="J115" s="97"/>
      <c r="K115" s="37"/>
      <c r="L115" s="37"/>
      <c r="M115" s="37"/>
      <c r="N115" s="37"/>
    </row>
    <row r="116" spans="1:14" ht="15.75">
      <c r="A116" s="4"/>
      <c r="B116" s="4"/>
      <c r="C116" s="4"/>
      <c r="D116" s="4"/>
      <c r="E116" s="37"/>
      <c r="F116" s="101"/>
      <c r="G116" s="101"/>
      <c r="H116" s="97"/>
      <c r="I116" s="97"/>
      <c r="J116" s="101"/>
      <c r="K116" s="61"/>
      <c r="L116" s="58"/>
      <c r="M116" s="37"/>
      <c r="N116" s="37"/>
    </row>
    <row r="117" spans="1:14" ht="15.75">
      <c r="A117" s="4"/>
      <c r="B117" s="37"/>
      <c r="C117" s="37"/>
      <c r="D117" s="37"/>
      <c r="E117" s="37"/>
      <c r="F117" s="100"/>
      <c r="G117" s="100"/>
      <c r="H117" s="100" t="s">
        <v>373</v>
      </c>
      <c r="I117" s="100"/>
      <c r="J117" s="100"/>
      <c r="K117" s="58"/>
      <c r="L117" s="58"/>
      <c r="M117" s="37"/>
      <c r="N117" s="37"/>
    </row>
    <row r="118" spans="1:14" ht="15.75">
      <c r="A118" s="4"/>
      <c r="B118" s="37"/>
      <c r="C118" s="37"/>
      <c r="D118" s="37"/>
      <c r="E118" s="37"/>
      <c r="F118" s="100" t="s">
        <v>3</v>
      </c>
      <c r="G118" s="100"/>
      <c r="H118" s="100" t="s">
        <v>374</v>
      </c>
      <c r="I118" s="100"/>
      <c r="J118" s="100"/>
      <c r="K118" s="58"/>
      <c r="L118" s="58"/>
      <c r="M118" s="37"/>
      <c r="N118" s="37"/>
    </row>
    <row r="119" spans="1:14" ht="15.75">
      <c r="A119" s="4"/>
      <c r="B119" s="37"/>
      <c r="C119" s="37"/>
      <c r="D119" s="37"/>
      <c r="E119" s="37"/>
      <c r="F119" s="100" t="s">
        <v>31</v>
      </c>
      <c r="G119" s="100"/>
      <c r="H119" s="100" t="s">
        <v>31</v>
      </c>
      <c r="I119" s="100"/>
      <c r="J119" s="100"/>
      <c r="K119" s="58"/>
      <c r="L119" s="58"/>
      <c r="M119" s="37"/>
      <c r="N119" s="37"/>
    </row>
    <row r="120" spans="1:14" ht="15.75">
      <c r="A120" s="4"/>
      <c r="B120" s="37"/>
      <c r="C120" s="37"/>
      <c r="D120" s="37"/>
      <c r="E120" s="37"/>
      <c r="F120" s="97"/>
      <c r="G120" s="97"/>
      <c r="H120" s="97"/>
      <c r="I120" s="97"/>
      <c r="J120" s="97"/>
      <c r="K120" s="37"/>
      <c r="L120" s="37"/>
      <c r="M120" s="37"/>
      <c r="N120" s="37"/>
    </row>
    <row r="121" spans="1:14" ht="15.75">
      <c r="A121" s="4"/>
      <c r="B121" s="37" t="s">
        <v>238</v>
      </c>
      <c r="C121" s="37"/>
      <c r="D121" s="37"/>
      <c r="E121" s="63"/>
      <c r="F121" s="98">
        <v>159222</v>
      </c>
      <c r="G121" s="98"/>
      <c r="H121" s="98">
        <v>3986</v>
      </c>
      <c r="I121" s="98"/>
      <c r="J121" s="98"/>
      <c r="K121" s="60"/>
      <c r="L121" s="60"/>
      <c r="M121" s="37"/>
      <c r="N121" s="37"/>
    </row>
    <row r="122" spans="1:14" ht="15.75">
      <c r="A122" s="4"/>
      <c r="B122" s="37" t="s">
        <v>239</v>
      </c>
      <c r="C122" s="37"/>
      <c r="D122" s="37"/>
      <c r="E122" s="37"/>
      <c r="F122" s="98">
        <v>263187</v>
      </c>
      <c r="G122" s="98"/>
      <c r="H122" s="98">
        <v>1265</v>
      </c>
      <c r="I122" s="98"/>
      <c r="J122" s="98"/>
      <c r="K122" s="60"/>
      <c r="L122" s="60"/>
      <c r="M122" s="37"/>
      <c r="N122" s="37"/>
    </row>
    <row r="123" spans="1:14" ht="15.75">
      <c r="A123" s="4"/>
      <c r="B123" s="37" t="s">
        <v>240</v>
      </c>
      <c r="C123" s="37"/>
      <c r="D123" s="37"/>
      <c r="E123" s="37"/>
      <c r="F123" s="98">
        <v>318</v>
      </c>
      <c r="G123" s="98"/>
      <c r="H123" s="98">
        <v>-436</v>
      </c>
      <c r="I123" s="98"/>
      <c r="J123" s="98"/>
      <c r="K123" s="60"/>
      <c r="L123" s="60"/>
      <c r="M123" s="37"/>
      <c r="N123" s="37"/>
    </row>
    <row r="124" spans="1:14" ht="15.75">
      <c r="A124" s="4"/>
      <c r="B124" s="37" t="s">
        <v>241</v>
      </c>
      <c r="C124" s="37"/>
      <c r="D124" s="37"/>
      <c r="E124" s="37"/>
      <c r="F124" s="98">
        <v>619</v>
      </c>
      <c r="G124" s="98"/>
      <c r="H124" s="98">
        <v>-283</v>
      </c>
      <c r="I124" s="98"/>
      <c r="J124" s="98"/>
      <c r="K124" s="60"/>
      <c r="L124" s="60"/>
      <c r="M124" s="37"/>
      <c r="N124" s="37"/>
    </row>
    <row r="125" spans="1:14" ht="15.75">
      <c r="A125" s="4"/>
      <c r="B125" s="37" t="s">
        <v>242</v>
      </c>
      <c r="C125" s="37"/>
      <c r="D125" s="37"/>
      <c r="E125" s="37"/>
      <c r="F125" s="98" t="s">
        <v>32</v>
      </c>
      <c r="G125" s="98"/>
      <c r="H125" s="98">
        <v>932</v>
      </c>
      <c r="I125" s="97"/>
      <c r="J125" s="98"/>
      <c r="K125" s="60"/>
      <c r="L125" s="60"/>
      <c r="M125" s="37"/>
      <c r="N125" s="37"/>
    </row>
    <row r="126" spans="1:14" ht="15.75">
      <c r="A126" s="4"/>
      <c r="B126" s="37"/>
      <c r="C126" s="37"/>
      <c r="D126" s="37"/>
      <c r="E126" s="37"/>
      <c r="F126" s="98"/>
      <c r="G126" s="98"/>
      <c r="H126" s="98"/>
      <c r="I126" s="97"/>
      <c r="J126" s="97"/>
      <c r="K126" s="37"/>
      <c r="L126" s="37"/>
      <c r="M126" s="37"/>
      <c r="N126" s="37"/>
    </row>
    <row r="127" spans="1:14" ht="15.75">
      <c r="A127" s="4"/>
      <c r="B127" s="37"/>
      <c r="C127" s="37"/>
      <c r="D127" s="37"/>
      <c r="E127" s="37"/>
      <c r="F127" s="102">
        <f>SUM(F121:F126)</f>
        <v>423346</v>
      </c>
      <c r="G127" s="102"/>
      <c r="H127" s="102">
        <f>SUM(H121:H126)</f>
        <v>5464</v>
      </c>
      <c r="I127" s="97"/>
      <c r="J127" s="97"/>
      <c r="K127" s="37"/>
      <c r="L127" s="37"/>
      <c r="M127" s="37"/>
      <c r="N127" s="37"/>
    </row>
    <row r="128" spans="1:14" ht="15.75">
      <c r="A128" s="4"/>
      <c r="B128" s="37"/>
      <c r="C128" s="37"/>
      <c r="D128" s="37"/>
      <c r="E128" s="37"/>
      <c r="F128" s="103"/>
      <c r="G128" s="103"/>
      <c r="H128" s="103"/>
      <c r="I128" s="97"/>
      <c r="J128" s="97"/>
      <c r="K128" s="37"/>
      <c r="L128" s="37"/>
      <c r="M128" s="37"/>
      <c r="N128" s="37"/>
    </row>
    <row r="129" spans="1:14" ht="15.75">
      <c r="A129" s="4" t="s">
        <v>164</v>
      </c>
      <c r="B129" s="51" t="s">
        <v>243</v>
      </c>
      <c r="C129" s="51"/>
      <c r="D129" s="51"/>
      <c r="E129" s="37"/>
      <c r="F129" s="97"/>
      <c r="G129" s="101"/>
      <c r="H129" s="97"/>
      <c r="I129" s="97"/>
      <c r="J129" s="97"/>
      <c r="K129" s="37"/>
      <c r="L129" s="37"/>
      <c r="M129" s="37"/>
      <c r="N129" s="37"/>
    </row>
    <row r="130" spans="1:14" ht="15.75">
      <c r="A130" s="4"/>
      <c r="B130" s="51"/>
      <c r="C130" s="51"/>
      <c r="D130" s="51"/>
      <c r="E130" s="37"/>
      <c r="F130" s="97"/>
      <c r="G130" s="101"/>
      <c r="H130" s="97"/>
      <c r="I130" s="97"/>
      <c r="J130" s="97"/>
      <c r="K130" s="37"/>
      <c r="L130" s="37"/>
      <c r="M130" s="37"/>
      <c r="N130" s="37"/>
    </row>
    <row r="131" spans="1:14" ht="15.75">
      <c r="A131" s="4"/>
      <c r="B131" s="55" t="s">
        <v>244</v>
      </c>
      <c r="C131" s="55"/>
      <c r="D131" s="51"/>
      <c r="E131" s="37"/>
      <c r="F131" s="97"/>
      <c r="G131" s="101"/>
      <c r="H131" s="97"/>
      <c r="I131" s="97"/>
      <c r="J131" s="97"/>
      <c r="K131" s="37"/>
      <c r="L131" s="37"/>
      <c r="M131" s="37"/>
      <c r="N131" s="37"/>
    </row>
    <row r="132" spans="1:14" ht="15.75">
      <c r="A132" s="4"/>
      <c r="B132" s="55" t="s">
        <v>245</v>
      </c>
      <c r="C132" s="55"/>
      <c r="D132" s="51"/>
      <c r="E132" s="37"/>
      <c r="F132" s="97"/>
      <c r="G132" s="101"/>
      <c r="H132" s="97"/>
      <c r="I132" s="97"/>
      <c r="J132" s="97"/>
      <c r="K132" s="37"/>
      <c r="L132" s="37"/>
      <c r="M132" s="37"/>
      <c r="N132" s="37"/>
    </row>
    <row r="133" spans="1:14" ht="15.75">
      <c r="A133" s="4"/>
      <c r="B133" s="51"/>
      <c r="C133" s="51"/>
      <c r="D133" s="55"/>
      <c r="E133" s="37"/>
      <c r="F133" s="97"/>
      <c r="G133" s="101"/>
      <c r="H133" s="97"/>
      <c r="I133" s="97"/>
      <c r="J133" s="97"/>
      <c r="K133" s="37"/>
      <c r="L133" s="37"/>
      <c r="M133" s="37"/>
      <c r="N133" s="37"/>
    </row>
    <row r="134" spans="1:14" ht="15.75">
      <c r="A134" s="4" t="s">
        <v>165</v>
      </c>
      <c r="B134" s="51" t="s">
        <v>246</v>
      </c>
      <c r="C134" s="51"/>
      <c r="D134" s="51"/>
      <c r="E134" s="4"/>
      <c r="F134" s="97"/>
      <c r="G134" s="97"/>
      <c r="H134" s="97"/>
      <c r="I134" s="97"/>
      <c r="J134" s="97"/>
      <c r="K134" s="37"/>
      <c r="L134" s="37"/>
      <c r="M134" s="37"/>
      <c r="N134" s="37"/>
    </row>
    <row r="135" spans="1:14" ht="15.75">
      <c r="A135" s="4"/>
      <c r="B135" s="37"/>
      <c r="C135" s="37"/>
      <c r="D135" s="37"/>
      <c r="E135" s="37"/>
      <c r="F135" s="97"/>
      <c r="G135" s="97"/>
      <c r="H135" s="97"/>
      <c r="I135" s="97"/>
      <c r="J135" s="97"/>
      <c r="K135" s="37"/>
      <c r="L135" s="37"/>
      <c r="M135" s="37"/>
      <c r="N135" s="37"/>
    </row>
    <row r="136" spans="1:14" ht="15.75">
      <c r="A136" s="4"/>
      <c r="B136" s="64" t="s">
        <v>247</v>
      </c>
      <c r="C136" s="64"/>
      <c r="D136" s="37"/>
      <c r="E136" s="37"/>
      <c r="F136" s="97"/>
      <c r="G136" s="97"/>
      <c r="H136" s="97"/>
      <c r="I136" s="97"/>
      <c r="J136" s="97"/>
      <c r="K136" s="37"/>
      <c r="L136" s="37"/>
      <c r="M136" s="37"/>
      <c r="N136" s="37"/>
    </row>
    <row r="137" spans="1:14" ht="15.75">
      <c r="A137" s="4"/>
      <c r="B137" s="64" t="s">
        <v>248</v>
      </c>
      <c r="C137" s="64"/>
      <c r="D137" s="37"/>
      <c r="E137" s="37"/>
      <c r="F137" s="97"/>
      <c r="G137" s="97"/>
      <c r="H137" s="97"/>
      <c r="I137" s="97"/>
      <c r="J137" s="97"/>
      <c r="K137" s="37"/>
      <c r="L137" s="37"/>
      <c r="M137" s="37"/>
      <c r="N137" s="37"/>
    </row>
    <row r="138" spans="1:14" ht="15.75">
      <c r="A138" s="4"/>
      <c r="B138" s="37"/>
      <c r="C138" s="37"/>
      <c r="D138" s="37"/>
      <c r="E138" s="37"/>
      <c r="F138" s="97"/>
      <c r="G138" s="97"/>
      <c r="H138" s="97"/>
      <c r="I138" s="97"/>
      <c r="J138" s="97"/>
      <c r="K138" s="37"/>
      <c r="L138" s="37"/>
      <c r="M138" s="37"/>
      <c r="N138" s="37"/>
    </row>
    <row r="139" spans="1:14" ht="15.75">
      <c r="A139" s="4" t="s">
        <v>166</v>
      </c>
      <c r="B139" s="51" t="s">
        <v>249</v>
      </c>
      <c r="C139" s="51"/>
      <c r="D139" s="51"/>
      <c r="E139" s="4"/>
      <c r="F139" s="97"/>
      <c r="G139" s="97"/>
      <c r="H139" s="97"/>
      <c r="I139" s="97"/>
      <c r="J139" s="97"/>
      <c r="K139" s="37"/>
      <c r="L139" s="37"/>
      <c r="M139" s="37"/>
      <c r="N139" s="37"/>
    </row>
    <row r="140" spans="1:14" ht="15.75">
      <c r="A140" s="4"/>
      <c r="B140" s="55"/>
      <c r="C140" s="55"/>
      <c r="D140" s="55"/>
      <c r="E140" s="37"/>
      <c r="F140" s="97"/>
      <c r="G140" s="97"/>
      <c r="H140" s="97"/>
      <c r="I140" s="97"/>
      <c r="J140" s="97"/>
      <c r="K140" s="37"/>
      <c r="L140" s="37"/>
      <c r="M140" s="37"/>
      <c r="N140" s="37"/>
    </row>
    <row r="141" spans="1:14" ht="15.75">
      <c r="A141" s="4"/>
      <c r="B141" s="37" t="s">
        <v>250</v>
      </c>
      <c r="C141" s="37"/>
      <c r="D141" s="55"/>
      <c r="E141" s="37"/>
      <c r="F141" s="97"/>
      <c r="G141" s="97"/>
      <c r="H141" s="97"/>
      <c r="I141" s="97"/>
      <c r="J141" s="97"/>
      <c r="K141" s="37"/>
      <c r="L141" s="37"/>
      <c r="M141" s="37"/>
      <c r="N141" s="37"/>
    </row>
    <row r="142" spans="1:14" ht="15.75">
      <c r="A142" s="4"/>
      <c r="B142" s="4"/>
      <c r="C142" s="4"/>
      <c r="D142" s="55"/>
      <c r="E142" s="37"/>
      <c r="F142" s="97"/>
      <c r="G142" s="97"/>
      <c r="H142" s="97"/>
      <c r="I142" s="97"/>
      <c r="J142" s="97"/>
      <c r="K142" s="37"/>
      <c r="L142" s="37"/>
      <c r="M142" s="37"/>
      <c r="N142" s="37"/>
    </row>
    <row r="143" spans="1:14" ht="15.75">
      <c r="A143" s="4" t="s">
        <v>167</v>
      </c>
      <c r="B143" s="51" t="s">
        <v>251</v>
      </c>
      <c r="C143" s="51"/>
      <c r="D143" s="51"/>
      <c r="E143" s="4"/>
      <c r="F143" s="97"/>
      <c r="G143" s="97"/>
      <c r="H143" s="97"/>
      <c r="I143" s="97"/>
      <c r="J143" s="97"/>
      <c r="K143" s="37"/>
      <c r="L143" s="37"/>
      <c r="M143" s="37"/>
      <c r="N143" s="37"/>
    </row>
    <row r="144" spans="1:14" ht="15.75">
      <c r="A144" s="4"/>
      <c r="B144" s="51"/>
      <c r="C144" s="51"/>
      <c r="D144" s="51"/>
      <c r="E144" s="4"/>
      <c r="F144" s="97"/>
      <c r="G144" s="97"/>
      <c r="H144" s="97"/>
      <c r="I144" s="97"/>
      <c r="J144" s="97"/>
      <c r="K144" s="37"/>
      <c r="L144" s="37"/>
      <c r="M144" s="37"/>
      <c r="N144" s="37"/>
    </row>
    <row r="145" spans="1:14" ht="15.75">
      <c r="A145" s="4"/>
      <c r="B145" s="37" t="s">
        <v>252</v>
      </c>
      <c r="C145" s="37"/>
      <c r="D145" s="37"/>
      <c r="E145" s="37"/>
      <c r="F145" s="97"/>
      <c r="G145" s="97"/>
      <c r="H145" s="97"/>
      <c r="I145" s="97"/>
      <c r="J145" s="97"/>
      <c r="K145" s="37"/>
      <c r="L145" s="37"/>
      <c r="M145" s="37"/>
      <c r="N145" s="37"/>
    </row>
    <row r="146" spans="1:14" ht="15.75">
      <c r="A146" s="4"/>
      <c r="B146" s="37"/>
      <c r="C146" s="37"/>
      <c r="D146" s="37"/>
      <c r="E146" s="37"/>
      <c r="F146" s="97"/>
      <c r="G146" s="97"/>
      <c r="H146" s="97"/>
      <c r="I146" s="97"/>
      <c r="J146" s="97"/>
      <c r="K146" s="37"/>
      <c r="L146" s="37"/>
      <c r="M146" s="37"/>
      <c r="N146" s="37"/>
    </row>
    <row r="147" spans="1:14" ht="15.75">
      <c r="A147" s="4"/>
      <c r="B147" s="37"/>
      <c r="C147" s="37"/>
      <c r="D147" s="37"/>
      <c r="E147" s="37"/>
      <c r="F147" s="97"/>
      <c r="G147" s="97"/>
      <c r="H147" s="97"/>
      <c r="I147" s="97"/>
      <c r="J147" s="97"/>
      <c r="K147" s="37"/>
      <c r="L147" s="37"/>
      <c r="M147" s="37"/>
      <c r="N147" s="37"/>
    </row>
    <row r="148" spans="1:14" ht="15.75">
      <c r="A148" s="4"/>
      <c r="B148" s="37"/>
      <c r="C148" s="37"/>
      <c r="D148" s="37"/>
      <c r="E148" s="37"/>
      <c r="F148" s="97"/>
      <c r="G148" s="97"/>
      <c r="H148" s="97"/>
      <c r="I148" s="97"/>
      <c r="J148" s="97"/>
      <c r="K148" s="37"/>
      <c r="L148" s="37"/>
      <c r="M148" s="37"/>
      <c r="N148" s="37"/>
    </row>
    <row r="149" spans="1:14" ht="15.75">
      <c r="A149" s="4" t="s">
        <v>168</v>
      </c>
      <c r="B149" s="37"/>
      <c r="C149" s="37"/>
      <c r="D149" s="37"/>
      <c r="E149" s="37"/>
      <c r="F149" s="97"/>
      <c r="G149" s="97"/>
      <c r="H149" s="97"/>
      <c r="I149" s="97"/>
      <c r="J149" s="97"/>
      <c r="K149" s="37"/>
      <c r="L149" s="37"/>
      <c r="M149" s="37"/>
      <c r="N149" s="37"/>
    </row>
    <row r="150" spans="1:14" ht="15.75">
      <c r="A150" s="4"/>
      <c r="B150" s="37"/>
      <c r="C150" s="37"/>
      <c r="D150" s="37"/>
      <c r="E150" s="37"/>
      <c r="F150" s="97"/>
      <c r="G150" s="97"/>
      <c r="H150" s="97"/>
      <c r="I150" s="97"/>
      <c r="J150" s="97"/>
      <c r="K150" s="37"/>
      <c r="L150" s="37"/>
      <c r="M150" s="37"/>
      <c r="N150" s="37"/>
    </row>
    <row r="151" spans="1:14" ht="15.75">
      <c r="A151" s="4" t="s">
        <v>169</v>
      </c>
      <c r="B151" s="65" t="s">
        <v>253</v>
      </c>
      <c r="C151" s="65"/>
      <c r="D151" s="51"/>
      <c r="E151" s="4"/>
      <c r="F151" s="97"/>
      <c r="G151" s="97"/>
      <c r="H151" s="101"/>
      <c r="I151" s="97"/>
      <c r="J151" s="97"/>
      <c r="K151" s="37"/>
      <c r="L151" s="37"/>
      <c r="M151" s="37"/>
      <c r="N151" s="37"/>
    </row>
    <row r="152" spans="1:14" ht="15.75">
      <c r="A152" s="4"/>
      <c r="B152" s="55"/>
      <c r="C152" s="55"/>
      <c r="D152" s="51"/>
      <c r="E152" s="4"/>
      <c r="F152" s="97"/>
      <c r="G152" s="97"/>
      <c r="H152" s="101"/>
      <c r="I152" s="97"/>
      <c r="J152" s="97"/>
      <c r="K152" s="37"/>
      <c r="L152" s="37"/>
      <c r="M152" s="37"/>
      <c r="N152" s="37"/>
    </row>
    <row r="153" spans="1:14" ht="15.75">
      <c r="A153" s="4"/>
      <c r="B153" s="55" t="s">
        <v>254</v>
      </c>
      <c r="C153" s="55"/>
      <c r="D153" s="51"/>
      <c r="E153" s="4"/>
      <c r="F153" s="97"/>
      <c r="G153" s="97"/>
      <c r="H153" s="101"/>
      <c r="I153" s="97"/>
      <c r="J153" s="97"/>
      <c r="K153" s="37"/>
      <c r="L153" s="37"/>
      <c r="M153" s="37"/>
      <c r="N153" s="37"/>
    </row>
    <row r="154" spans="1:14" ht="15.75">
      <c r="A154" s="4"/>
      <c r="B154" s="55" t="s">
        <v>255</v>
      </c>
      <c r="C154" s="55"/>
      <c r="D154" s="51"/>
      <c r="E154" s="4"/>
      <c r="F154" s="97"/>
      <c r="G154" s="97"/>
      <c r="H154" s="101"/>
      <c r="I154" s="97"/>
      <c r="J154" s="97"/>
      <c r="K154" s="37"/>
      <c r="L154" s="37"/>
      <c r="M154" s="37"/>
      <c r="N154" s="37"/>
    </row>
    <row r="155" spans="1:14" ht="18.75">
      <c r="A155" s="4"/>
      <c r="B155" s="55" t="s">
        <v>378</v>
      </c>
      <c r="C155" s="55"/>
      <c r="D155" s="51"/>
      <c r="E155" s="4"/>
      <c r="F155" s="97"/>
      <c r="G155" s="97"/>
      <c r="H155" s="101"/>
      <c r="I155" s="97"/>
      <c r="J155" s="97"/>
      <c r="K155" s="37"/>
      <c r="L155" s="37"/>
      <c r="M155" s="37"/>
      <c r="N155" s="37"/>
    </row>
    <row r="156" spans="1:14" ht="15.75">
      <c r="A156" s="4"/>
      <c r="B156" s="55" t="s">
        <v>256</v>
      </c>
      <c r="C156" s="55"/>
      <c r="D156" s="51"/>
      <c r="E156" s="4"/>
      <c r="F156" s="97"/>
      <c r="G156" s="97"/>
      <c r="H156" s="101"/>
      <c r="I156" s="97"/>
      <c r="J156" s="97"/>
      <c r="K156" s="37"/>
      <c r="L156" s="37"/>
      <c r="M156" s="37"/>
      <c r="N156" s="37"/>
    </row>
    <row r="157" spans="1:14" ht="15.75">
      <c r="A157" s="4"/>
      <c r="B157" s="55"/>
      <c r="C157" s="55"/>
      <c r="D157" s="51"/>
      <c r="E157" s="4"/>
      <c r="F157" s="97"/>
      <c r="G157" s="97"/>
      <c r="H157" s="101"/>
      <c r="I157" s="97"/>
      <c r="J157" s="97"/>
      <c r="K157" s="37"/>
      <c r="L157" s="37"/>
      <c r="M157" s="37"/>
      <c r="N157" s="37"/>
    </row>
    <row r="158" spans="1:14" ht="15.75">
      <c r="A158" s="4"/>
      <c r="B158" s="37" t="s">
        <v>257</v>
      </c>
      <c r="C158" s="55"/>
      <c r="D158" s="51"/>
      <c r="E158" s="4"/>
      <c r="F158" s="97"/>
      <c r="G158" s="97"/>
      <c r="H158" s="101"/>
      <c r="I158" s="97"/>
      <c r="J158" s="97"/>
      <c r="K158" s="37"/>
      <c r="L158" s="37"/>
      <c r="M158" s="37"/>
      <c r="N158" s="37"/>
    </row>
    <row r="159" spans="1:14" ht="15.75">
      <c r="A159" s="4"/>
      <c r="B159" s="37" t="s">
        <v>258</v>
      </c>
      <c r="C159" s="55"/>
      <c r="D159" s="51"/>
      <c r="E159" s="4"/>
      <c r="F159" s="97"/>
      <c r="G159" s="97"/>
      <c r="H159" s="101"/>
      <c r="I159" s="97"/>
      <c r="J159" s="97"/>
      <c r="K159" s="37"/>
      <c r="L159" s="37"/>
      <c r="M159" s="37"/>
      <c r="N159" s="37"/>
    </row>
    <row r="160" spans="1:14" ht="15.75">
      <c r="A160" s="4"/>
      <c r="B160" s="37" t="s">
        <v>259</v>
      </c>
      <c r="C160" s="55"/>
      <c r="D160" s="51"/>
      <c r="E160" s="4"/>
      <c r="F160" s="97"/>
      <c r="G160" s="97"/>
      <c r="H160" s="101"/>
      <c r="I160" s="97"/>
      <c r="J160" s="97"/>
      <c r="K160" s="37"/>
      <c r="L160" s="37"/>
      <c r="M160" s="37"/>
      <c r="N160" s="37"/>
    </row>
    <row r="161" spans="1:14" ht="15.75">
      <c r="A161" s="4"/>
      <c r="B161" s="37" t="s">
        <v>260</v>
      </c>
      <c r="C161" s="55"/>
      <c r="D161" s="51"/>
      <c r="E161" s="4"/>
      <c r="F161" s="97"/>
      <c r="G161" s="97"/>
      <c r="H161" s="101"/>
      <c r="I161" s="97"/>
      <c r="J161" s="97"/>
      <c r="K161" s="37"/>
      <c r="L161" s="37"/>
      <c r="M161" s="37"/>
      <c r="N161" s="37"/>
    </row>
    <row r="162" spans="1:14" ht="15.75">
      <c r="A162" s="4"/>
      <c r="B162" s="55"/>
      <c r="C162" s="55"/>
      <c r="D162" s="51"/>
      <c r="E162" s="4"/>
      <c r="F162" s="97"/>
      <c r="G162" s="97"/>
      <c r="H162" s="101"/>
      <c r="I162" s="97"/>
      <c r="J162" s="97"/>
      <c r="K162" s="37"/>
      <c r="L162" s="37"/>
      <c r="M162" s="37"/>
      <c r="N162" s="37"/>
    </row>
    <row r="163" spans="1:14" ht="15.75">
      <c r="A163" s="4" t="s">
        <v>170</v>
      </c>
      <c r="B163" s="66" t="s">
        <v>261</v>
      </c>
      <c r="C163" s="66"/>
      <c r="D163" s="4"/>
      <c r="E163" s="4"/>
      <c r="F163" s="97"/>
      <c r="G163" s="97"/>
      <c r="H163" s="101"/>
      <c r="I163" s="97"/>
      <c r="J163" s="97"/>
      <c r="K163" s="37"/>
      <c r="L163" s="37"/>
      <c r="M163" s="37"/>
      <c r="N163" s="37"/>
    </row>
    <row r="164" spans="1:14" ht="15.75">
      <c r="A164" s="4"/>
      <c r="B164" s="4"/>
      <c r="C164" s="4"/>
      <c r="D164" s="4"/>
      <c r="E164" s="4"/>
      <c r="F164" s="97"/>
      <c r="G164" s="97"/>
      <c r="H164" s="101"/>
      <c r="I164" s="97"/>
      <c r="J164" s="97"/>
      <c r="K164" s="37"/>
      <c r="L164" s="37"/>
      <c r="M164" s="37"/>
      <c r="N164" s="37"/>
    </row>
    <row r="165" spans="1:14" ht="15.75">
      <c r="A165" s="4"/>
      <c r="B165" s="37" t="s">
        <v>262</v>
      </c>
      <c r="C165" s="4"/>
      <c r="D165" s="4"/>
      <c r="E165" s="4"/>
      <c r="F165" s="97"/>
      <c r="G165" s="97"/>
      <c r="H165" s="101"/>
      <c r="I165" s="97"/>
      <c r="J165" s="97"/>
      <c r="K165" s="37"/>
      <c r="L165" s="37"/>
      <c r="M165" s="37"/>
      <c r="N165" s="37"/>
    </row>
    <row r="166" spans="1:14" ht="15.75">
      <c r="A166" s="4"/>
      <c r="B166" s="37" t="s">
        <v>263</v>
      </c>
      <c r="C166" s="4"/>
      <c r="D166" s="4"/>
      <c r="E166" s="4"/>
      <c r="F166" s="97"/>
      <c r="G166" s="97"/>
      <c r="H166" s="101"/>
      <c r="I166" s="97"/>
      <c r="J166" s="97"/>
      <c r="K166" s="37"/>
      <c r="L166" s="37"/>
      <c r="M166" s="37"/>
      <c r="N166" s="37"/>
    </row>
    <row r="167" spans="1:14" ht="15.75">
      <c r="A167" s="4"/>
      <c r="B167" s="37" t="s">
        <v>264</v>
      </c>
      <c r="C167" s="37"/>
      <c r="D167" s="4"/>
      <c r="E167" s="4"/>
      <c r="F167" s="97"/>
      <c r="G167" s="97"/>
      <c r="H167" s="101"/>
      <c r="I167" s="97"/>
      <c r="J167" s="97"/>
      <c r="K167" s="37"/>
      <c r="L167" s="37"/>
      <c r="M167" s="37"/>
      <c r="N167" s="37"/>
    </row>
    <row r="168" spans="1:14" ht="15.75">
      <c r="A168" s="4"/>
      <c r="B168" s="37"/>
      <c r="C168" s="37"/>
      <c r="D168" s="4"/>
      <c r="E168" s="4"/>
      <c r="F168" s="97"/>
      <c r="G168" s="97"/>
      <c r="H168" s="101"/>
      <c r="I168" s="97"/>
      <c r="J168" s="97"/>
      <c r="K168" s="37"/>
      <c r="L168" s="37"/>
      <c r="M168" s="37"/>
      <c r="N168" s="37"/>
    </row>
    <row r="169" spans="1:14" ht="15.75">
      <c r="A169" s="4" t="s">
        <v>171</v>
      </c>
      <c r="B169" s="66" t="s">
        <v>265</v>
      </c>
      <c r="C169" s="66"/>
      <c r="D169" s="4"/>
      <c r="E169" s="4"/>
      <c r="F169" s="97"/>
      <c r="G169" s="97"/>
      <c r="H169" s="101"/>
      <c r="I169" s="97"/>
      <c r="J169" s="97"/>
      <c r="K169" s="37"/>
      <c r="L169" s="37"/>
      <c r="M169" s="37"/>
      <c r="N169" s="37"/>
    </row>
    <row r="170" spans="1:14" ht="15.75">
      <c r="A170" s="4"/>
      <c r="B170" s="55"/>
      <c r="C170" s="51"/>
      <c r="D170" s="51"/>
      <c r="E170" s="4"/>
      <c r="F170" s="97"/>
      <c r="G170" s="97"/>
      <c r="H170" s="101"/>
      <c r="I170" s="97"/>
      <c r="J170" s="97"/>
      <c r="K170" s="37"/>
      <c r="L170" s="37"/>
      <c r="M170" s="37"/>
      <c r="N170" s="37"/>
    </row>
    <row r="171" spans="1:14" ht="15.75">
      <c r="A171" s="4"/>
      <c r="B171" s="55" t="s">
        <v>266</v>
      </c>
      <c r="C171" s="51"/>
      <c r="D171" s="51"/>
      <c r="E171" s="4"/>
      <c r="F171" s="97"/>
      <c r="G171" s="97"/>
      <c r="H171" s="101"/>
      <c r="I171" s="97"/>
      <c r="J171" s="97"/>
      <c r="K171" s="37"/>
      <c r="L171" s="37"/>
      <c r="M171" s="37"/>
      <c r="N171" s="37"/>
    </row>
    <row r="172" spans="1:14" ht="15.75">
      <c r="A172" s="4"/>
      <c r="B172" s="55" t="s">
        <v>267</v>
      </c>
      <c r="C172" s="51"/>
      <c r="D172" s="51"/>
      <c r="E172" s="4"/>
      <c r="F172" s="97"/>
      <c r="G172" s="97"/>
      <c r="H172" s="101"/>
      <c r="I172" s="97"/>
      <c r="J172" s="97"/>
      <c r="K172" s="37"/>
      <c r="L172" s="37"/>
      <c r="M172" s="37"/>
      <c r="N172" s="37"/>
    </row>
    <row r="173" spans="1:14" ht="15.75">
      <c r="A173" s="4"/>
      <c r="B173" s="55" t="s">
        <v>268</v>
      </c>
      <c r="C173" s="51"/>
      <c r="D173" s="51"/>
      <c r="E173" s="4"/>
      <c r="F173" s="97"/>
      <c r="G173" s="97"/>
      <c r="H173" s="101"/>
      <c r="I173" s="97"/>
      <c r="J173" s="97"/>
      <c r="K173" s="37"/>
      <c r="L173" s="37"/>
      <c r="M173" s="37"/>
      <c r="N173" s="37"/>
    </row>
    <row r="174" spans="1:14" ht="15.75">
      <c r="A174" s="4"/>
      <c r="B174" s="55" t="s">
        <v>269</v>
      </c>
      <c r="C174" s="51"/>
      <c r="D174" s="51"/>
      <c r="E174" s="4"/>
      <c r="F174" s="97"/>
      <c r="G174" s="97"/>
      <c r="H174" s="101"/>
      <c r="I174" s="97"/>
      <c r="J174" s="97"/>
      <c r="K174" s="37"/>
      <c r="L174" s="37"/>
      <c r="M174" s="37"/>
      <c r="N174" s="37"/>
    </row>
    <row r="175" spans="1:14" ht="15.75">
      <c r="A175" s="4"/>
      <c r="B175" s="55"/>
      <c r="C175" s="51"/>
      <c r="D175" s="51"/>
      <c r="E175" s="4"/>
      <c r="F175" s="97"/>
      <c r="G175" s="97"/>
      <c r="H175" s="101"/>
      <c r="I175" s="97"/>
      <c r="J175" s="97"/>
      <c r="K175" s="37"/>
      <c r="L175" s="37"/>
      <c r="M175" s="37"/>
      <c r="N175" s="37"/>
    </row>
    <row r="176" spans="1:14" ht="15.75">
      <c r="A176" s="4"/>
      <c r="B176" s="55" t="s">
        <v>270</v>
      </c>
      <c r="C176" s="51"/>
      <c r="D176" s="51"/>
      <c r="E176" s="4"/>
      <c r="F176" s="97"/>
      <c r="G176" s="97"/>
      <c r="H176" s="101"/>
      <c r="I176" s="97"/>
      <c r="J176" s="97"/>
      <c r="K176" s="37"/>
      <c r="L176" s="37"/>
      <c r="M176" s="37"/>
      <c r="N176" s="37"/>
    </row>
    <row r="177" spans="1:14" ht="15.75">
      <c r="A177" s="4"/>
      <c r="B177" s="55" t="s">
        <v>271</v>
      </c>
      <c r="C177" s="55"/>
      <c r="D177" s="51"/>
      <c r="E177" s="4"/>
      <c r="F177" s="97"/>
      <c r="G177" s="97"/>
      <c r="H177" s="101"/>
      <c r="I177" s="97"/>
      <c r="J177" s="97"/>
      <c r="K177" s="37"/>
      <c r="L177" s="37"/>
      <c r="M177" s="37"/>
      <c r="N177" s="37"/>
    </row>
    <row r="178" spans="1:14" ht="15.75">
      <c r="A178" s="4"/>
      <c r="B178" s="55" t="s">
        <v>272</v>
      </c>
      <c r="C178" s="55"/>
      <c r="D178" s="51"/>
      <c r="E178" s="4"/>
      <c r="F178" s="97"/>
      <c r="G178" s="97"/>
      <c r="H178" s="101"/>
      <c r="I178" s="97"/>
      <c r="J178" s="97"/>
      <c r="K178" s="37"/>
      <c r="L178" s="37"/>
      <c r="M178" s="37"/>
      <c r="N178" s="37"/>
    </row>
    <row r="179" spans="1:14" ht="15.75">
      <c r="A179" s="4"/>
      <c r="B179" s="51"/>
      <c r="C179" s="55"/>
      <c r="D179" s="51"/>
      <c r="E179" s="4"/>
      <c r="F179" s="97"/>
      <c r="G179" s="97"/>
      <c r="H179" s="101"/>
      <c r="I179" s="97"/>
      <c r="J179" s="97"/>
      <c r="K179" s="37"/>
      <c r="L179" s="37"/>
      <c r="M179" s="37"/>
      <c r="N179" s="37"/>
    </row>
    <row r="180" spans="1:14" ht="15.75">
      <c r="A180" s="4"/>
      <c r="B180" s="55" t="s">
        <v>273</v>
      </c>
      <c r="C180" s="55"/>
      <c r="D180" s="51"/>
      <c r="E180" s="4"/>
      <c r="F180" s="97"/>
      <c r="G180" s="97"/>
      <c r="H180" s="101"/>
      <c r="I180" s="97"/>
      <c r="J180" s="97"/>
      <c r="K180" s="37"/>
      <c r="L180" s="37"/>
      <c r="M180" s="37"/>
      <c r="N180" s="37"/>
    </row>
    <row r="181" spans="1:14" ht="15.75">
      <c r="A181" s="4"/>
      <c r="B181" s="51"/>
      <c r="C181" s="51"/>
      <c r="D181" s="51"/>
      <c r="E181" s="4"/>
      <c r="F181" s="97"/>
      <c r="G181" s="97"/>
      <c r="H181" s="101"/>
      <c r="I181" s="97"/>
      <c r="J181" s="97"/>
      <c r="K181" s="37"/>
      <c r="L181" s="37"/>
      <c r="M181" s="37"/>
      <c r="N181" s="37"/>
    </row>
    <row r="182" spans="1:14" ht="15.75">
      <c r="A182" s="4" t="s">
        <v>172</v>
      </c>
      <c r="B182" s="4" t="s">
        <v>274</v>
      </c>
      <c r="C182" s="4"/>
      <c r="D182" s="4"/>
      <c r="E182" s="4"/>
      <c r="F182" s="97"/>
      <c r="G182" s="97"/>
      <c r="H182" s="101"/>
      <c r="I182" s="97"/>
      <c r="J182" s="97"/>
      <c r="K182" s="37"/>
      <c r="L182" s="37"/>
      <c r="M182" s="37"/>
      <c r="N182" s="37"/>
    </row>
    <row r="183" spans="1:14" ht="15.75">
      <c r="A183" s="4"/>
      <c r="B183" s="51"/>
      <c r="C183" s="51"/>
      <c r="D183" s="51"/>
      <c r="E183" s="4"/>
      <c r="F183" s="97"/>
      <c r="G183" s="97"/>
      <c r="H183" s="101"/>
      <c r="I183" s="97"/>
      <c r="J183" s="97"/>
      <c r="K183" s="37"/>
      <c r="L183" s="37"/>
      <c r="M183" s="37"/>
      <c r="N183" s="37"/>
    </row>
    <row r="184" spans="1:14" ht="15.75">
      <c r="A184" s="4"/>
      <c r="B184" s="37" t="s">
        <v>275</v>
      </c>
      <c r="C184" s="37"/>
      <c r="D184" s="37"/>
      <c r="E184" s="4"/>
      <c r="F184" s="97"/>
      <c r="G184" s="97"/>
      <c r="H184" s="101"/>
      <c r="I184" s="97"/>
      <c r="J184" s="97"/>
      <c r="K184" s="37"/>
      <c r="L184" s="37"/>
      <c r="M184" s="37"/>
      <c r="N184" s="37"/>
    </row>
    <row r="185" spans="1:14" ht="15.75">
      <c r="A185" s="4"/>
      <c r="B185" s="51"/>
      <c r="C185" s="51"/>
      <c r="D185" s="51"/>
      <c r="E185" s="4"/>
      <c r="F185" s="97"/>
      <c r="G185" s="97"/>
      <c r="H185" s="101"/>
      <c r="I185" s="97"/>
      <c r="J185" s="97"/>
      <c r="K185" s="37"/>
      <c r="L185" s="37"/>
      <c r="M185" s="37"/>
      <c r="N185" s="37"/>
    </row>
    <row r="186" spans="1:14" ht="15.75">
      <c r="A186" s="4" t="s">
        <v>173</v>
      </c>
      <c r="B186" s="66" t="s">
        <v>276</v>
      </c>
      <c r="C186" s="66"/>
      <c r="D186" s="4"/>
      <c r="E186" s="37"/>
      <c r="F186" s="97"/>
      <c r="G186" s="97"/>
      <c r="H186" s="97"/>
      <c r="I186" s="97"/>
      <c r="J186" s="97"/>
      <c r="K186" s="37"/>
      <c r="L186" s="37"/>
      <c r="M186" s="37"/>
      <c r="N186" s="37"/>
    </row>
    <row r="187" spans="1:14" ht="15.75">
      <c r="A187" s="4"/>
      <c r="B187" s="37"/>
      <c r="C187" s="37"/>
      <c r="D187" s="37"/>
      <c r="E187" s="37"/>
      <c r="F187" s="100" t="s">
        <v>367</v>
      </c>
      <c r="G187" s="101"/>
      <c r="H187" s="100" t="s">
        <v>369</v>
      </c>
      <c r="I187" s="97"/>
      <c r="J187" s="97"/>
      <c r="K187" s="37"/>
      <c r="L187" s="37"/>
      <c r="M187" s="37"/>
      <c r="N187" s="37"/>
    </row>
    <row r="188" spans="1:14" ht="15.75">
      <c r="A188" s="4"/>
      <c r="B188" s="37"/>
      <c r="C188" s="37"/>
      <c r="D188" s="37"/>
      <c r="E188" s="37"/>
      <c r="F188" s="100" t="s">
        <v>368</v>
      </c>
      <c r="G188" s="101"/>
      <c r="H188" s="100" t="s">
        <v>375</v>
      </c>
      <c r="I188" s="97"/>
      <c r="J188" s="97"/>
      <c r="K188" s="37"/>
      <c r="L188" s="37"/>
      <c r="M188" s="37"/>
      <c r="N188" s="37"/>
    </row>
    <row r="189" spans="1:14" ht="15.75">
      <c r="A189" s="4"/>
      <c r="B189" s="37"/>
      <c r="C189" s="37"/>
      <c r="D189" s="37"/>
      <c r="E189" s="37"/>
      <c r="F189" s="100" t="str">
        <f>PL!C17</f>
        <v>31/12/06</v>
      </c>
      <c r="G189" s="101"/>
      <c r="H189" s="100" t="str">
        <f>F189</f>
        <v>31/12/06</v>
      </c>
      <c r="I189" s="97"/>
      <c r="J189" s="97"/>
      <c r="K189" s="37"/>
      <c r="L189" s="37"/>
      <c r="M189" s="37"/>
      <c r="N189" s="37"/>
    </row>
    <row r="190" spans="1:14" ht="15.75">
      <c r="A190" s="4"/>
      <c r="B190" s="37"/>
      <c r="C190" s="37"/>
      <c r="D190" s="37"/>
      <c r="E190" s="37"/>
      <c r="F190" s="100" t="s">
        <v>31</v>
      </c>
      <c r="G190" s="101"/>
      <c r="H190" s="100" t="s">
        <v>31</v>
      </c>
      <c r="I190" s="97"/>
      <c r="J190" s="97"/>
      <c r="K190" s="37"/>
      <c r="L190" s="37"/>
      <c r="M190" s="37"/>
      <c r="N190" s="37"/>
    </row>
    <row r="191" spans="1:14" ht="15.75">
      <c r="A191" s="4"/>
      <c r="B191" s="37"/>
      <c r="C191" s="37"/>
      <c r="D191" s="37"/>
      <c r="E191" s="37"/>
      <c r="F191" s="97"/>
      <c r="G191" s="97"/>
      <c r="H191" s="97"/>
      <c r="I191" s="97"/>
      <c r="J191" s="97"/>
      <c r="K191" s="37"/>
      <c r="L191" s="37"/>
      <c r="M191" s="37"/>
      <c r="N191" s="37"/>
    </row>
    <row r="192" spans="1:14" ht="15.75">
      <c r="A192" s="4"/>
      <c r="B192" s="37" t="s">
        <v>277</v>
      </c>
      <c r="C192" s="37"/>
      <c r="D192" s="37"/>
      <c r="E192" s="37"/>
      <c r="F192" s="98">
        <v>888</v>
      </c>
      <c r="G192" s="98"/>
      <c r="H192" s="98">
        <v>2148</v>
      </c>
      <c r="I192" s="97"/>
      <c r="J192" s="98"/>
      <c r="K192" s="37"/>
      <c r="L192" s="37"/>
      <c r="M192" s="37"/>
      <c r="N192" s="37"/>
    </row>
    <row r="193" spans="1:14" ht="15.75">
      <c r="A193" s="4"/>
      <c r="B193" s="37" t="s">
        <v>278</v>
      </c>
      <c r="C193" s="37"/>
      <c r="D193" s="37"/>
      <c r="E193" s="37"/>
      <c r="F193" s="98">
        <v>4</v>
      </c>
      <c r="G193" s="98"/>
      <c r="H193" s="98">
        <v>115</v>
      </c>
      <c r="I193" s="97"/>
      <c r="J193" s="98"/>
      <c r="K193" s="37"/>
      <c r="L193" s="37"/>
      <c r="M193" s="37"/>
      <c r="N193" s="37"/>
    </row>
    <row r="194" spans="1:14" ht="15.75">
      <c r="A194" s="4"/>
      <c r="B194" s="37" t="s">
        <v>279</v>
      </c>
      <c r="C194" s="37"/>
      <c r="D194" s="37"/>
      <c r="E194" s="37"/>
      <c r="F194" s="98">
        <v>428</v>
      </c>
      <c r="G194" s="98"/>
      <c r="H194" s="98">
        <v>642</v>
      </c>
      <c r="I194" s="97"/>
      <c r="J194" s="98"/>
      <c r="K194" s="37"/>
      <c r="L194" s="37"/>
      <c r="M194" s="37"/>
      <c r="N194" s="37"/>
    </row>
    <row r="195" spans="1:14" ht="15.75">
      <c r="A195" s="4"/>
      <c r="B195" s="37" t="s">
        <v>280</v>
      </c>
      <c r="C195" s="37"/>
      <c r="D195" s="37"/>
      <c r="E195" s="37"/>
      <c r="F195" s="98">
        <v>-6</v>
      </c>
      <c r="G195" s="98"/>
      <c r="H195" s="98">
        <v>-744</v>
      </c>
      <c r="I195" s="97"/>
      <c r="J195" s="98"/>
      <c r="K195" s="37"/>
      <c r="L195" s="37"/>
      <c r="M195" s="37"/>
      <c r="N195" s="37"/>
    </row>
    <row r="196" spans="1:14" ht="15.75">
      <c r="A196" s="4"/>
      <c r="B196" s="37"/>
      <c r="C196" s="37"/>
      <c r="D196" s="37"/>
      <c r="E196" s="37"/>
      <c r="F196" s="98"/>
      <c r="G196" s="98"/>
      <c r="H196" s="98"/>
      <c r="I196" s="97"/>
      <c r="J196" s="97"/>
      <c r="K196" s="37"/>
      <c r="L196" s="37"/>
      <c r="M196" s="37"/>
      <c r="N196" s="37"/>
    </row>
    <row r="197" spans="1:14" ht="15.75">
      <c r="A197" s="4"/>
      <c r="B197" s="37"/>
      <c r="C197" s="37"/>
      <c r="D197" s="37"/>
      <c r="E197" s="37"/>
      <c r="F197" s="102">
        <f>SUM(F192:F195)</f>
        <v>1314</v>
      </c>
      <c r="G197" s="98"/>
      <c r="H197" s="102">
        <f>SUM(H192:H195)</f>
        <v>2161</v>
      </c>
      <c r="I197" s="97"/>
      <c r="J197" s="97"/>
      <c r="K197" s="37"/>
      <c r="L197" s="37"/>
      <c r="M197" s="37"/>
      <c r="N197" s="37"/>
    </row>
    <row r="198" spans="1:14" ht="15.75">
      <c r="A198" s="4"/>
      <c r="B198" s="37"/>
      <c r="C198" s="37"/>
      <c r="D198" s="37"/>
      <c r="E198" s="37"/>
      <c r="F198" s="103"/>
      <c r="G198" s="97"/>
      <c r="H198" s="103"/>
      <c r="I198" s="97"/>
      <c r="J198" s="97"/>
      <c r="K198" s="37"/>
      <c r="L198" s="37"/>
      <c r="M198" s="37"/>
      <c r="N198" s="37"/>
    </row>
    <row r="199" spans="1:14" ht="15.75">
      <c r="A199" s="4"/>
      <c r="B199" s="37" t="s">
        <v>281</v>
      </c>
      <c r="C199" s="37"/>
      <c r="D199" s="37"/>
      <c r="E199" s="37"/>
      <c r="F199" s="97"/>
      <c r="G199" s="97"/>
      <c r="H199" s="97"/>
      <c r="I199" s="97"/>
      <c r="J199" s="97"/>
      <c r="K199" s="37"/>
      <c r="L199" s="37"/>
      <c r="M199" s="37"/>
      <c r="N199" s="37"/>
    </row>
    <row r="200" spans="1:14" ht="15.75">
      <c r="A200" s="4"/>
      <c r="B200" s="37" t="s">
        <v>282</v>
      </c>
      <c r="C200" s="37"/>
      <c r="D200" s="37"/>
      <c r="E200" s="37"/>
      <c r="F200" s="97"/>
      <c r="G200" s="97"/>
      <c r="H200" s="97"/>
      <c r="I200" s="97"/>
      <c r="J200" s="97"/>
      <c r="K200" s="37"/>
      <c r="L200" s="37"/>
      <c r="M200" s="37"/>
      <c r="N200" s="37"/>
    </row>
    <row r="201" spans="1:14" ht="15.75">
      <c r="A201" s="4"/>
      <c r="B201" s="37"/>
      <c r="C201" s="37"/>
      <c r="D201" s="37"/>
      <c r="E201" s="37"/>
      <c r="F201" s="97"/>
      <c r="G201" s="97"/>
      <c r="H201" s="97"/>
      <c r="I201" s="97"/>
      <c r="J201" s="97"/>
      <c r="K201" s="37"/>
      <c r="L201" s="37"/>
      <c r="M201" s="37"/>
      <c r="N201" s="37"/>
    </row>
    <row r="202" spans="1:14" ht="15.75">
      <c r="A202" s="4" t="s">
        <v>174</v>
      </c>
      <c r="B202" s="4" t="s">
        <v>283</v>
      </c>
      <c r="C202" s="4"/>
      <c r="D202" s="4"/>
      <c r="E202" s="37"/>
      <c r="F202" s="97"/>
      <c r="G202" s="97"/>
      <c r="H202" s="98"/>
      <c r="I202" s="97"/>
      <c r="J202" s="97"/>
      <c r="K202" s="37"/>
      <c r="L202" s="37"/>
      <c r="M202" s="37"/>
      <c r="N202" s="37"/>
    </row>
    <row r="203" spans="1:14" ht="15.75">
      <c r="A203" s="4"/>
      <c r="B203" s="4"/>
      <c r="C203" s="4"/>
      <c r="D203" s="4"/>
      <c r="E203" s="37"/>
      <c r="F203" s="97"/>
      <c r="G203" s="97"/>
      <c r="H203" s="97"/>
      <c r="I203" s="97"/>
      <c r="J203" s="97"/>
      <c r="K203" s="37"/>
      <c r="L203" s="37"/>
      <c r="M203" s="37"/>
      <c r="N203" s="37"/>
    </row>
    <row r="204" spans="1:14" ht="15.75">
      <c r="A204" s="4"/>
      <c r="B204" s="37" t="s">
        <v>284</v>
      </c>
      <c r="C204" s="4"/>
      <c r="D204" s="4"/>
      <c r="E204" s="37"/>
      <c r="F204" s="97"/>
      <c r="G204" s="97"/>
      <c r="H204" s="97"/>
      <c r="I204" s="97"/>
      <c r="J204" s="97"/>
      <c r="K204" s="37"/>
      <c r="L204" s="37"/>
      <c r="M204" s="37"/>
      <c r="N204" s="37"/>
    </row>
    <row r="205" spans="1:14" ht="15.75">
      <c r="A205" s="4"/>
      <c r="B205" s="37" t="s">
        <v>285</v>
      </c>
      <c r="C205" s="4"/>
      <c r="D205" s="4"/>
      <c r="E205" s="37"/>
      <c r="F205" s="97"/>
      <c r="G205" s="97"/>
      <c r="H205" s="97"/>
      <c r="I205" s="97"/>
      <c r="J205" s="97"/>
      <c r="K205" s="37"/>
      <c r="L205" s="37"/>
      <c r="M205" s="37"/>
      <c r="N205" s="37"/>
    </row>
    <row r="206" spans="1:14" ht="15.75">
      <c r="A206" s="4"/>
      <c r="B206" s="37"/>
      <c r="C206" s="4"/>
      <c r="D206" s="4"/>
      <c r="E206" s="37"/>
      <c r="F206" s="97"/>
      <c r="G206" s="97"/>
      <c r="H206" s="97"/>
      <c r="I206" s="97"/>
      <c r="J206" s="97"/>
      <c r="K206" s="37"/>
      <c r="L206" s="37"/>
      <c r="M206" s="37"/>
      <c r="N206" s="37"/>
    </row>
    <row r="207" spans="1:14" ht="15.75">
      <c r="A207" s="4" t="s">
        <v>175</v>
      </c>
      <c r="B207" s="4" t="s">
        <v>286</v>
      </c>
      <c r="C207" s="4"/>
      <c r="D207" s="4"/>
      <c r="E207" s="37"/>
      <c r="F207" s="97"/>
      <c r="G207" s="97"/>
      <c r="H207" s="97"/>
      <c r="I207" s="97"/>
      <c r="J207" s="97"/>
      <c r="K207" s="37"/>
      <c r="L207" s="37"/>
      <c r="M207" s="37"/>
      <c r="N207" s="37"/>
    </row>
    <row r="208" spans="1:14" ht="15.75">
      <c r="A208" s="4"/>
      <c r="B208" s="37"/>
      <c r="C208" s="37"/>
      <c r="D208" s="4"/>
      <c r="E208" s="37"/>
      <c r="F208" s="97"/>
      <c r="G208" s="97"/>
      <c r="H208" s="97"/>
      <c r="I208" s="97"/>
      <c r="J208" s="97"/>
      <c r="K208" s="37"/>
      <c r="L208" s="37"/>
      <c r="M208" s="37"/>
      <c r="N208" s="37"/>
    </row>
    <row r="209" spans="1:14" ht="15.75">
      <c r="A209" s="4"/>
      <c r="B209" s="37" t="s">
        <v>287</v>
      </c>
      <c r="C209" s="37"/>
      <c r="D209" s="4"/>
      <c r="E209" s="37"/>
      <c r="F209" s="97"/>
      <c r="G209" s="97"/>
      <c r="H209" s="97"/>
      <c r="I209" s="97"/>
      <c r="J209" s="97"/>
      <c r="K209" s="37"/>
      <c r="L209" s="37"/>
      <c r="M209" s="37"/>
      <c r="N209" s="37"/>
    </row>
    <row r="210" spans="1:14" ht="15.75">
      <c r="A210" s="4"/>
      <c r="B210" s="37"/>
      <c r="C210" s="37"/>
      <c r="D210" s="37"/>
      <c r="E210" s="37"/>
      <c r="F210" s="97"/>
      <c r="G210" s="97"/>
      <c r="H210" s="97"/>
      <c r="I210" s="97"/>
      <c r="J210" s="97"/>
      <c r="K210" s="37"/>
      <c r="L210" s="37"/>
      <c r="M210" s="37"/>
      <c r="N210" s="37"/>
    </row>
    <row r="211" spans="1:14" ht="15.75">
      <c r="A211" s="4"/>
      <c r="B211" s="37" t="s">
        <v>288</v>
      </c>
      <c r="C211" s="37"/>
      <c r="D211" s="37"/>
      <c r="E211" s="37"/>
      <c r="F211" s="97"/>
      <c r="G211" s="97"/>
      <c r="H211" s="97"/>
      <c r="I211" s="97"/>
      <c r="J211" s="97"/>
      <c r="K211" s="37"/>
      <c r="L211" s="37"/>
      <c r="M211" s="37"/>
      <c r="N211" s="37"/>
    </row>
    <row r="212" spans="1:14" ht="15.75">
      <c r="A212" s="4"/>
      <c r="B212" s="37"/>
      <c r="C212" s="37"/>
      <c r="D212" s="37"/>
      <c r="E212" s="37"/>
      <c r="F212" s="97"/>
      <c r="G212" s="97"/>
      <c r="H212" s="97"/>
      <c r="I212" s="97"/>
      <c r="J212" s="97"/>
      <c r="K212" s="37"/>
      <c r="L212" s="37"/>
      <c r="M212" s="37"/>
      <c r="N212" s="37"/>
    </row>
    <row r="213" spans="1:14" ht="15.75">
      <c r="A213" s="4"/>
      <c r="B213" s="68"/>
      <c r="C213" s="69"/>
      <c r="D213" s="69"/>
      <c r="E213" s="69"/>
      <c r="F213" s="70" t="s">
        <v>31</v>
      </c>
      <c r="G213" s="71"/>
      <c r="H213" s="97"/>
      <c r="I213" s="97"/>
      <c r="J213" s="97"/>
      <c r="K213" s="37"/>
      <c r="L213" s="37"/>
      <c r="M213" s="37"/>
      <c r="N213" s="37"/>
    </row>
    <row r="214" spans="1:14" ht="15.75">
      <c r="A214" s="4"/>
      <c r="B214" s="68" t="s">
        <v>289</v>
      </c>
      <c r="C214" s="68"/>
      <c r="D214" s="69"/>
      <c r="E214" s="69"/>
      <c r="F214" s="72">
        <v>20</v>
      </c>
      <c r="G214" s="71"/>
      <c r="H214" s="97"/>
      <c r="I214" s="97"/>
      <c r="J214" s="97"/>
      <c r="K214" s="37"/>
      <c r="L214" s="37"/>
      <c r="M214" s="37"/>
      <c r="N214" s="37"/>
    </row>
    <row r="215" spans="1:14" ht="15.75">
      <c r="A215" s="4"/>
      <c r="B215" s="68" t="s">
        <v>290</v>
      </c>
      <c r="C215" s="68"/>
      <c r="D215" s="69"/>
      <c r="E215" s="69"/>
      <c r="F215" s="72">
        <f>F214</f>
        <v>20</v>
      </c>
      <c r="G215" s="71"/>
      <c r="H215" s="97"/>
      <c r="I215" s="97"/>
      <c r="J215" s="97"/>
      <c r="K215" s="37"/>
      <c r="L215" s="37"/>
      <c r="M215" s="37"/>
      <c r="N215" s="37"/>
    </row>
    <row r="216" spans="1:14" ht="15.75">
      <c r="A216" s="4"/>
      <c r="B216" s="68" t="s">
        <v>291</v>
      </c>
      <c r="C216" s="68"/>
      <c r="D216" s="69"/>
      <c r="E216" s="69"/>
      <c r="F216" s="73">
        <v>19</v>
      </c>
      <c r="G216" s="71"/>
      <c r="H216" s="97"/>
      <c r="I216" s="97"/>
      <c r="J216" s="97"/>
      <c r="K216" s="37"/>
      <c r="L216" s="37"/>
      <c r="M216" s="37"/>
      <c r="N216" s="37"/>
    </row>
    <row r="217" spans="1:14" ht="15.75">
      <c r="A217" s="4"/>
      <c r="B217" s="69"/>
      <c r="C217" s="69"/>
      <c r="D217" s="69"/>
      <c r="E217" s="69"/>
      <c r="F217" s="74"/>
      <c r="G217" s="97"/>
      <c r="H217" s="97"/>
      <c r="I217" s="97"/>
      <c r="J217" s="97"/>
      <c r="K217" s="37"/>
      <c r="L217" s="37"/>
      <c r="M217" s="37"/>
      <c r="N217" s="37"/>
    </row>
    <row r="218" spans="1:14" ht="15.75">
      <c r="A218" s="4" t="s">
        <v>176</v>
      </c>
      <c r="B218" s="4" t="s">
        <v>292</v>
      </c>
      <c r="C218" s="4"/>
      <c r="D218" s="4"/>
      <c r="E218" s="37"/>
      <c r="F218" s="97"/>
      <c r="G218" s="97"/>
      <c r="H218" s="97"/>
      <c r="I218" s="97"/>
      <c r="J218" s="97"/>
      <c r="K218" s="37"/>
      <c r="L218" s="37"/>
      <c r="M218" s="37"/>
      <c r="N218" s="37"/>
    </row>
    <row r="219" spans="1:14" ht="15.75">
      <c r="A219" s="4"/>
      <c r="B219" s="37"/>
      <c r="C219" s="37"/>
      <c r="D219" s="37"/>
      <c r="E219" s="37"/>
      <c r="F219" s="97"/>
      <c r="G219" s="97"/>
      <c r="H219" s="97"/>
      <c r="I219" s="97"/>
      <c r="J219" s="97"/>
      <c r="K219" s="37"/>
      <c r="L219" s="37"/>
      <c r="M219" s="37"/>
      <c r="N219" s="37"/>
    </row>
    <row r="220" spans="1:14" ht="15.75">
      <c r="A220" s="4"/>
      <c r="B220" s="37" t="s">
        <v>293</v>
      </c>
      <c r="C220" s="37"/>
      <c r="D220" s="37"/>
      <c r="E220" s="37"/>
      <c r="F220" s="97"/>
      <c r="G220" s="97"/>
      <c r="H220" s="97"/>
      <c r="I220" s="97"/>
      <c r="J220" s="97"/>
      <c r="K220" s="37"/>
      <c r="L220" s="37"/>
      <c r="M220" s="37"/>
      <c r="N220" s="37"/>
    </row>
    <row r="221" spans="1:14" ht="15.75">
      <c r="A221" s="4"/>
      <c r="B221" s="37"/>
      <c r="C221" s="37"/>
      <c r="D221" s="37"/>
      <c r="E221" s="37"/>
      <c r="F221" s="97"/>
      <c r="G221" s="97"/>
      <c r="H221" s="97"/>
      <c r="I221" s="97"/>
      <c r="J221" s="97"/>
      <c r="K221" s="37"/>
      <c r="L221" s="37"/>
      <c r="M221" s="37"/>
      <c r="N221" s="37"/>
    </row>
    <row r="222" spans="1:14" ht="15.75">
      <c r="A222" s="4" t="s">
        <v>177</v>
      </c>
      <c r="B222" s="4" t="s">
        <v>294</v>
      </c>
      <c r="C222" s="4"/>
      <c r="D222" s="4"/>
      <c r="E222" s="37"/>
      <c r="F222" s="97"/>
      <c r="G222" s="97"/>
      <c r="H222" s="97"/>
      <c r="I222" s="97"/>
      <c r="J222" s="97"/>
      <c r="K222" s="37"/>
      <c r="L222" s="37"/>
      <c r="M222" s="37"/>
      <c r="N222" s="37"/>
    </row>
    <row r="223" spans="1:14" ht="15.75">
      <c r="A223" s="4"/>
      <c r="B223" s="37"/>
      <c r="C223" s="37"/>
      <c r="D223" s="37"/>
      <c r="E223" s="37"/>
      <c r="F223" s="97"/>
      <c r="G223" s="97"/>
      <c r="H223" s="97"/>
      <c r="I223" s="97"/>
      <c r="J223" s="97"/>
      <c r="K223" s="37"/>
      <c r="L223" s="37"/>
      <c r="M223" s="37"/>
      <c r="N223" s="37"/>
    </row>
    <row r="224" spans="1:14" ht="15.75">
      <c r="A224" s="4"/>
      <c r="B224" s="37" t="s">
        <v>275</v>
      </c>
      <c r="C224" s="37"/>
      <c r="D224" s="37"/>
      <c r="E224" s="37"/>
      <c r="F224" s="97"/>
      <c r="G224" s="97"/>
      <c r="H224" s="97"/>
      <c r="I224" s="97"/>
      <c r="J224" s="97"/>
      <c r="K224" s="37"/>
      <c r="L224" s="37"/>
      <c r="M224" s="37"/>
      <c r="N224" s="37"/>
    </row>
    <row r="225" spans="1:14" ht="15.75">
      <c r="A225" s="4"/>
      <c r="B225" s="37"/>
      <c r="C225" s="37"/>
      <c r="D225" s="37"/>
      <c r="E225" s="37"/>
      <c r="F225" s="97"/>
      <c r="G225" s="97"/>
      <c r="H225" s="97"/>
      <c r="I225" s="97"/>
      <c r="J225" s="97"/>
      <c r="K225" s="37"/>
      <c r="L225" s="37"/>
      <c r="M225" s="37"/>
      <c r="N225" s="37"/>
    </row>
    <row r="226" spans="1:14" ht="15.75">
      <c r="A226" s="4" t="s">
        <v>178</v>
      </c>
      <c r="B226" s="4" t="s">
        <v>295</v>
      </c>
      <c r="C226" s="4"/>
      <c r="D226" s="4"/>
      <c r="E226" s="37"/>
      <c r="F226" s="97"/>
      <c r="G226" s="97"/>
      <c r="H226" s="97"/>
      <c r="I226" s="97"/>
      <c r="J226" s="97"/>
      <c r="K226" s="37"/>
      <c r="L226" s="37"/>
      <c r="M226" s="37"/>
      <c r="N226" s="37"/>
    </row>
    <row r="227" spans="1:14" ht="15.75">
      <c r="A227" s="4"/>
      <c r="B227" s="4"/>
      <c r="C227" s="4"/>
      <c r="D227" s="4"/>
      <c r="E227" s="37"/>
      <c r="F227" s="97"/>
      <c r="G227" s="97"/>
      <c r="H227" s="97"/>
      <c r="I227" s="97"/>
      <c r="J227" s="97"/>
      <c r="K227" s="37"/>
      <c r="L227" s="37"/>
      <c r="M227" s="37"/>
      <c r="N227" s="37"/>
    </row>
    <row r="228" spans="1:14" ht="15.75">
      <c r="A228" s="4"/>
      <c r="B228" s="37" t="s">
        <v>296</v>
      </c>
      <c r="C228" s="37"/>
      <c r="D228" s="37"/>
      <c r="E228" s="37"/>
      <c r="F228" s="97"/>
      <c r="G228" s="97"/>
      <c r="H228" s="97"/>
      <c r="I228" s="97"/>
      <c r="J228" s="97"/>
      <c r="K228" s="37"/>
      <c r="L228" s="37"/>
      <c r="M228" s="37"/>
      <c r="N228" s="37"/>
    </row>
    <row r="229" spans="1:14" ht="15.75">
      <c r="A229" s="4"/>
      <c r="B229" s="37"/>
      <c r="C229" s="37"/>
      <c r="D229" s="37"/>
      <c r="E229" s="37"/>
      <c r="F229" s="97"/>
      <c r="G229" s="97"/>
      <c r="H229" s="97"/>
      <c r="I229" s="97"/>
      <c r="J229" s="97"/>
      <c r="K229" s="37"/>
      <c r="L229" s="37"/>
      <c r="M229" s="37"/>
      <c r="N229" s="37"/>
    </row>
    <row r="230" spans="1:14" ht="15.75">
      <c r="A230" s="4"/>
      <c r="B230" s="37"/>
      <c r="C230" s="37"/>
      <c r="D230" s="37"/>
      <c r="E230" s="37"/>
      <c r="F230" s="100" t="s">
        <v>31</v>
      </c>
      <c r="G230" s="101"/>
      <c r="H230" s="97"/>
      <c r="I230" s="97"/>
      <c r="J230" s="97"/>
      <c r="K230" s="37"/>
      <c r="L230" s="37"/>
      <c r="M230" s="37"/>
      <c r="N230" s="37"/>
    </row>
    <row r="231" spans="1:14" ht="15.75">
      <c r="A231" s="4"/>
      <c r="B231" s="37" t="s">
        <v>297</v>
      </c>
      <c r="C231" s="37"/>
      <c r="D231" s="37"/>
      <c r="E231" s="37"/>
      <c r="F231" s="97"/>
      <c r="G231" s="97"/>
      <c r="H231" s="97"/>
      <c r="I231" s="97"/>
      <c r="J231" s="97"/>
      <c r="K231" s="37"/>
      <c r="L231" s="37"/>
      <c r="M231" s="37"/>
      <c r="N231" s="37"/>
    </row>
    <row r="232" spans="1:14" ht="15.75">
      <c r="A232" s="4"/>
      <c r="B232" s="37" t="s">
        <v>298</v>
      </c>
      <c r="C232" s="37"/>
      <c r="D232" s="37"/>
      <c r="E232" s="37"/>
      <c r="F232" s="72">
        <v>2090</v>
      </c>
      <c r="G232" s="71"/>
      <c r="H232" s="97"/>
      <c r="I232" s="97"/>
      <c r="J232" s="97"/>
      <c r="K232" s="37"/>
      <c r="L232" s="37"/>
      <c r="M232" s="37"/>
      <c r="N232" s="37"/>
    </row>
    <row r="233" spans="1:14" ht="15.75">
      <c r="A233" s="4"/>
      <c r="B233" s="37" t="s">
        <v>299</v>
      </c>
      <c r="C233" s="37"/>
      <c r="D233" s="37"/>
      <c r="E233" s="37"/>
      <c r="F233" s="71">
        <v>5895</v>
      </c>
      <c r="G233" s="71"/>
      <c r="H233" s="97"/>
      <c r="I233" s="97"/>
      <c r="J233" s="97"/>
      <c r="K233" s="37"/>
      <c r="L233" s="37"/>
      <c r="M233" s="37"/>
      <c r="N233" s="37"/>
    </row>
    <row r="234" spans="1:14" ht="15.75">
      <c r="A234" s="4"/>
      <c r="B234" s="37"/>
      <c r="C234" s="37"/>
      <c r="D234" s="37"/>
      <c r="E234" s="37"/>
      <c r="F234" s="74">
        <f>SUM(F232:F233)</f>
        <v>7985</v>
      </c>
      <c r="G234" s="97"/>
      <c r="H234" s="97"/>
      <c r="I234" s="97"/>
      <c r="J234" s="97"/>
      <c r="K234" s="37"/>
      <c r="L234" s="37"/>
      <c r="M234" s="37"/>
      <c r="N234" s="37"/>
    </row>
    <row r="235" spans="1:14" ht="15.75">
      <c r="A235" s="4"/>
      <c r="B235" s="37" t="s">
        <v>300</v>
      </c>
      <c r="C235" s="37"/>
      <c r="D235" s="37"/>
      <c r="E235" s="37"/>
      <c r="F235" s="97"/>
      <c r="G235" s="97"/>
      <c r="H235" s="97"/>
      <c r="I235" s="97"/>
      <c r="J235" s="97"/>
      <c r="K235" s="37"/>
      <c r="L235" s="37"/>
      <c r="M235" s="37"/>
      <c r="N235" s="37"/>
    </row>
    <row r="236" spans="1:14" ht="15.75">
      <c r="A236" s="4"/>
      <c r="B236" s="37" t="s">
        <v>298</v>
      </c>
      <c r="C236" s="37"/>
      <c r="D236" s="37"/>
      <c r="E236" s="37"/>
      <c r="F236" s="72">
        <v>137521</v>
      </c>
      <c r="G236" s="71"/>
      <c r="H236" s="97"/>
      <c r="I236" s="97"/>
      <c r="J236" s="97"/>
      <c r="K236" s="37"/>
      <c r="L236" s="37"/>
      <c r="M236" s="37"/>
      <c r="N236" s="37"/>
    </row>
    <row r="237" spans="1:14" ht="15.75">
      <c r="A237" s="4"/>
      <c r="B237" s="37" t="s">
        <v>299</v>
      </c>
      <c r="C237" s="37"/>
      <c r="D237" s="37"/>
      <c r="E237" s="37"/>
      <c r="F237" s="71">
        <v>3783</v>
      </c>
      <c r="G237" s="71"/>
      <c r="H237" s="97"/>
      <c r="I237" s="97"/>
      <c r="J237" s="97"/>
      <c r="K237" s="37"/>
      <c r="L237" s="37"/>
      <c r="M237" s="37"/>
      <c r="N237" s="37"/>
    </row>
    <row r="238" spans="1:14" ht="15.75">
      <c r="A238" s="4"/>
      <c r="B238" s="37"/>
      <c r="C238" s="37"/>
      <c r="D238" s="37"/>
      <c r="E238" s="37"/>
      <c r="F238" s="74">
        <f>SUM(F236:F237)</f>
        <v>141304</v>
      </c>
      <c r="G238" s="97"/>
      <c r="H238" s="97"/>
      <c r="I238" s="97"/>
      <c r="J238" s="97"/>
      <c r="K238" s="37"/>
      <c r="L238" s="37"/>
      <c r="M238" s="37"/>
      <c r="N238" s="37"/>
    </row>
    <row r="239" spans="1:14" ht="15.75">
      <c r="A239" s="4"/>
      <c r="B239" s="37"/>
      <c r="C239" s="37"/>
      <c r="D239" s="37"/>
      <c r="E239" s="37"/>
      <c r="F239" s="74">
        <f>F238+F234</f>
        <v>149289</v>
      </c>
      <c r="G239" s="97"/>
      <c r="H239" s="97"/>
      <c r="I239" s="97"/>
      <c r="J239" s="97"/>
      <c r="K239" s="37"/>
      <c r="L239" s="37"/>
      <c r="M239" s="37"/>
      <c r="N239" s="37"/>
    </row>
    <row r="240" spans="1:14" ht="15.75">
      <c r="A240" s="4"/>
      <c r="B240" s="37"/>
      <c r="C240" s="37"/>
      <c r="D240" s="37"/>
      <c r="E240" s="37"/>
      <c r="F240" s="103"/>
      <c r="G240" s="97"/>
      <c r="H240" s="97"/>
      <c r="I240" s="97"/>
      <c r="J240" s="97"/>
      <c r="K240" s="37"/>
      <c r="L240" s="37"/>
      <c r="M240" s="37"/>
      <c r="N240" s="37"/>
    </row>
    <row r="241" spans="1:14" ht="15.75">
      <c r="A241" s="4" t="s">
        <v>179</v>
      </c>
      <c r="B241" s="66" t="s">
        <v>301</v>
      </c>
      <c r="C241" s="66"/>
      <c r="D241" s="4"/>
      <c r="E241" s="37"/>
      <c r="F241" s="97"/>
      <c r="G241" s="97"/>
      <c r="H241" s="97"/>
      <c r="I241" s="97"/>
      <c r="J241" s="97"/>
      <c r="K241" s="37"/>
      <c r="L241" s="37"/>
      <c r="M241" s="37"/>
      <c r="N241" s="37"/>
    </row>
    <row r="242" spans="1:14" ht="15.75">
      <c r="A242" s="4"/>
      <c r="B242" s="37"/>
      <c r="C242" s="37"/>
      <c r="D242" s="37"/>
      <c r="E242" s="37"/>
      <c r="F242" s="97"/>
      <c r="G242" s="97"/>
      <c r="H242" s="97"/>
      <c r="I242" s="97"/>
      <c r="J242" s="97"/>
      <c r="K242" s="37"/>
      <c r="L242" s="37"/>
      <c r="M242" s="37"/>
      <c r="N242" s="37"/>
    </row>
    <row r="243" spans="1:14" ht="15.75">
      <c r="A243" s="4"/>
      <c r="B243" s="37" t="s">
        <v>302</v>
      </c>
      <c r="C243" s="37"/>
      <c r="D243" s="37"/>
      <c r="E243" s="37"/>
      <c r="F243" s="97"/>
      <c r="G243" s="97"/>
      <c r="H243" s="97"/>
      <c r="I243" s="97"/>
      <c r="J243" s="97"/>
      <c r="K243" s="37"/>
      <c r="L243" s="37"/>
      <c r="M243" s="37"/>
      <c r="N243" s="37"/>
    </row>
    <row r="244" spans="1:14" ht="15.75">
      <c r="A244" s="4"/>
      <c r="B244" s="37"/>
      <c r="C244" s="37"/>
      <c r="D244" s="37"/>
      <c r="E244" s="37"/>
      <c r="F244" s="97"/>
      <c r="G244" s="97"/>
      <c r="H244" s="97"/>
      <c r="I244" s="97"/>
      <c r="J244" s="97"/>
      <c r="K244" s="37"/>
      <c r="L244" s="37"/>
      <c r="M244" s="37"/>
      <c r="N244" s="37"/>
    </row>
    <row r="245" spans="1:14" ht="15.75">
      <c r="A245" s="4" t="s">
        <v>180</v>
      </c>
      <c r="B245" s="4" t="s">
        <v>303</v>
      </c>
      <c r="C245" s="4"/>
      <c r="D245" s="4"/>
      <c r="E245" s="37"/>
      <c r="F245" s="97"/>
      <c r="G245" s="97"/>
      <c r="H245" s="97"/>
      <c r="I245" s="97"/>
      <c r="J245" s="97"/>
      <c r="K245" s="37"/>
      <c r="L245" s="37"/>
      <c r="M245" s="37"/>
      <c r="N245" s="37"/>
    </row>
    <row r="246" spans="1:14" ht="15.75">
      <c r="A246" s="4"/>
      <c r="B246" s="37"/>
      <c r="C246" s="37"/>
      <c r="D246" s="37"/>
      <c r="E246" s="37"/>
      <c r="F246" s="97"/>
      <c r="G246" s="97"/>
      <c r="H246" s="97"/>
      <c r="I246" s="97"/>
      <c r="J246" s="97"/>
      <c r="K246" s="37"/>
      <c r="L246" s="37"/>
      <c r="M246" s="37"/>
      <c r="N246" s="37"/>
    </row>
    <row r="247" spans="1:14" ht="15.75">
      <c r="A247" s="4"/>
      <c r="B247" s="37" t="s">
        <v>304</v>
      </c>
      <c r="C247" s="37"/>
      <c r="D247" s="37"/>
      <c r="E247" s="37"/>
      <c r="F247" s="97"/>
      <c r="G247" s="97"/>
      <c r="H247" s="97"/>
      <c r="I247" s="97"/>
      <c r="J247" s="97"/>
      <c r="K247" s="37"/>
      <c r="L247" s="37"/>
      <c r="M247" s="37"/>
      <c r="N247" s="37"/>
    </row>
    <row r="248" spans="1:14" ht="15.75">
      <c r="A248" s="4"/>
      <c r="B248" s="37"/>
      <c r="C248" s="37"/>
      <c r="D248" s="37"/>
      <c r="E248" s="37"/>
      <c r="F248" s="97"/>
      <c r="G248" s="97"/>
      <c r="H248" s="97"/>
      <c r="I248" s="97"/>
      <c r="J248" s="97"/>
      <c r="K248" s="37"/>
      <c r="L248" s="37"/>
      <c r="M248" s="37"/>
      <c r="N248" s="37"/>
    </row>
    <row r="249" spans="1:14" ht="15.75">
      <c r="A249" s="4" t="s">
        <v>181</v>
      </c>
      <c r="B249" s="4" t="s">
        <v>305</v>
      </c>
      <c r="C249" s="4"/>
      <c r="D249" s="4"/>
      <c r="E249" s="37"/>
      <c r="F249" s="97"/>
      <c r="G249" s="97"/>
      <c r="H249" s="97"/>
      <c r="I249" s="97"/>
      <c r="J249" s="97"/>
      <c r="K249" s="37"/>
      <c r="L249" s="37"/>
      <c r="M249" s="37"/>
      <c r="N249" s="37"/>
    </row>
    <row r="250" spans="1:14" ht="15.75">
      <c r="A250" s="4"/>
      <c r="B250" s="37"/>
      <c r="C250" s="37"/>
      <c r="D250" s="37"/>
      <c r="E250" s="37"/>
      <c r="F250" s="97"/>
      <c r="G250" s="97"/>
      <c r="H250" s="97"/>
      <c r="I250" s="97"/>
      <c r="J250" s="97"/>
      <c r="K250" s="37"/>
      <c r="L250" s="37"/>
      <c r="M250" s="37"/>
      <c r="N250" s="37"/>
    </row>
    <row r="251" spans="1:14" ht="15.75">
      <c r="A251" s="4"/>
      <c r="B251" s="37" t="s">
        <v>306</v>
      </c>
      <c r="C251" s="37"/>
      <c r="D251" s="37"/>
      <c r="E251" s="37"/>
      <c r="F251" s="97"/>
      <c r="G251" s="97"/>
      <c r="H251" s="97"/>
      <c r="I251" s="97"/>
      <c r="J251" s="97"/>
      <c r="K251" s="37"/>
      <c r="L251" s="37"/>
      <c r="M251" s="37"/>
      <c r="N251" s="37"/>
    </row>
    <row r="252" spans="1:14" ht="15.75">
      <c r="A252" s="4"/>
      <c r="B252" s="37" t="s">
        <v>307</v>
      </c>
      <c r="C252" s="37"/>
      <c r="D252" s="37"/>
      <c r="E252" s="37"/>
      <c r="F252" s="97"/>
      <c r="G252" s="97"/>
      <c r="H252" s="97"/>
      <c r="I252" s="97"/>
      <c r="J252" s="97"/>
      <c r="K252" s="37"/>
      <c r="L252" s="37"/>
      <c r="M252" s="37"/>
      <c r="N252" s="37"/>
    </row>
    <row r="253" spans="1:14" ht="15.75">
      <c r="A253" s="4"/>
      <c r="B253" s="37" t="s">
        <v>308</v>
      </c>
      <c r="C253" s="37"/>
      <c r="D253" s="37"/>
      <c r="E253" s="37"/>
      <c r="F253" s="97"/>
      <c r="G253" s="97"/>
      <c r="H253" s="97"/>
      <c r="I253" s="97"/>
      <c r="J253" s="97"/>
      <c r="K253" s="37"/>
      <c r="L253" s="37"/>
      <c r="M253" s="37"/>
      <c r="N253" s="37"/>
    </row>
    <row r="254" spans="1:14" ht="15.75">
      <c r="A254" s="4"/>
      <c r="B254" s="37"/>
      <c r="C254" s="37"/>
      <c r="D254" s="37"/>
      <c r="E254" s="37"/>
      <c r="F254" s="97"/>
      <c r="G254" s="97"/>
      <c r="H254" s="97"/>
      <c r="I254" s="97"/>
      <c r="J254" s="97"/>
      <c r="K254" s="37"/>
      <c r="L254" s="37"/>
      <c r="M254" s="37"/>
      <c r="N254" s="37"/>
    </row>
    <row r="255" spans="1:14" ht="15.75">
      <c r="A255" s="4" t="s">
        <v>182</v>
      </c>
      <c r="B255" s="4" t="s">
        <v>309</v>
      </c>
      <c r="C255" s="4"/>
      <c r="D255" s="4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.75">
      <c r="A256" s="4"/>
      <c r="B256" s="37"/>
      <c r="C256" s="37"/>
      <c r="D256" s="37"/>
      <c r="E256" s="37"/>
      <c r="F256" s="37"/>
      <c r="G256" s="4"/>
      <c r="H256" s="58" t="s">
        <v>376</v>
      </c>
      <c r="I256" s="37"/>
      <c r="J256" s="37"/>
      <c r="K256" s="37"/>
      <c r="L256" s="37"/>
      <c r="M256" s="37"/>
      <c r="N256" s="37"/>
    </row>
    <row r="257" spans="1:14" ht="15.75">
      <c r="A257" s="4"/>
      <c r="B257" s="37"/>
      <c r="C257" s="37"/>
      <c r="D257" s="37"/>
      <c r="E257" s="37"/>
      <c r="F257" s="58" t="s">
        <v>369</v>
      </c>
      <c r="G257" s="61"/>
      <c r="H257" s="58" t="s">
        <v>369</v>
      </c>
      <c r="I257" s="37"/>
      <c r="J257" s="37"/>
      <c r="K257" s="37"/>
      <c r="L257" s="37"/>
      <c r="M257" s="37"/>
      <c r="N257" s="37"/>
    </row>
    <row r="258" spans="1:14" ht="15.75">
      <c r="A258" s="4"/>
      <c r="B258" s="37"/>
      <c r="C258" s="37"/>
      <c r="D258" s="37"/>
      <c r="E258" s="37"/>
      <c r="F258" s="58" t="s">
        <v>368</v>
      </c>
      <c r="G258" s="61"/>
      <c r="H258" s="58" t="s">
        <v>375</v>
      </c>
      <c r="I258" s="37"/>
      <c r="J258" s="37"/>
      <c r="K258" s="37"/>
      <c r="L258" s="37"/>
      <c r="M258" s="37"/>
      <c r="N258" s="37"/>
    </row>
    <row r="259" spans="1:14" ht="15.75">
      <c r="A259" s="37"/>
      <c r="B259" s="37"/>
      <c r="C259" s="37"/>
      <c r="D259" s="37"/>
      <c r="E259" s="37"/>
      <c r="F259" s="67" t="str">
        <f>PL!C17</f>
        <v>31/12/06</v>
      </c>
      <c r="G259" s="61"/>
      <c r="H259" s="67" t="str">
        <f>F259</f>
        <v>31/12/06</v>
      </c>
      <c r="I259" s="37"/>
      <c r="J259" s="37"/>
      <c r="K259" s="37"/>
      <c r="L259" s="37"/>
      <c r="M259" s="37"/>
      <c r="N259" s="37"/>
    </row>
    <row r="260" spans="1:14" ht="15.75">
      <c r="A260" s="37"/>
      <c r="B260" s="76" t="s">
        <v>310</v>
      </c>
      <c r="C260" s="76"/>
      <c r="D260" s="76"/>
      <c r="E260" s="37"/>
      <c r="F260" s="58" t="s">
        <v>370</v>
      </c>
      <c r="G260" s="61"/>
      <c r="H260" s="58" t="s">
        <v>370</v>
      </c>
      <c r="I260" s="37"/>
      <c r="J260" s="37"/>
      <c r="K260" s="37"/>
      <c r="L260" s="37"/>
      <c r="M260" s="37"/>
      <c r="N260" s="37"/>
    </row>
    <row r="261" spans="1:14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">
      <c r="A262" s="37"/>
      <c r="B262" s="37" t="s">
        <v>311</v>
      </c>
      <c r="C262" s="37"/>
      <c r="D262" s="37"/>
      <c r="E262" s="37"/>
      <c r="F262" s="59">
        <f>PL!C40</f>
        <v>34</v>
      </c>
      <c r="G262" s="37"/>
      <c r="H262" s="59">
        <f>PL!G40</f>
        <v>3303</v>
      </c>
      <c r="I262" s="37"/>
      <c r="J262" s="37"/>
      <c r="K262" s="37"/>
      <c r="L262" s="37"/>
      <c r="M262" s="37"/>
      <c r="N262" s="37"/>
    </row>
    <row r="263" spans="1:14" ht="15">
      <c r="A263" s="37"/>
      <c r="B263" s="37"/>
      <c r="C263" s="37"/>
      <c r="D263" s="37"/>
      <c r="E263" s="37"/>
      <c r="F263" s="75"/>
      <c r="G263" s="59"/>
      <c r="H263" s="75"/>
      <c r="I263" s="37"/>
      <c r="J263" s="37"/>
      <c r="K263" s="37"/>
      <c r="L263" s="37"/>
      <c r="M263" s="37"/>
      <c r="N263" s="37"/>
    </row>
    <row r="264" spans="1:14" ht="15">
      <c r="A264" s="37"/>
      <c r="B264" s="37" t="s">
        <v>312</v>
      </c>
      <c r="C264" s="37"/>
      <c r="D264" s="37"/>
      <c r="E264" s="37"/>
      <c r="F264" s="59">
        <v>62704</v>
      </c>
      <c r="G264" s="37"/>
      <c r="H264" s="59">
        <v>62704</v>
      </c>
      <c r="I264" s="37"/>
      <c r="J264" s="37"/>
      <c r="K264" s="37"/>
      <c r="L264" s="37"/>
      <c r="M264" s="37"/>
      <c r="N264" s="37"/>
    </row>
    <row r="265" spans="1:14" ht="15">
      <c r="A265" s="37"/>
      <c r="B265" s="37"/>
      <c r="C265" s="37"/>
      <c r="D265" s="37"/>
      <c r="E265" s="37"/>
      <c r="F265" s="75"/>
      <c r="G265" s="37"/>
      <c r="H265" s="75"/>
      <c r="I265" s="37"/>
      <c r="J265" s="37"/>
      <c r="K265" s="37"/>
      <c r="L265" s="37"/>
      <c r="M265" s="37"/>
      <c r="N265" s="37"/>
    </row>
    <row r="266" spans="1:14" ht="13.5" customHeight="1">
      <c r="A266" s="37"/>
      <c r="B266" s="37" t="s">
        <v>313</v>
      </c>
      <c r="C266" s="37"/>
      <c r="D266" s="37"/>
      <c r="E266" s="37"/>
      <c r="F266" s="77">
        <f>F262/F264*100</f>
        <v>0.05422301607552947</v>
      </c>
      <c r="G266" s="37"/>
      <c r="H266" s="77">
        <f>H262/H264*100</f>
        <v>5.267606532278642</v>
      </c>
      <c r="I266" s="37"/>
      <c r="J266" s="37"/>
      <c r="K266" s="37"/>
      <c r="L266" s="37"/>
      <c r="M266" s="37"/>
      <c r="N266" s="37"/>
    </row>
    <row r="267" spans="1:14" ht="15">
      <c r="A267" s="37"/>
      <c r="B267" s="37"/>
      <c r="C267" s="37"/>
      <c r="D267" s="37"/>
      <c r="E267" s="37"/>
      <c r="F267" s="75"/>
      <c r="G267" s="37"/>
      <c r="H267" s="75"/>
      <c r="I267" s="37"/>
      <c r="J267" s="37"/>
      <c r="K267" s="37"/>
      <c r="L267" s="37"/>
      <c r="M267" s="37"/>
      <c r="N267" s="37"/>
    </row>
    <row r="268" spans="1:14" ht="15.75">
      <c r="A268" s="37"/>
      <c r="B268" s="76" t="s">
        <v>314</v>
      </c>
      <c r="C268" s="76"/>
      <c r="D268" s="76"/>
      <c r="E268" s="37"/>
      <c r="F268" s="59"/>
      <c r="G268" s="59"/>
      <c r="H268" s="59"/>
      <c r="I268" s="37"/>
      <c r="J268" s="37"/>
      <c r="K268" s="37"/>
      <c r="L268" s="37"/>
      <c r="M268" s="37"/>
      <c r="N268" s="37"/>
    </row>
    <row r="269" spans="1:14" ht="15">
      <c r="A269" s="37"/>
      <c r="B269" s="37"/>
      <c r="C269" s="37"/>
      <c r="D269" s="37"/>
      <c r="E269" s="37"/>
      <c r="F269" s="59"/>
      <c r="G269" s="59"/>
      <c r="H269" s="59"/>
      <c r="I269" s="37"/>
      <c r="J269" s="37"/>
      <c r="K269" s="37"/>
      <c r="L269" s="37"/>
      <c r="M269" s="37"/>
      <c r="N269" s="37"/>
    </row>
    <row r="270" spans="1:14" ht="15.75">
      <c r="A270" s="37"/>
      <c r="B270" s="37" t="s">
        <v>315</v>
      </c>
      <c r="C270" s="37"/>
      <c r="D270" s="4"/>
      <c r="E270" s="37"/>
      <c r="F270" s="59"/>
      <c r="G270" s="59"/>
      <c r="H270" s="59"/>
      <c r="I270" s="37"/>
      <c r="J270" s="37"/>
      <c r="K270" s="37"/>
      <c r="L270" s="37"/>
      <c r="M270" s="37"/>
      <c r="N270" s="37"/>
    </row>
    <row r="271" spans="1:14" ht="15.75">
      <c r="A271" s="37"/>
      <c r="B271" s="59" t="s">
        <v>316</v>
      </c>
      <c r="C271" s="59"/>
      <c r="D271" s="78"/>
      <c r="E271" s="37"/>
      <c r="F271" s="59"/>
      <c r="G271" s="59"/>
      <c r="H271" s="59"/>
      <c r="I271" s="37"/>
      <c r="J271" s="37"/>
      <c r="K271" s="37"/>
      <c r="L271" s="37"/>
      <c r="M271" s="37"/>
      <c r="N271" s="37"/>
    </row>
    <row r="272" spans="1:14" ht="15">
      <c r="A272" s="37"/>
      <c r="B272" s="59"/>
      <c r="C272" s="59"/>
      <c r="D272" s="37"/>
      <c r="E272" s="37"/>
      <c r="F272" s="59"/>
      <c r="G272" s="59"/>
      <c r="H272" s="59"/>
      <c r="I272" s="37"/>
      <c r="J272" s="37"/>
      <c r="K272" s="37"/>
      <c r="L272" s="37"/>
      <c r="M272" s="37"/>
      <c r="N272" s="37"/>
    </row>
    <row r="273" spans="1:14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</sheetData>
  <printOptions/>
  <pageMargins left="0.4" right="0.5" top="0.5" bottom="0.3" header="0" footer="0"/>
  <pageSetup horizontalDpi="600" verticalDpi="600" orientation="portrait" paperSize="9" scale="74" r:id="rId2"/>
  <rowBreaks count="3" manualBreakCount="3">
    <brk id="81" min="161" max="239" man="1"/>
    <brk id="0" max="1" man="1"/>
    <brk id="0" min="1" max="346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skyap</dc:creator>
  <cp:keywords/>
  <dc:description/>
  <cp:lastModifiedBy>pclee</cp:lastModifiedBy>
  <dcterms:created xsi:type="dcterms:W3CDTF">2007-02-27T08:27:16Z</dcterms:created>
  <dcterms:modified xsi:type="dcterms:W3CDTF">2007-02-27T08:27:16Z</dcterms:modified>
  <cp:category/>
  <cp:version/>
  <cp:contentType/>
  <cp:contentStatus/>
</cp:coreProperties>
</file>