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'PL'!$A$1:$J$54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<sst xmlns="http://schemas.openxmlformats.org/spreadsheetml/2006/main" count="513" uniqueCount="380">
  <si>
    <t>Quarterly report on consolidated results for the third quarter ended 30th September 2006.</t>
  </si>
  <si>
    <t>The figures have not been audited.</t>
  </si>
  <si>
    <t>CONDENSED CONSOLIDATED INCOME STATEMENT</t>
  </si>
  <si>
    <t>Revenue</t>
  </si>
  <si>
    <t>Other operating income</t>
  </si>
  <si>
    <t>Operating expenses</t>
  </si>
  <si>
    <t>Finance costs</t>
  </si>
  <si>
    <t>Share of profits of an associated company</t>
  </si>
  <si>
    <t xml:space="preserve">Profit before tax  </t>
  </si>
  <si>
    <t>Income tax</t>
  </si>
  <si>
    <t>Profit for the period</t>
  </si>
  <si>
    <t>Attributable to:</t>
  </si>
  <si>
    <t>Equity holders of the parent</t>
  </si>
  <si>
    <t>Minority interest</t>
  </si>
  <si>
    <t>Earnings per share:</t>
  </si>
  <si>
    <t>(a)  Basic (sen)</t>
  </si>
  <si>
    <t>(b)  Fully diluted (sen)</t>
  </si>
  <si>
    <t>Note :</t>
  </si>
  <si>
    <t>N/A - Not applicable</t>
  </si>
  <si>
    <t xml:space="preserve">(The Condensed Consolidated Income Statement should be read in conjunction with the Audited Financial Statements for the year </t>
  </si>
  <si>
    <t>ended 31st December 2005)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</si>
  <si>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</si>
  <si>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</si>
  <si>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</si>
  <si>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</si>
  <si>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</si>
  <si>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</si>
  <si>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</si>
  <si>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</si>
  <si>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30/09/06</t>
  </si>
  <si>
    <t>RM'000</t>
  </si>
  <si>
    <t>-</t>
  </si>
  <si>
    <t>N/A</t>
  </si>
  <si>
    <t>PRECEDING YEAR</t>
  </si>
  <si>
    <t>CORRESPONDING</t>
  </si>
  <si>
    <t>30/09/05</t>
  </si>
  <si>
    <t>(Restated)</t>
  </si>
  <si>
    <t xml:space="preserve">          CUMULATIVE QUARTER</t>
  </si>
  <si>
    <t>TO DATE</t>
  </si>
  <si>
    <t>PERIOD</t>
  </si>
  <si>
    <t xml:space="preserve">                     YEE LEE CORPORATION BHD.</t>
  </si>
  <si>
    <t xml:space="preserve">                                         (Company No. 13585-A)</t>
  </si>
  <si>
    <t xml:space="preserve">                                       (Incorporated in Malaysia)</t>
  </si>
  <si>
    <t>CONDENSED CONSOLIDATED BALANCE SHEET AS OF 30TH SEPTEMBER 2006</t>
  </si>
  <si>
    <t>ASSETS</t>
  </si>
  <si>
    <t>Non-current assets</t>
  </si>
  <si>
    <t>Property, plant and equipment</t>
  </si>
  <si>
    <t>Investment properties</t>
  </si>
  <si>
    <t>Investment in associated company</t>
  </si>
  <si>
    <t>Other investments</t>
  </si>
  <si>
    <t>Goodwill on consolidation</t>
  </si>
  <si>
    <t>Current assets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</si>
  <si>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</si>
  <si>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</si>
  <si>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</si>
  <si>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</si>
  <si>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</si>
  <si>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</si>
  <si>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TOTAL ASSETS</t>
  </si>
  <si>
    <t>EQUITY AND LIABILITIES</t>
  </si>
  <si>
    <t>Equity attributable to equity holders of the parent</t>
  </si>
  <si>
    <t>Share capital</t>
  </si>
  <si>
    <t>Share premium</t>
  </si>
  <si>
    <t>Revaluation reserve</t>
  </si>
  <si>
    <t>Translation reserve</t>
  </si>
  <si>
    <t>Retained profit</t>
  </si>
  <si>
    <t>TOTAL EQUITY</t>
  </si>
  <si>
    <t>Non-current liabilities</t>
  </si>
  <si>
    <t>Long term borrowings</t>
  </si>
  <si>
    <t>Deferred taxation</t>
  </si>
  <si>
    <t>Current liabilities</t>
  </si>
  <si>
    <t>Trade payables</t>
  </si>
  <si>
    <t>Other payables and accruals</t>
  </si>
  <si>
    <t>Amount owing to related companies</t>
  </si>
  <si>
    <t>Short term borrowings</t>
  </si>
  <si>
    <t>TOTAL LIABILITIES</t>
  </si>
  <si>
    <t>TOTAL EQUITY AND LIABILITIES</t>
  </si>
  <si>
    <t>Net assets per share attributable to ordinary equity</t>
  </si>
  <si>
    <t xml:space="preserve">  holders of the parent (RM)</t>
  </si>
  <si>
    <t xml:space="preserve">(The Condensed Consolidated Balance Sheet should be read in conjunction with the </t>
  </si>
  <si>
    <t>Audited Financial Statements for the year ended 31st December 2005)</t>
  </si>
  <si>
    <t>As at</t>
  </si>
  <si>
    <t>31/12/05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</si>
  <si>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</si>
  <si>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</si>
  <si>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</si>
  <si>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</si>
  <si>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PERIOD ENDED 30TH SEPTEMBER 2006</t>
  </si>
  <si>
    <t>Balance as of 1st January 2006</t>
  </si>
  <si>
    <t xml:space="preserve"> As previously stated</t>
  </si>
  <si>
    <t xml:space="preserve"> Changes in accounting policies:</t>
  </si>
  <si>
    <t xml:space="preserve"> - derecognition of reserve on consolidation</t>
  </si>
  <si>
    <t xml:space="preserve"> - reclassification of revaluation reserve for </t>
  </si>
  <si>
    <t xml:space="preserve">   investment properties</t>
  </si>
  <si>
    <t xml:space="preserve"> Restated balance as at 1st January 2006</t>
  </si>
  <si>
    <t>Foreign currency translation, representing net</t>
  </si>
  <si>
    <t xml:space="preserve"> expense recognised directly in equity</t>
  </si>
  <si>
    <t>Net profit for the period</t>
  </si>
  <si>
    <t>Dividend</t>
  </si>
  <si>
    <t>Balance as of 30th September 2006</t>
  </si>
  <si>
    <t>Balance as of 1st January 2005</t>
  </si>
  <si>
    <t>Reserve arising from acquisition of</t>
  </si>
  <si>
    <t xml:space="preserve"> shares in a subsidiary company</t>
  </si>
  <si>
    <t>Currency translation differences</t>
  </si>
  <si>
    <t>Balance as of 30th September 2005</t>
  </si>
  <si>
    <t xml:space="preserve">(The Condensed Consolidated Statement of Changes in Equity should be read in conjunction with the Audited Financial Statements for the </t>
  </si>
  <si>
    <t>year ended 31st December 2005)</t>
  </si>
  <si>
    <t>Share</t>
  </si>
  <si>
    <t>Capital</t>
  </si>
  <si>
    <t xml:space="preserve">                             Attributable to Equity Holders of the Parent</t>
  </si>
  <si>
    <t xml:space="preserve">                                       Non-distributable</t>
  </si>
  <si>
    <t xml:space="preserve">Share </t>
  </si>
  <si>
    <t>Premium</t>
  </si>
  <si>
    <t>Revaluation</t>
  </si>
  <si>
    <t>Reserve</t>
  </si>
  <si>
    <t xml:space="preserve">Reserve on </t>
  </si>
  <si>
    <t>Consolidation</t>
  </si>
  <si>
    <t>Translation</t>
  </si>
  <si>
    <t>Distributable</t>
  </si>
  <si>
    <t>Retained</t>
  </si>
  <si>
    <t>Profit</t>
  </si>
  <si>
    <t>Total</t>
  </si>
  <si>
    <t>Minority</t>
  </si>
  <si>
    <t>Interest</t>
  </si>
  <si>
    <t>Equity</t>
  </si>
  <si>
    <t>CONDENSED CONSOLIDATED CASH FLOW STATEMENT</t>
  </si>
  <si>
    <t>CASH FLOWS FROM/(USED IN) OPERATING ACTIVITIES</t>
  </si>
  <si>
    <t>CASH FLOWS FROM/(USED IN) INVESTING ACTIVITIES</t>
  </si>
  <si>
    <t>CASH FLOWS FROM/(USED IN) FINANCING ACTIVITIES</t>
  </si>
  <si>
    <t>NET INCREASE IN CASH AND CASH EQUIVALENTS</t>
  </si>
  <si>
    <t>CASH AND CASH EQUIVALENTS AT BEGINNING OF YEAR</t>
  </si>
  <si>
    <t>CASH AND CASH EQUIVALENTS AT END OF PERIOD</t>
  </si>
  <si>
    <t>Cash and cash equivalents comprise the following:</t>
  </si>
  <si>
    <t>Fixed deposits</t>
  </si>
  <si>
    <t>Cash and bank balances</t>
  </si>
  <si>
    <t>Bank overdrafts</t>
  </si>
  <si>
    <t>Less: Fixed deposits pledged to a bank</t>
  </si>
  <si>
    <t>(The Condensed Consolidated Cash Flow Statement should be read in conjunction with the Audited</t>
  </si>
  <si>
    <t>Financial Statements for the year ended 31st December 2005)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</si>
  <si>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</si>
  <si>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</si>
  <si>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</si>
  <si>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Profit before tax</t>
  </si>
  <si>
    <t>Adjustments</t>
  </si>
  <si>
    <t xml:space="preserve">Operating profit before working capital changes </t>
  </si>
  <si>
    <t>Decrease in working capital</t>
  </si>
  <si>
    <t>Cash from operating activities</t>
  </si>
  <si>
    <t>Interest income received</t>
  </si>
  <si>
    <t>Tax refunded</t>
  </si>
  <si>
    <t>Income tax paid</t>
  </si>
  <si>
    <t>Net cash from operating activities</t>
  </si>
  <si>
    <t>Net cash used in investing activities</t>
  </si>
  <si>
    <t>Net cash used in financing activities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</si>
  <si>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</si>
  <si>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</si>
  <si>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</si>
  <si>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</si>
  <si>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</si>
  <si>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</si>
  <si>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</si>
  <si>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</si>
  <si>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</si>
  <si>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</si>
  <si>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</si>
  <si>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</si>
  <si>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</si>
  <si>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</si>
  <si>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</si>
  <si>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</si>
  <si>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</si>
  <si>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</si>
  <si>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</si>
  <si>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</si>
  <si>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</si>
  <si>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</si>
  <si>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</si>
  <si>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</si>
  <si>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</si>
  <si>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</si>
  <si>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</si>
  <si>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BASIS OF PREPARATION</t>
  </si>
  <si>
    <t xml:space="preserve">The interim financial report has been prepared in accordance with Financial Reporting Standard (FRS) 134, Interim Financial Reporting </t>
  </si>
  <si>
    <t xml:space="preserve">and Paragraph 9.22 of the Listing Requirements of Bursa Malaysia Securities Berhad. The interim financial report should be read in </t>
  </si>
  <si>
    <t xml:space="preserve">conjunction with the financial statements of the Group for the financial year ended 31st December 2005.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</si>
  <si>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</si>
  <si>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2005, except for the adoption of the </t>
  </si>
  <si>
    <t>following new/revised FRSs effective for financial period beginning 1st January 2006.</t>
  </si>
  <si>
    <t>FRS 2</t>
  </si>
  <si>
    <t>FRS 3</t>
  </si>
  <si>
    <t>FRS 5</t>
  </si>
  <si>
    <t>FRS 101</t>
  </si>
  <si>
    <t>FRS 102</t>
  </si>
  <si>
    <t>FRS 108</t>
  </si>
  <si>
    <t>FRS 110</t>
  </si>
  <si>
    <t>FRS 116</t>
  </si>
  <si>
    <t>FRS 121</t>
  </si>
  <si>
    <t>FRS 127</t>
  </si>
  <si>
    <t>FRS 128</t>
  </si>
  <si>
    <t>FRS 131</t>
  </si>
  <si>
    <t>FRS 132</t>
  </si>
  <si>
    <t>FRS 133</t>
  </si>
  <si>
    <t>FRS 136</t>
  </si>
  <si>
    <t>FRS 138</t>
  </si>
  <si>
    <t>FRS 140</t>
  </si>
  <si>
    <t xml:space="preserve">The adoption of FRS 2, 5, 101, 102, 108, 110, 116, 121, 127, 128, 131, 132, 133, 136 and 138 does not have significant financial impact on </t>
  </si>
  <si>
    <t>the Group. The changes in accounting policies and methods of computation resulting from the adoption of other new/revised FRSs are</t>
  </si>
  <si>
    <t>as follows:</t>
  </si>
  <si>
    <t>a)</t>
  </si>
  <si>
    <t>b)</t>
  </si>
  <si>
    <t>c)</t>
  </si>
  <si>
    <t>i)</t>
  </si>
  <si>
    <t>ii)</t>
  </si>
  <si>
    <t>iii)</t>
  </si>
  <si>
    <t>iv)</t>
  </si>
  <si>
    <t>v)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</si>
  <si>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</si>
  <si>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</si>
  <si>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</si>
  <si>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</si>
  <si>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</si>
  <si>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AFFECTING ASSETS, LIABILITIES, EQUITY, NET INCOME OR CASH FLOWS</t>
  </si>
  <si>
    <t xml:space="preserve">There were no material items of an unusual nature and amount for the current quarter and period to date except as disclosed in Notes A1 and 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</si>
  <si>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</si>
  <si>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</si>
  <si>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period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</si>
  <si>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</si>
  <si>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</si>
  <si>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in the current quarter.</t>
  </si>
  <si>
    <t>DIVIDEND PAID</t>
  </si>
  <si>
    <t>The proposed first and final dividend of 2 sen per share, tax-exempt and 1 sen per share, less tax for the year ended 31st December 2005</t>
  </si>
  <si>
    <t xml:space="preserve">amounted to RM1,705,554 has been paid on 16th August 2006. </t>
  </si>
  <si>
    <t>SEGMENTAL REPORTING</t>
  </si>
  <si>
    <t>The analysis of the Group business segments for the current financial period to date are as follows:-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</si>
  <si>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</si>
  <si>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</si>
  <si>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</si>
  <si>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</si>
  <si>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</si>
  <si>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</si>
  <si>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current financial period to date. The values of</t>
  </si>
  <si>
    <t xml:space="preserve">property, plant and equipment have been brought forward, without amendment from the previous annual financial statements. </t>
  </si>
  <si>
    <t>MATERIAL SUBSEQUENT EVENTS</t>
  </si>
  <si>
    <t xml:space="preserve">There were no material events subsequent to the end of the financial period ended 30th September 2006 up to the date of issuance of </t>
  </si>
  <si>
    <t>this report which have not been reflected in the financial statements for the said period.</t>
  </si>
  <si>
    <t>CHANGES IN THE COMPOSITION OF THE GROUP</t>
  </si>
  <si>
    <t>There were no changes in the composition of the Group for the current financial period to date.</t>
  </si>
  <si>
    <t>CONTINGENT LIABILITIES AND CONTINGENT ASSETS</t>
  </si>
  <si>
    <t>There were no contingent liabilities and assets as at 28th November 2006.</t>
  </si>
  <si>
    <t>REVIEW OF PERFORMANCE OF THE COMPANY AND ITS PRINCIPAL SUBSIDIARIES</t>
  </si>
  <si>
    <t>The Group recorded a revenue of RM305.46 million for the period ended 30th September 2006, representing an increase of 8.2% over the preceding</t>
  </si>
  <si>
    <t>year corresponding period. The increase in revenue was primarily contributed from sales of aerosol can, Procter and Gamble products and new</t>
  </si>
  <si>
    <t xml:space="preserve">Despite the increase in revenue, the Group's profit before tax decreased slightly by 1.2% from RM4.17 million in the preceding year corresponding </t>
  </si>
  <si>
    <t xml:space="preserve">period to RM4.12 million. The decrease in Group's profit before tax was mainly due to lower oil and palm kernel extraction rates achieved by milling </t>
  </si>
  <si>
    <t xml:space="preserve">division coupled with lower selling price of its by-product, namely palm kernel. In addition, the increase in operating cost arising from increase in fuel </t>
  </si>
  <si>
    <t xml:space="preserve">oil and interest rates has also affected the Group's bottom line. On the other hand, the foreign subsidiary company, Canpac Vietnam Pte., Ltd. which </t>
  </si>
  <si>
    <t xml:space="preserve">started business operations in the third quarter of last year, has contributed positively to the Group's revenue and profitability. </t>
  </si>
  <si>
    <t>MATERIAL CHANGES IN THE QUARTERLY RESULTS COMPARED TO THE RESULTS OF THE PRECEDING QUARTER</t>
  </si>
  <si>
    <t>The Group recorded a higher profit before tax of RM1.87 million in this quarter as compared to RM0.77 million in the preceding quarter. The higher</t>
  </si>
  <si>
    <t>CURRENT YEAR PROSPECTS</t>
  </si>
  <si>
    <t>The crude palm oil (CPO) price had hit above RM1,800 per tonne in November 2006. With strong export demands and the positive effects of biodiesel,</t>
  </si>
  <si>
    <t xml:space="preserve">CPO sentiments will remain bullish for the rest of year 2006. Due to the high CPO prices and the imposition of the ceiling retail prices since 1997, the </t>
  </si>
  <si>
    <t>profit margin for palm based cooking oil will be severely affected. The Malayan Edible Oil Manufacturers' Association had since September 2006</t>
  </si>
  <si>
    <t>requested the Government to reactivate the much anticipated cooking oil subsidy scheme and is now awaiting approval.</t>
  </si>
  <si>
    <t>The Group will continue to focus on cost controls, productivity and efficiency to improve on its profitability. The performance of the newly set up aerosol</t>
  </si>
  <si>
    <t>can plant in Vietnam is very encouraging and is expected to contribute positively to the Group's profitability.</t>
  </si>
  <si>
    <t>2006.</t>
  </si>
  <si>
    <t>VARIANCE BETWEEN FORECAST AND ACTUAL PROFIT</t>
  </si>
  <si>
    <t>Not applicable.</t>
  </si>
  <si>
    <t>TAXATION</t>
  </si>
  <si>
    <t>Current tax</t>
  </si>
  <si>
    <t>Real property gain tax</t>
  </si>
  <si>
    <t>Underprovision in prior years</t>
  </si>
  <si>
    <t>Deferred tax</t>
  </si>
  <si>
    <t>The effective tax rate for the current and cumulative current year to date is lower than the statutory income tax rate mainly due to utilisation of</t>
  </si>
  <si>
    <t xml:space="preserve">reinvestment allowances. </t>
  </si>
  <si>
    <t>PROFIT/(LOSS) ON SALE OF UNQUOTED INVESTMENTS AND/OR PROPERTIES</t>
  </si>
  <si>
    <t xml:space="preserve">As announced in the first quarter of this year, a wholly-owned subsidiary of the Company had completed the disposal of two properties resulting in </t>
  </si>
  <si>
    <t>a gain of RM965,568. Apart from the above, there were no other sale of unquoted investments and properties for the current financial period to date.</t>
  </si>
  <si>
    <t>QUOTED SECURITIES</t>
  </si>
  <si>
    <t>There were no purchases or disposals of quoted securities for the current quarter and financial period to date.</t>
  </si>
  <si>
    <t>Investments in quoted shares as at 30th September 2006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</si>
  <si>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</si>
  <si>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</si>
  <si>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</si>
  <si>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</si>
  <si>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 xml:space="preserve">There were no corporate proposals announced but not completed as at 28th November 2006. </t>
  </si>
  <si>
    <t>STATUS OF UTILISATION OF PROCEEDS RAISED FROM ANY CORPORATE PROPOSAL</t>
  </si>
  <si>
    <t>GROUP BORROWINGS</t>
  </si>
  <si>
    <t>The Group borrowings as at 30th September 2006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</si>
  <si>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</si>
  <si>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</si>
  <si>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</si>
  <si>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</si>
  <si>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</si>
  <si>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As of 23rd November 2006, the forward foreign exchange contracts which have been entered into by the Group are as follows:-</t>
  </si>
  <si>
    <t>Forward Contracts Sold</t>
  </si>
  <si>
    <t>Currency</t>
  </si>
  <si>
    <t>USD</t>
  </si>
  <si>
    <t xml:space="preserve">The Group does not foresee any significant credit and market risks associated with the above forward foreign exchange contracts as </t>
  </si>
  <si>
    <t>they are entered into with licensed banks.</t>
  </si>
  <si>
    <t>MATERIAL LITIGATION</t>
  </si>
  <si>
    <t>DIVIDEND</t>
  </si>
  <si>
    <t>No interim dividend has been declared for the current financial period to date.</t>
  </si>
  <si>
    <t>EARNINGS PER SHARE (EPS)</t>
  </si>
  <si>
    <t>Basic EPS</t>
  </si>
  <si>
    <t>Net profit attributable to ordinary shareholders (RM)</t>
  </si>
  <si>
    <t>Number of ordinary shares issued</t>
  </si>
  <si>
    <t>Basic EPS (sen)</t>
  </si>
  <si>
    <t>Fully Diluted EPS</t>
  </si>
  <si>
    <t xml:space="preserve">The assumed conversion of the options under the Executive Share Option Scheme (ESOS) would be antidilutive as the exercise price </t>
  </si>
  <si>
    <t>of the ESOS of the Company is higher than the average market price of the share. Hence the basic and fully diluted EPS are the same.</t>
  </si>
  <si>
    <t xml:space="preserve">FRS 3: Business Combinations and FRS 136: Impairment of Assets </t>
  </si>
  <si>
    <t xml:space="preserve">The adoption of this new FRS has resulted in the Group ceasing annual goodwill amortisation. Goodwill is carried at cost less </t>
  </si>
  <si>
    <t>accumulated impairment losses and is now tested for impairment annually, or more frequently if events or changes in circumstances</t>
  </si>
  <si>
    <t>indicate that it might be impaired. Any impairment loss is recognised in profit or loss and subsequent reversal is not allowed. Prior</t>
  </si>
  <si>
    <t>to 1st January 2006, goodwill was amortised on a straight-line basis over its estimated useful life of 25 years. This change in</t>
  </si>
  <si>
    <t xml:space="preserve">accounting policy has been accounted for prospectively for business combinations where the agreement date is on or after 1st </t>
  </si>
  <si>
    <t>January 2006. The transitional provisions of FRS 3, however, require the Group to eliminate on 1st January 2006 the carrying</t>
  </si>
  <si>
    <t>amount of the accumulated amortisation of RM1,450,945 against the carrying amount of goodwill. The carrying amount of goodwill as</t>
  </si>
  <si>
    <t xml:space="preserve">at 1st January 2006 of RM5,608,612 ceased to be amortised. Previously, a yearly amortisation of RM282,383 was charged to income </t>
  </si>
  <si>
    <t>statement.</t>
  </si>
  <si>
    <t>Under FRS 3, any excess of the Group's interest in the net fair value of the acquiree's identifiable assets, liabilities and contingent</t>
  </si>
  <si>
    <t xml:space="preserve">liabilities over the cost of acquisitions (previously referred to as "negative goodwill"), after reassessment, is now recognised immediately </t>
  </si>
  <si>
    <t xml:space="preserve">in profit or loss. Negative goodwill which had arisen in prior years are required to be adjusted to the opening retained profits. Prior to </t>
  </si>
  <si>
    <t xml:space="preserve">1st January 2006, the Group has reflected negative goodwill as reserves on consolidation under Equity. In accordance with the </t>
  </si>
  <si>
    <t>transitional provisions, the carrying amount of reserves on consolidation amounting to RM612,488 as at 1st January 2006 has been</t>
  </si>
  <si>
    <t>derecognised to opening retained profits.</t>
  </si>
  <si>
    <t>FRS 140: Investment Property</t>
  </si>
  <si>
    <t>This FRS requires land and/or buildings held to earn rental and/or for capital appreciation to be accounted for as investment property.</t>
  </si>
  <si>
    <t>The Group has reclassified such properties amounting to RM12,717,932 which were previously included under property, plant and</t>
  </si>
  <si>
    <t xml:space="preserve">equipment to investment properties. The investment properties are measured using the cost model and their values will be carried at </t>
  </si>
  <si>
    <t>cost less accumulated depreciation. The revaluation surplus for the investment properties amounting to RM4,412,634, previously</t>
  </si>
  <si>
    <t>included in the revaluation reserve, has been reclassified to opening retained profits.</t>
  </si>
  <si>
    <t>Restatement of comparative amounts</t>
  </si>
  <si>
    <t>The adoption of new/revised FRSs has resulted in the restatement of the comparative amounts as at 31st December 2005 as follows:</t>
  </si>
  <si>
    <t>Reserve on consolidation</t>
  </si>
  <si>
    <t>Investment property</t>
  </si>
  <si>
    <t>Retained profits</t>
  </si>
  <si>
    <t xml:space="preserve">YEE LEE CORPORATION BHD. </t>
  </si>
  <si>
    <t xml:space="preserve">             (Company No. 13585-A)</t>
  </si>
  <si>
    <t xml:space="preserve">           (Incorporated in Malaysia)</t>
  </si>
  <si>
    <t>Share-based Payment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</si>
  <si>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</si>
  <si>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</si>
  <si>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</si>
  <si>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</si>
  <si>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the Balance Sheet Date</t>
  </si>
  <si>
    <t>Property, Plant and Equipment</t>
  </si>
  <si>
    <t>The Effects of Changes in Foreign Exchange Rates</t>
  </si>
  <si>
    <t>Consolidated and Separate Financial Statements</t>
  </si>
  <si>
    <t>Investments in Associates</t>
  </si>
  <si>
    <t>Interests in Joint Ventures</t>
  </si>
  <si>
    <t>Financial Instruments:Disclosure and Presentation</t>
  </si>
  <si>
    <t>Earnings Per Share</t>
  </si>
  <si>
    <t>Impairment of Assets</t>
  </si>
  <si>
    <t>Intangible Assets</t>
  </si>
  <si>
    <t>Investment Property</t>
  </si>
  <si>
    <t>Contract amount</t>
  </si>
  <si>
    <t>'000</t>
  </si>
  <si>
    <t>Equivalent amount in</t>
  </si>
  <si>
    <t>Ringgit Malaysia</t>
  </si>
  <si>
    <t>As previously</t>
  </si>
  <si>
    <t>reported</t>
  </si>
  <si>
    <t>Current</t>
  </si>
  <si>
    <t>Quarter</t>
  </si>
  <si>
    <t>Expiry date</t>
  </si>
  <si>
    <t xml:space="preserve">   21/11/06 - 21/12/06</t>
  </si>
  <si>
    <t>Current Year</t>
  </si>
  <si>
    <t>Effects of</t>
  </si>
  <si>
    <t>restatement</t>
  </si>
  <si>
    <t>Profit/(loss)</t>
  </si>
  <si>
    <t>before tax</t>
  </si>
  <si>
    <t>To Date</t>
  </si>
  <si>
    <t>Cumulative</t>
  </si>
  <si>
    <t>As restated</t>
  </si>
  <si>
    <t xml:space="preserve">ADDITIONAL INFORMATION REQUIRED BY THE LISTING REQUIREMENTS OF BURSA MALAYSIA SECURITIES BERHAD </t>
  </si>
  <si>
    <r>
      <t>agency products such as Campbell's and 3M ScotchBrite</t>
    </r>
    <r>
      <rPr>
        <vertAlign val="superscript"/>
        <sz val="12"/>
        <rFont val="Arial"/>
        <family val="2"/>
      </rPr>
      <t>TM</t>
    </r>
    <r>
      <rPr>
        <sz val="12"/>
        <rFont val="Arial"/>
        <family val="0"/>
      </rPr>
      <t xml:space="preserve"> products.</t>
    </r>
  </si>
  <si>
    <t xml:space="preserve">profit before tax was mainly due to higher revenue generated from sales of aerosol cans and new agency products. </t>
  </si>
  <si>
    <t xml:space="preserve">Barring any unforeseen and adverse circumstances, the Directors expect the Group to perform satisfactorily for the financial year ending 31st December </t>
  </si>
  <si>
    <t>There were no material litigation involving the Group as at 28th November 2006.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</si>
</sst>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"/>
    <numFmt numFmtId="166" formatCode="d\-mmm\-yy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3" fontId="8" fillId="0" borderId="1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5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37" fontId="8" fillId="0" borderId="2" xfId="0" applyNumberFormat="1" applyFont="1" applyAlignment="1">
      <alignment/>
    </xf>
    <xf numFmtId="37" fontId="0" fillId="0" borderId="1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Alignment="1">
      <alignment/>
    </xf>
    <xf numFmtId="37" fontId="4" fillId="0" borderId="3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8" fillId="0" borderId="1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2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7" fontId="14" fillId="0" borderId="0" xfId="0" applyNumberFormat="1" applyFont="1" applyFill="1" applyAlignment="1">
      <alignment horizontal="center"/>
    </xf>
    <xf numFmtId="37" fontId="7" fillId="0" borderId="0" xfId="0" applyNumberFormat="1" applyFont="1" applyAlignment="1">
      <alignment horizontal="center"/>
    </xf>
    <xf numFmtId="37" fontId="15" fillId="0" borderId="0" xfId="0" applyNumberFormat="1" applyFont="1" applyFill="1" applyAlignment="1">
      <alignment horizontal="center"/>
    </xf>
    <xf numFmtId="37" fontId="8" fillId="0" borderId="0" xfId="0" applyNumberFormat="1" applyFont="1" applyAlignment="1">
      <alignment/>
    </xf>
    <xf numFmtId="37" fontId="7" fillId="0" borderId="0" xfId="0" applyNumberFormat="1" applyFont="1" applyFill="1" applyAlignment="1">
      <alignment horizontal="right"/>
    </xf>
    <xf numFmtId="37" fontId="8" fillId="0" borderId="0" xfId="0" applyNumberFormat="1" applyFont="1" applyFill="1" applyAlignment="1">
      <alignment/>
    </xf>
    <xf numFmtId="37" fontId="8" fillId="0" borderId="3" xfId="0" applyNumberFormat="1" applyFont="1" applyFill="1" applyAlignment="1">
      <alignment/>
    </xf>
    <xf numFmtId="37" fontId="8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37" fontId="8" fillId="0" borderId="3" xfId="0" applyNumberFormat="1" applyFont="1" applyAlignment="1">
      <alignment/>
    </xf>
    <xf numFmtId="37" fontId="8" fillId="0" borderId="1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8" fillId="0" borderId="3" xfId="0" applyNumberFormat="1" applyFont="1" applyAlignment="1">
      <alignment horizontal="right"/>
    </xf>
    <xf numFmtId="37" fontId="8" fillId="0" borderId="1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7" fillId="0" borderId="0" xfId="0" applyNumberFormat="1" applyFont="1" applyAlignment="1">
      <alignment/>
    </xf>
    <xf numFmtId="37" fontId="0" fillId="0" borderId="3" xfId="0" applyNumberFormat="1" applyFont="1" applyAlignment="1">
      <alignment/>
    </xf>
    <xf numFmtId="0" fontId="0" fillId="0" borderId="4" xfId="0" applyNumberFormat="1" applyFont="1" applyAlignment="1">
      <alignment horizontal="left"/>
    </xf>
    <xf numFmtId="0" fontId="0" fillId="0" borderId="3" xfId="0" applyNumberFormat="1" applyFont="1" applyAlignment="1">
      <alignment horizontal="left"/>
    </xf>
    <xf numFmtId="0" fontId="0" fillId="0" borderId="4" xfId="0" applyNumberFormat="1" applyFont="1" applyAlignment="1">
      <alignment horizontal="center"/>
    </xf>
    <xf numFmtId="0" fontId="0" fillId="0" borderId="5" xfId="0" applyNumberFormat="1" applyFont="1" applyAlignment="1">
      <alignment horizontal="left"/>
    </xf>
    <xf numFmtId="0" fontId="0" fillId="0" borderId="5" xfId="0" applyNumberFormat="1" applyFont="1" applyAlignment="1">
      <alignment horizontal="center"/>
    </xf>
    <xf numFmtId="37" fontId="0" fillId="0" borderId="5" xfId="0" applyNumberFormat="1" applyFont="1" applyAlignment="1">
      <alignment horizontal="center"/>
    </xf>
    <xf numFmtId="3" fontId="0" fillId="0" borderId="4" xfId="0" applyNumberFormat="1" applyFont="1" applyAlignment="1">
      <alignment/>
    </xf>
    <xf numFmtId="37" fontId="0" fillId="0" borderId="4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7" fontId="0" fillId="0" borderId="3" xfId="0" applyNumberFormat="1" applyFont="1" applyAlignment="1">
      <alignment horizontal="right"/>
    </xf>
    <xf numFmtId="37" fontId="0" fillId="0" borderId="1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4" xfId="0" applyNumberFormat="1" applyFont="1" applyAlignment="1">
      <alignment/>
    </xf>
    <xf numFmtId="0" fontId="0" fillId="0" borderId="3" xfId="0" applyNumberFormat="1" applyFont="1" applyAlignment="1">
      <alignment/>
    </xf>
    <xf numFmtId="37" fontId="0" fillId="0" borderId="4" xfId="0" applyNumberFormat="1" applyFont="1" applyAlignment="1">
      <alignment horizontal="center"/>
    </xf>
    <xf numFmtId="37" fontId="0" fillId="0" borderId="5" xfId="0" applyNumberFormat="1" applyFont="1" applyAlignment="1">
      <alignment/>
    </xf>
    <xf numFmtId="37" fontId="0" fillId="0" borderId="4" xfId="0" applyNumberFormat="1" applyFont="1" applyAlignment="1">
      <alignment/>
    </xf>
    <xf numFmtId="37" fontId="16" fillId="0" borderId="4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0</xdr:row>
      <xdr:rowOff>0</xdr:rowOff>
    </xdr:from>
    <xdr:to>
      <xdr:col>1</xdr:col>
      <xdr:colOff>1885950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1238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0</xdr:col>
      <xdr:colOff>1314450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238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1066800</xdr:colOff>
      <xdr:row>11</xdr:row>
      <xdr:rowOff>133350</xdr:rowOff>
    </xdr:from>
    <xdr:to>
      <xdr:col>5</xdr:col>
      <xdr:colOff>1114425</xdr:colOff>
      <xdr:row>11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8410575" y="25050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133350</xdr:rowOff>
    </xdr:from>
    <xdr:to>
      <xdr:col>3</xdr:col>
      <xdr:colOff>381000</xdr:colOff>
      <xdr:row>11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305425" y="2505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</xdr:row>
      <xdr:rowOff>123825</xdr:rowOff>
    </xdr:from>
    <xdr:to>
      <xdr:col>7</xdr:col>
      <xdr:colOff>1076325</xdr:colOff>
      <xdr:row>10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0077450" y="22669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10</xdr:row>
      <xdr:rowOff>123825</xdr:rowOff>
    </xdr:from>
    <xdr:to>
      <xdr:col>3</xdr:col>
      <xdr:colOff>47625</xdr:colOff>
      <xdr:row>10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162425" y="2266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5</xdr:row>
      <xdr:rowOff>85725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1009650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3</xdr:col>
      <xdr:colOff>28575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0" width="3.6640625" style="1" customWidth="1"/>
    <col min="11" max="16384" width="9.6640625" style="1" customWidth="1"/>
  </cols>
  <sheetData>
    <row r="1" spans="1:25" ht="12.75">
      <c r="A1" s="2"/>
      <c r="B1" s="2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>
      <c r="A3" s="2"/>
      <c r="B3" s="3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>
      <c r="A4" s="2"/>
      <c r="B4" s="4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>
      <c r="A5" s="2"/>
      <c r="B5" s="4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>
      <c r="A8" s="5" t="s">
        <v>0</v>
      </c>
      <c r="B8" s="5"/>
      <c r="C8" s="5"/>
      <c r="D8" s="5"/>
      <c r="E8" s="5"/>
      <c r="F8" s="5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>
      <c r="A9" s="5" t="s">
        <v>1</v>
      </c>
      <c r="B9" s="5"/>
      <c r="C9" s="5"/>
      <c r="D9" s="5"/>
      <c r="E9" s="5"/>
      <c r="F9" s="5"/>
      <c r="G9" s="6"/>
      <c r="H9" s="6"/>
      <c r="I9" s="6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>
      <c r="A11" s="5" t="s">
        <v>2</v>
      </c>
      <c r="B11" s="5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>
      <c r="A12" s="5"/>
      <c r="B12" s="5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>
      <c r="A13" s="6"/>
      <c r="B13" s="6"/>
      <c r="C13" s="7" t="s">
        <v>25</v>
      </c>
      <c r="D13" s="7"/>
      <c r="E13" s="5"/>
      <c r="F13" s="8"/>
      <c r="G13" s="5" t="s">
        <v>37</v>
      </c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>
      <c r="A14" s="6"/>
      <c r="B14" s="6"/>
      <c r="C14" s="9" t="s">
        <v>26</v>
      </c>
      <c r="D14" s="10"/>
      <c r="E14" s="9" t="s">
        <v>33</v>
      </c>
      <c r="F14" s="11"/>
      <c r="G14" s="9" t="s">
        <v>26</v>
      </c>
      <c r="H14" s="2"/>
      <c r="I14" s="9" t="s">
        <v>33</v>
      </c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>
      <c r="A15" s="6"/>
      <c r="B15" s="6"/>
      <c r="C15" s="9" t="s">
        <v>27</v>
      </c>
      <c r="D15" s="12"/>
      <c r="E15" s="9" t="s">
        <v>34</v>
      </c>
      <c r="F15" s="11"/>
      <c r="G15" s="9" t="s">
        <v>27</v>
      </c>
      <c r="H15" s="2"/>
      <c r="I15" s="9" t="s">
        <v>34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>
      <c r="A16" s="6"/>
      <c r="B16" s="6"/>
      <c r="C16" s="9" t="s">
        <v>28</v>
      </c>
      <c r="D16" s="12"/>
      <c r="E16" s="9" t="s">
        <v>28</v>
      </c>
      <c r="F16" s="8"/>
      <c r="G16" s="9" t="s">
        <v>38</v>
      </c>
      <c r="H16" s="2"/>
      <c r="I16" s="9" t="s">
        <v>39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>
      <c r="A17" s="6"/>
      <c r="B17" s="6"/>
      <c r="C17" s="9" t="s">
        <v>29</v>
      </c>
      <c r="D17" s="12"/>
      <c r="E17" s="9" t="s">
        <v>35</v>
      </c>
      <c r="F17" s="8"/>
      <c r="G17" s="9" t="str">
        <f>C17</f>
        <v>30/09/06</v>
      </c>
      <c r="H17" s="9"/>
      <c r="I17" s="9" t="str">
        <f>E17</f>
        <v>30/09/05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>
      <c r="A18" s="6"/>
      <c r="B18" s="6"/>
      <c r="C18" s="9" t="s">
        <v>30</v>
      </c>
      <c r="D18" s="10"/>
      <c r="E18" s="9" t="s">
        <v>30</v>
      </c>
      <c r="F18" s="8"/>
      <c r="G18" s="9" t="s">
        <v>30</v>
      </c>
      <c r="H18" s="2"/>
      <c r="I18" s="9" t="s">
        <v>30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.75">
      <c r="A19" s="6"/>
      <c r="B19" s="6"/>
      <c r="C19" s="9"/>
      <c r="D19" s="2"/>
      <c r="E19" s="9" t="s">
        <v>36</v>
      </c>
      <c r="F19" s="2"/>
      <c r="G19" s="13"/>
      <c r="H19" s="14"/>
      <c r="I19" s="9" t="s">
        <v>36</v>
      </c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.75">
      <c r="A20" s="6"/>
      <c r="B20" s="6"/>
      <c r="C20" s="9"/>
      <c r="D20" s="2"/>
      <c r="E20" s="9"/>
      <c r="F20" s="2"/>
      <c r="G20" s="13"/>
      <c r="H20" s="14"/>
      <c r="I20" s="9"/>
      <c r="J20" s="1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>
      <c r="A21" s="6" t="s">
        <v>3</v>
      </c>
      <c r="B21" s="2"/>
      <c r="C21" s="66">
        <v>115570</v>
      </c>
      <c r="D21" s="44"/>
      <c r="E21" s="66">
        <v>100378</v>
      </c>
      <c r="F21" s="45"/>
      <c r="G21" s="66">
        <v>305457</v>
      </c>
      <c r="H21" s="41"/>
      <c r="I21" s="66">
        <v>282293</v>
      </c>
      <c r="J21" s="2"/>
      <c r="K21" s="1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>
      <c r="A22" s="6"/>
      <c r="B22" s="2"/>
      <c r="C22" s="66"/>
      <c r="D22" s="44"/>
      <c r="E22" s="66"/>
      <c r="F22" s="45"/>
      <c r="G22" s="66"/>
      <c r="H22" s="41"/>
      <c r="I22" s="66"/>
      <c r="J22" s="2"/>
      <c r="K22" s="1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>
      <c r="A23" s="6" t="s">
        <v>4</v>
      </c>
      <c r="B23" s="6"/>
      <c r="C23" s="66">
        <v>1925</v>
      </c>
      <c r="D23" s="44"/>
      <c r="E23" s="66">
        <v>1886</v>
      </c>
      <c r="F23" s="45"/>
      <c r="G23" s="66">
        <f>4437+C23</f>
        <v>6362</v>
      </c>
      <c r="H23" s="41"/>
      <c r="I23" s="66">
        <v>3884</v>
      </c>
      <c r="J23" s="2"/>
      <c r="K23" s="1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>
      <c r="A24" s="6"/>
      <c r="B24" s="6"/>
      <c r="C24" s="66"/>
      <c r="D24" s="44"/>
      <c r="E24" s="45"/>
      <c r="F24" s="45"/>
      <c r="G24" s="66"/>
      <c r="H24" s="41"/>
      <c r="I24" s="45"/>
      <c r="J24" s="2"/>
      <c r="K24" s="1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>
      <c r="A25" s="6" t="s">
        <v>5</v>
      </c>
      <c r="B25" s="6"/>
      <c r="C25" s="66">
        <f>C31-C29-C27-C23-C21</f>
        <v>-113901</v>
      </c>
      <c r="D25" s="45"/>
      <c r="E25" s="66">
        <f>E31-E29-E27-E23-E21</f>
        <v>-99411</v>
      </c>
      <c r="F25" s="45"/>
      <c r="G25" s="66">
        <f>G31-G29-G27-G23-G21</f>
        <v>-302527</v>
      </c>
      <c r="H25" s="41"/>
      <c r="I25" s="66">
        <f>I31-I29-I27-I23-I21</f>
        <v>-277084</v>
      </c>
      <c r="J25" s="2"/>
      <c r="K25" s="1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>
      <c r="A26" s="6"/>
      <c r="B26" s="6"/>
      <c r="C26" s="66"/>
      <c r="D26" s="44"/>
      <c r="E26" s="66"/>
      <c r="F26" s="45"/>
      <c r="G26" s="66"/>
      <c r="H26" s="41"/>
      <c r="I26" s="66"/>
      <c r="J26" s="2"/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>
      <c r="A27" s="6" t="s">
        <v>6</v>
      </c>
      <c r="B27" s="6"/>
      <c r="C27" s="66">
        <v>-2021</v>
      </c>
      <c r="D27" s="44"/>
      <c r="E27" s="66">
        <v>-1899</v>
      </c>
      <c r="F27" s="45"/>
      <c r="G27" s="66">
        <f>-3922+C27</f>
        <v>-5943</v>
      </c>
      <c r="H27" s="41"/>
      <c r="I27" s="66">
        <v>-5584</v>
      </c>
      <c r="J27" s="2"/>
      <c r="K27" s="1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>
      <c r="A28" s="6"/>
      <c r="B28" s="6"/>
      <c r="C28" s="66"/>
      <c r="D28" s="44"/>
      <c r="E28" s="66"/>
      <c r="F28" s="45"/>
      <c r="G28" s="66"/>
      <c r="H28" s="41"/>
      <c r="I28" s="66"/>
      <c r="J28" s="2"/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>
      <c r="A29" s="6" t="s">
        <v>7</v>
      </c>
      <c r="B29" s="6"/>
      <c r="C29" s="66">
        <v>301</v>
      </c>
      <c r="D29" s="44"/>
      <c r="E29" s="66">
        <v>193</v>
      </c>
      <c r="F29" s="45"/>
      <c r="G29" s="66">
        <f>466+C29</f>
        <v>767</v>
      </c>
      <c r="H29" s="41"/>
      <c r="I29" s="66">
        <v>658</v>
      </c>
      <c r="J29" s="2"/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>
      <c r="A30" s="6"/>
      <c r="B30" s="6"/>
      <c r="C30" s="66"/>
      <c r="D30" s="44"/>
      <c r="E30" s="66"/>
      <c r="F30" s="45"/>
      <c r="G30" s="66"/>
      <c r="H30" s="41"/>
      <c r="I30" s="66"/>
      <c r="J30" s="2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>
      <c r="A31" s="6" t="s">
        <v>8</v>
      </c>
      <c r="B31" s="6"/>
      <c r="C31" s="71">
        <v>1874</v>
      </c>
      <c r="D31" s="44"/>
      <c r="E31" s="71">
        <v>1147</v>
      </c>
      <c r="F31" s="45"/>
      <c r="G31" s="71">
        <f>2242+C31</f>
        <v>4116</v>
      </c>
      <c r="H31" s="41"/>
      <c r="I31" s="71">
        <v>4167</v>
      </c>
      <c r="J31" s="2"/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>
      <c r="A32" s="6"/>
      <c r="B32" s="6"/>
      <c r="C32" s="66"/>
      <c r="D32" s="66"/>
      <c r="E32" s="66"/>
      <c r="F32" s="45"/>
      <c r="G32" s="66"/>
      <c r="H32" s="41"/>
      <c r="I32" s="66"/>
      <c r="J32" s="2"/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>
      <c r="A33" s="6" t="s">
        <v>9</v>
      </c>
      <c r="B33" s="6"/>
      <c r="C33" s="66">
        <v>-402</v>
      </c>
      <c r="D33" s="44"/>
      <c r="E33" s="66">
        <v>492</v>
      </c>
      <c r="F33" s="45"/>
      <c r="G33" s="66">
        <f>-445+C33</f>
        <v>-847</v>
      </c>
      <c r="H33" s="41"/>
      <c r="I33" s="66">
        <v>-586</v>
      </c>
      <c r="J33" s="2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>
      <c r="A34" s="6"/>
      <c r="B34" s="2"/>
      <c r="C34" s="66"/>
      <c r="D34" s="44"/>
      <c r="E34" s="66"/>
      <c r="F34" s="45"/>
      <c r="G34" s="66"/>
      <c r="H34" s="41"/>
      <c r="I34" s="66"/>
      <c r="J34" s="2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>
      <c r="A35" s="6" t="s">
        <v>10</v>
      </c>
      <c r="B35" s="2"/>
      <c r="C35" s="71">
        <f>SUM(C31:C34)</f>
        <v>1472</v>
      </c>
      <c r="D35" s="44"/>
      <c r="E35" s="71">
        <f>SUM(E31:E34)</f>
        <v>1639</v>
      </c>
      <c r="F35" s="45"/>
      <c r="G35" s="71">
        <f>SUM(G31:G34)</f>
        <v>3269</v>
      </c>
      <c r="H35" s="41"/>
      <c r="I35" s="71">
        <f>SUM(I31:I34)</f>
        <v>3581</v>
      </c>
      <c r="J35" s="2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>
      <c r="A36" s="6"/>
      <c r="B36" s="2"/>
      <c r="C36" s="46"/>
      <c r="D36" s="44"/>
      <c r="E36" s="46"/>
      <c r="F36" s="45"/>
      <c r="G36" s="46"/>
      <c r="H36" s="41"/>
      <c r="I36" s="46"/>
      <c r="J36" s="2"/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>
      <c r="A37" s="6" t="s">
        <v>11</v>
      </c>
      <c r="B37" s="2"/>
      <c r="C37" s="66"/>
      <c r="D37" s="44"/>
      <c r="E37" s="66"/>
      <c r="F37" s="45"/>
      <c r="G37" s="66"/>
      <c r="H37" s="41"/>
      <c r="I37" s="66"/>
      <c r="J37" s="2"/>
      <c r="K37" s="1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>
      <c r="A38" s="6" t="s">
        <v>12</v>
      </c>
      <c r="B38" s="6"/>
      <c r="C38" s="66">
        <f>C35</f>
        <v>1472</v>
      </c>
      <c r="D38" s="44"/>
      <c r="E38" s="66">
        <f>E35</f>
        <v>1639</v>
      </c>
      <c r="F38" s="45"/>
      <c r="G38" s="66">
        <f>G35</f>
        <v>3269</v>
      </c>
      <c r="H38" s="41"/>
      <c r="I38" s="66">
        <v>3580</v>
      </c>
      <c r="J38" s="2"/>
      <c r="K38" s="1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>
      <c r="A39" s="6" t="s">
        <v>13</v>
      </c>
      <c r="B39" s="6"/>
      <c r="C39" s="66" t="s">
        <v>31</v>
      </c>
      <c r="D39" s="44"/>
      <c r="E39" s="66" t="s">
        <v>31</v>
      </c>
      <c r="F39" s="45"/>
      <c r="G39" s="66" t="s">
        <v>31</v>
      </c>
      <c r="H39" s="41"/>
      <c r="I39" s="66">
        <v>1</v>
      </c>
      <c r="J39" s="2"/>
      <c r="K39" s="1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>
      <c r="A40" s="6"/>
      <c r="B40" s="6"/>
      <c r="C40" s="71">
        <f>SUM(C38:C39)</f>
        <v>1472</v>
      </c>
      <c r="D40" s="44"/>
      <c r="E40" s="71">
        <f>SUM(E38:E39)</f>
        <v>1639</v>
      </c>
      <c r="F40" s="45"/>
      <c r="G40" s="71">
        <f>SUM(G38:G39)</f>
        <v>3269</v>
      </c>
      <c r="H40" s="41"/>
      <c r="I40" s="71">
        <f>SUM(I38:I39)</f>
        <v>3581</v>
      </c>
      <c r="J40" s="2"/>
      <c r="K40" s="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>
      <c r="A41" s="2"/>
      <c r="B41" s="2"/>
      <c r="C41" s="46"/>
      <c r="D41" s="44"/>
      <c r="E41" s="46"/>
      <c r="F41" s="45"/>
      <c r="G41" s="46"/>
      <c r="H41" s="41"/>
      <c r="I41" s="46"/>
      <c r="J41" s="2"/>
      <c r="K41" s="1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>
      <c r="A42" s="6"/>
      <c r="B42" s="6"/>
      <c r="C42" s="20"/>
      <c r="D42" s="17"/>
      <c r="E42" s="20"/>
      <c r="F42" s="18"/>
      <c r="G42" s="20"/>
      <c r="H42" s="2"/>
      <c r="I42" s="20"/>
      <c r="J42" s="2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>
      <c r="A43" s="6" t="s">
        <v>14</v>
      </c>
      <c r="B43" s="2"/>
      <c r="C43" s="6"/>
      <c r="D43" s="17"/>
      <c r="E43" s="6"/>
      <c r="F43" s="18"/>
      <c r="G43" s="6"/>
      <c r="H43" s="2"/>
      <c r="I43" s="6"/>
      <c r="J43" s="2"/>
      <c r="K43" s="1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>
      <c r="A44" s="6" t="s">
        <v>15</v>
      </c>
      <c r="B44" s="2"/>
      <c r="C44" s="20">
        <v>2.35</v>
      </c>
      <c r="D44" s="17"/>
      <c r="E44" s="20">
        <v>2.61</v>
      </c>
      <c r="F44" s="18"/>
      <c r="G44" s="20">
        <v>5.21</v>
      </c>
      <c r="H44" s="2"/>
      <c r="I44" s="20">
        <v>5.71</v>
      </c>
      <c r="J44" s="2"/>
      <c r="K44" s="1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>
      <c r="A45" s="6"/>
      <c r="B45" s="2"/>
      <c r="C45" s="21"/>
      <c r="D45" s="17"/>
      <c r="E45" s="21"/>
      <c r="F45" s="22"/>
      <c r="G45" s="21"/>
      <c r="H45" s="2"/>
      <c r="I45" s="21"/>
      <c r="J45" s="2"/>
      <c r="K45" s="2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>
      <c r="A46" s="6" t="s">
        <v>16</v>
      </c>
      <c r="B46" s="2"/>
      <c r="C46" s="20" t="s">
        <v>32</v>
      </c>
      <c r="D46" s="17"/>
      <c r="E46" s="20" t="s">
        <v>32</v>
      </c>
      <c r="F46" s="22"/>
      <c r="G46" s="20" t="s">
        <v>32</v>
      </c>
      <c r="H46" s="2"/>
      <c r="I46" s="20" t="s">
        <v>32</v>
      </c>
      <c r="J46" s="2"/>
      <c r="K46" s="2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>
      <c r="A47" s="6"/>
      <c r="B47" s="6"/>
      <c r="C47" s="21"/>
      <c r="D47" s="14"/>
      <c r="E47" s="21"/>
      <c r="F47" s="22"/>
      <c r="G47" s="21"/>
      <c r="H47" s="2"/>
      <c r="I47" s="21"/>
      <c r="J47" s="2"/>
      <c r="K47" s="2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.75">
      <c r="A48" s="23" t="s">
        <v>17</v>
      </c>
      <c r="B48" s="6"/>
      <c r="C48" s="24"/>
      <c r="D48" s="2"/>
      <c r="E48" s="24"/>
      <c r="F48" s="2"/>
      <c r="G48" s="25"/>
      <c r="H48" s="2"/>
      <c r="I48" s="25"/>
      <c r="J48" s="2"/>
      <c r="K48" s="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">
      <c r="A49" s="6" t="s">
        <v>18</v>
      </c>
      <c r="B49" s="6"/>
      <c r="C49" s="25"/>
      <c r="D49" s="2"/>
      <c r="E49" s="25"/>
      <c r="F49" s="2"/>
      <c r="G49" s="25"/>
      <c r="H49" s="2"/>
      <c r="I49" s="25"/>
      <c r="J49" s="2"/>
      <c r="K49" s="2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.75">
      <c r="A50" s="27"/>
      <c r="B50" s="6"/>
      <c r="C50" s="25"/>
      <c r="D50" s="2"/>
      <c r="E50" s="25"/>
      <c r="F50" s="2"/>
      <c r="G50" s="25"/>
      <c r="H50" s="2"/>
      <c r="I50" s="25"/>
      <c r="J50" s="2"/>
      <c r="K50" s="2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>
      <c r="A51" s="28" t="s">
        <v>19</v>
      </c>
      <c r="B51" s="2"/>
      <c r="C51" s="26"/>
      <c r="D51" s="2"/>
      <c r="E51" s="26"/>
      <c r="F51" s="2"/>
      <c r="G51" s="26"/>
      <c r="H51" s="2"/>
      <c r="I51" s="26"/>
      <c r="J51" s="2"/>
      <c r="K51" s="2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>
      <c r="A52" s="28" t="s">
        <v>20</v>
      </c>
      <c r="B52" s="2"/>
      <c r="C52" s="26"/>
      <c r="D52" s="2"/>
      <c r="E52" s="26"/>
      <c r="F52" s="2"/>
      <c r="G52" s="26"/>
      <c r="H52" s="2"/>
      <c r="I52" s="26"/>
      <c r="J52" s="2"/>
      <c r="K52" s="2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>
      <c r="A53" s="2"/>
      <c r="B53" s="2"/>
      <c r="C53" s="26"/>
      <c r="D53" s="2"/>
      <c r="E53" s="26"/>
      <c r="F53" s="2"/>
      <c r="G53" s="26"/>
      <c r="H53" s="2"/>
      <c r="I53" s="26"/>
      <c r="J53" s="2"/>
      <c r="K53" s="2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>
      <c r="A54" s="2"/>
      <c r="B54" s="2"/>
      <c r="C54" s="26"/>
      <c r="D54" s="2"/>
      <c r="E54" s="26"/>
      <c r="F54" s="2"/>
      <c r="G54" s="26"/>
      <c r="H54" s="2"/>
      <c r="I54" s="26"/>
      <c r="J54" s="2"/>
      <c r="K54" s="2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>
      <c r="A55" s="2"/>
      <c r="B55" s="2"/>
      <c r="C55" s="26"/>
      <c r="D55" s="2"/>
      <c r="E55" s="26"/>
      <c r="F55" s="2"/>
      <c r="G55" s="26"/>
      <c r="H55" s="2"/>
      <c r="I55" s="26"/>
      <c r="J55" s="2"/>
      <c r="K55" s="2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>
      <c r="A56" s="2"/>
      <c r="B56" s="2"/>
      <c r="C56" s="26"/>
      <c r="D56" s="2"/>
      <c r="E56" s="26"/>
      <c r="F56" s="2"/>
      <c r="G56" s="26"/>
      <c r="H56" s="2"/>
      <c r="I56" s="26"/>
      <c r="J56" s="2"/>
      <c r="K56" s="2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s="2"/>
      <c r="C57" s="26"/>
      <c r="D57" s="2"/>
      <c r="E57" s="26"/>
      <c r="F57" s="2"/>
      <c r="G57" s="26"/>
      <c r="H57" s="2"/>
      <c r="I57" s="26"/>
      <c r="J57" s="2"/>
      <c r="K57" s="2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>
      <c r="A58" s="2"/>
      <c r="B58" s="2"/>
      <c r="C58" s="26"/>
      <c r="D58" s="2"/>
      <c r="E58" s="26"/>
      <c r="F58" s="2"/>
      <c r="G58" s="26"/>
      <c r="H58" s="2"/>
      <c r="I58" s="26"/>
      <c r="J58" s="2"/>
      <c r="K58" s="2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B59" s="2"/>
      <c r="C59" s="26"/>
      <c r="D59" s="2"/>
      <c r="E59" s="26"/>
      <c r="F59" s="2"/>
      <c r="G59" s="26"/>
      <c r="H59" s="2"/>
      <c r="I59" s="26"/>
      <c r="J59" s="2"/>
      <c r="K59" s="2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B60" s="2"/>
      <c r="C60" s="26"/>
      <c r="D60" s="2"/>
      <c r="E60" s="26"/>
      <c r="F60" s="2"/>
      <c r="G60" s="26"/>
      <c r="H60" s="2"/>
      <c r="I60" s="26"/>
      <c r="J60" s="2"/>
      <c r="K60" s="2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2"/>
      <c r="C61" s="26"/>
      <c r="D61" s="2"/>
      <c r="E61" s="26"/>
      <c r="F61" s="2"/>
      <c r="G61" s="26"/>
      <c r="H61" s="2"/>
      <c r="I61" s="26"/>
      <c r="J61" s="2"/>
      <c r="K61" s="2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6"/>
      <c r="D62" s="2"/>
      <c r="E62" s="26"/>
      <c r="F62" s="2"/>
      <c r="G62" s="26"/>
      <c r="H62" s="2"/>
      <c r="I62" s="26"/>
      <c r="J62" s="2"/>
      <c r="K62" s="2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6"/>
      <c r="D63" s="2"/>
      <c r="E63" s="26"/>
      <c r="F63" s="2"/>
      <c r="G63" s="26"/>
      <c r="H63" s="2"/>
      <c r="I63" s="26"/>
      <c r="J63" s="2"/>
      <c r="K63" s="2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6"/>
      <c r="D64" s="2"/>
      <c r="E64" s="26"/>
      <c r="F64" s="2"/>
      <c r="G64" s="26"/>
      <c r="H64" s="2"/>
      <c r="I64" s="26"/>
      <c r="J64" s="2"/>
      <c r="K64" s="2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B65" s="2"/>
      <c r="C65" s="26"/>
      <c r="D65" s="2"/>
      <c r="E65" s="26"/>
      <c r="F65" s="2"/>
      <c r="G65" s="26"/>
      <c r="H65" s="2"/>
      <c r="I65" s="26"/>
      <c r="J65" s="2"/>
      <c r="K65" s="2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B66" s="2"/>
      <c r="C66" s="26"/>
      <c r="D66" s="2"/>
      <c r="E66" s="26"/>
      <c r="F66" s="2"/>
      <c r="G66" s="26"/>
      <c r="H66" s="2"/>
      <c r="I66" s="26"/>
      <c r="J66" s="2"/>
      <c r="K66" s="2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2"/>
      <c r="B67" s="2"/>
      <c r="C67" s="26"/>
      <c r="D67" s="2"/>
      <c r="E67" s="26"/>
      <c r="F67" s="2"/>
      <c r="G67" s="26"/>
      <c r="H67" s="2"/>
      <c r="I67" s="26"/>
      <c r="J67" s="2"/>
      <c r="K67" s="2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6"/>
      <c r="D68" s="2"/>
      <c r="E68" s="26"/>
      <c r="F68" s="2"/>
      <c r="G68" s="26"/>
      <c r="H68" s="2"/>
      <c r="I68" s="26"/>
      <c r="J68" s="2"/>
      <c r="K68" s="2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6"/>
      <c r="D69" s="2"/>
      <c r="E69" s="26"/>
      <c r="F69" s="2"/>
      <c r="G69" s="26"/>
      <c r="H69" s="2"/>
      <c r="I69" s="26"/>
      <c r="J69" s="2"/>
      <c r="K69" s="2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6"/>
      <c r="D70" s="2"/>
      <c r="E70" s="26"/>
      <c r="F70" s="2"/>
      <c r="G70" s="26"/>
      <c r="H70" s="2"/>
      <c r="I70" s="26"/>
      <c r="J70" s="2"/>
      <c r="K70" s="2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6"/>
      <c r="D71" s="2"/>
      <c r="E71" s="26"/>
      <c r="F71" s="2"/>
      <c r="G71" s="26"/>
      <c r="H71" s="2"/>
      <c r="I71" s="26"/>
      <c r="J71" s="2"/>
      <c r="K71" s="2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6"/>
      <c r="D72" s="2"/>
      <c r="E72" s="26"/>
      <c r="F72" s="2"/>
      <c r="G72" s="26"/>
      <c r="H72" s="2"/>
      <c r="I72" s="26"/>
      <c r="J72" s="2"/>
      <c r="K72" s="2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6"/>
      <c r="D73" s="2"/>
      <c r="E73" s="26"/>
      <c r="F73" s="2"/>
      <c r="G73" s="26"/>
      <c r="H73" s="2"/>
      <c r="I73" s="26"/>
      <c r="J73" s="2"/>
      <c r="K73" s="2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6"/>
      <c r="D74" s="2"/>
      <c r="E74" s="26"/>
      <c r="F74" s="2"/>
      <c r="G74" s="26"/>
      <c r="H74" s="2"/>
      <c r="I74" s="26"/>
      <c r="J74" s="2"/>
      <c r="K74" s="2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6"/>
      <c r="D75" s="2"/>
      <c r="E75" s="26"/>
      <c r="F75" s="2"/>
      <c r="G75" s="26"/>
      <c r="H75" s="2"/>
      <c r="I75" s="26"/>
      <c r="J75" s="2"/>
      <c r="K75" s="2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6"/>
      <c r="D76" s="2"/>
      <c r="E76" s="26"/>
      <c r="F76" s="2"/>
      <c r="G76" s="26"/>
      <c r="H76" s="2"/>
      <c r="I76" s="26"/>
      <c r="J76" s="2"/>
      <c r="K76" s="2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6"/>
      <c r="D77" s="2"/>
      <c r="E77" s="26"/>
      <c r="F77" s="2"/>
      <c r="G77" s="26"/>
      <c r="H77" s="2"/>
      <c r="I77" s="26"/>
      <c r="J77" s="2"/>
      <c r="K77" s="2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6"/>
      <c r="D78" s="2"/>
      <c r="E78" s="26"/>
      <c r="F78" s="2"/>
      <c r="G78" s="26"/>
      <c r="H78" s="2"/>
      <c r="I78" s="26"/>
      <c r="J78" s="2"/>
      <c r="K78" s="26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6"/>
      <c r="D79" s="2"/>
      <c r="E79" s="26"/>
      <c r="F79" s="2"/>
      <c r="G79" s="26"/>
      <c r="H79" s="2"/>
      <c r="I79" s="26"/>
      <c r="J79" s="2"/>
      <c r="K79" s="2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6"/>
      <c r="D80" s="2"/>
      <c r="E80" s="26"/>
      <c r="F80" s="2"/>
      <c r="G80" s="26"/>
      <c r="H80" s="2"/>
      <c r="I80" s="26"/>
      <c r="J80" s="2"/>
      <c r="K80" s="2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6"/>
      <c r="D81" s="2"/>
      <c r="E81" s="26"/>
      <c r="F81" s="2"/>
      <c r="G81" s="26"/>
      <c r="H81" s="2"/>
      <c r="I81" s="26"/>
      <c r="J81" s="2"/>
      <c r="K81" s="2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6"/>
      <c r="D82" s="2"/>
      <c r="E82" s="26"/>
      <c r="F82" s="2"/>
      <c r="G82" s="26"/>
      <c r="H82" s="2"/>
      <c r="I82" s="26"/>
      <c r="J82" s="2"/>
      <c r="K82" s="2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6"/>
      <c r="D83" s="2"/>
      <c r="E83" s="26"/>
      <c r="F83" s="2"/>
      <c r="G83" s="26"/>
      <c r="H83" s="2"/>
      <c r="I83" s="26"/>
      <c r="J83" s="2"/>
      <c r="K83" s="2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6"/>
      <c r="D84" s="2"/>
      <c r="E84" s="26"/>
      <c r="F84" s="2"/>
      <c r="G84" s="26"/>
      <c r="H84" s="2"/>
      <c r="I84" s="26"/>
      <c r="J84" s="2"/>
      <c r="K84" s="2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6"/>
      <c r="D85" s="2"/>
      <c r="E85" s="26"/>
      <c r="F85" s="2"/>
      <c r="G85" s="26"/>
      <c r="H85" s="2"/>
      <c r="I85" s="26"/>
      <c r="J85" s="2"/>
      <c r="K85" s="2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6"/>
      <c r="D86" s="2"/>
      <c r="E86" s="26"/>
      <c r="F86" s="2"/>
      <c r="G86" s="26"/>
      <c r="H86" s="2"/>
      <c r="I86" s="26"/>
      <c r="J86" s="2"/>
      <c r="K86" s="2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6"/>
      <c r="D87" s="2"/>
      <c r="E87" s="26"/>
      <c r="F87" s="2"/>
      <c r="G87" s="26"/>
      <c r="H87" s="2"/>
      <c r="I87" s="26"/>
      <c r="J87" s="2"/>
      <c r="K87" s="2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6"/>
      <c r="D88" s="2"/>
      <c r="E88" s="26"/>
      <c r="F88" s="2"/>
      <c r="G88" s="26"/>
      <c r="H88" s="2"/>
      <c r="I88" s="26"/>
      <c r="J88" s="2"/>
      <c r="K88" s="2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6"/>
      <c r="D89" s="2"/>
      <c r="E89" s="26"/>
      <c r="F89" s="2"/>
      <c r="G89" s="26"/>
      <c r="H89" s="2"/>
      <c r="I89" s="26"/>
      <c r="J89" s="2"/>
      <c r="K89" s="2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6"/>
      <c r="D90" s="2"/>
      <c r="E90" s="26"/>
      <c r="F90" s="2"/>
      <c r="G90" s="26"/>
      <c r="H90" s="2"/>
      <c r="I90" s="26"/>
      <c r="J90" s="2"/>
      <c r="K90" s="2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6"/>
      <c r="D91" s="2"/>
      <c r="E91" s="26"/>
      <c r="F91" s="2"/>
      <c r="G91" s="26"/>
      <c r="H91" s="2"/>
      <c r="I91" s="26"/>
      <c r="J91" s="2"/>
      <c r="K91" s="2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6"/>
      <c r="D92" s="2"/>
      <c r="E92" s="26"/>
      <c r="F92" s="2"/>
      <c r="G92" s="26"/>
      <c r="H92" s="2"/>
      <c r="I92" s="26"/>
      <c r="J92" s="2"/>
      <c r="K92" s="2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6"/>
      <c r="D93" s="2"/>
      <c r="E93" s="26"/>
      <c r="F93" s="2"/>
      <c r="G93" s="26"/>
      <c r="H93" s="2"/>
      <c r="I93" s="26"/>
      <c r="J93" s="2"/>
      <c r="K93" s="2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6"/>
      <c r="D94" s="2"/>
      <c r="E94" s="26"/>
      <c r="F94" s="2"/>
      <c r="G94" s="26"/>
      <c r="H94" s="2"/>
      <c r="I94" s="26"/>
      <c r="J94" s="2"/>
      <c r="K94" s="2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6"/>
      <c r="D95" s="2"/>
      <c r="E95" s="26"/>
      <c r="F95" s="2"/>
      <c r="G95" s="26"/>
      <c r="H95" s="2"/>
      <c r="I95" s="26"/>
      <c r="J95" s="2"/>
      <c r="K95" s="2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6"/>
      <c r="D96" s="2"/>
      <c r="E96" s="26"/>
      <c r="F96" s="2"/>
      <c r="G96" s="26"/>
      <c r="H96" s="2"/>
      <c r="I96" s="26"/>
      <c r="J96" s="2"/>
      <c r="K96" s="2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6"/>
      <c r="D97" s="2"/>
      <c r="E97" s="26"/>
      <c r="F97" s="2"/>
      <c r="G97" s="26"/>
      <c r="H97" s="2"/>
      <c r="I97" s="26"/>
      <c r="J97" s="2"/>
      <c r="K97" s="2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6"/>
      <c r="D98" s="2"/>
      <c r="E98" s="26"/>
      <c r="F98" s="2"/>
      <c r="G98" s="26"/>
      <c r="H98" s="2"/>
      <c r="I98" s="26"/>
      <c r="J98" s="2"/>
      <c r="K98" s="2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6"/>
      <c r="D99" s="2"/>
      <c r="E99" s="26"/>
      <c r="F99" s="2"/>
      <c r="G99" s="26"/>
      <c r="H99" s="2"/>
      <c r="I99" s="26"/>
      <c r="J99" s="2"/>
      <c r="K99" s="2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6"/>
      <c r="D100" s="2"/>
      <c r="E100" s="26"/>
      <c r="F100" s="2"/>
      <c r="G100" s="26"/>
      <c r="H100" s="2"/>
      <c r="I100" s="26"/>
      <c r="J100" s="2"/>
      <c r="K100" s="2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6"/>
      <c r="D101" s="2"/>
      <c r="E101" s="26"/>
      <c r="F101" s="2"/>
      <c r="G101" s="26"/>
      <c r="H101" s="2"/>
      <c r="I101" s="26"/>
      <c r="J101" s="2"/>
      <c r="K101" s="2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6"/>
      <c r="D102" s="2"/>
      <c r="E102" s="26"/>
      <c r="F102" s="2"/>
      <c r="G102" s="26"/>
      <c r="H102" s="2"/>
      <c r="I102" s="26"/>
      <c r="J102" s="2"/>
      <c r="K102" s="2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</sheetData>
  <printOptions/>
  <pageMargins left="0.5" right="0.5" top="0.5" bottom="0.5" header="0" footer="0"/>
  <pageSetup orientation="portrait" paperSize="9" scale="74"/>
  <rowBreaks count="1" manualBreakCount="1">
    <brk id="54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51.6640625" style="1" customWidth="1"/>
    <col min="2" max="2" width="13.6640625" style="1" customWidth="1"/>
    <col min="3" max="3" width="4.6640625" style="1" customWidth="1"/>
    <col min="4" max="4" width="13.6640625" style="1" customWidth="1"/>
    <col min="5" max="5" width="2.6640625" style="1" customWidth="1"/>
    <col min="6" max="16384" width="9.6640625" style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23.25">
      <c r="A4" s="3" t="s">
        <v>40</v>
      </c>
      <c r="B4" s="2"/>
      <c r="C4" s="2"/>
      <c r="D4" s="2"/>
      <c r="E4" s="2"/>
      <c r="F4" s="2"/>
    </row>
    <row r="5" spans="1:6" ht="13.5" customHeight="1">
      <c r="A5" s="4" t="s">
        <v>41</v>
      </c>
      <c r="B5" s="6"/>
      <c r="C5" s="6"/>
      <c r="D5" s="6"/>
      <c r="E5" s="6"/>
      <c r="F5" s="2"/>
    </row>
    <row r="6" spans="1:6" ht="13.5" customHeight="1">
      <c r="A6" s="4" t="s">
        <v>42</v>
      </c>
      <c r="B6" s="6"/>
      <c r="C6" s="6"/>
      <c r="D6" s="6"/>
      <c r="E6" s="6"/>
      <c r="F6" s="2"/>
    </row>
    <row r="7" spans="1:6" ht="18">
      <c r="A7" s="6"/>
      <c r="B7" s="6"/>
      <c r="C7" s="6"/>
      <c r="D7" s="6"/>
      <c r="E7" s="6"/>
      <c r="F7" s="2"/>
    </row>
    <row r="8" spans="1:6" ht="18">
      <c r="A8" s="5" t="s">
        <v>43</v>
      </c>
      <c r="B8" s="6"/>
      <c r="C8" s="6"/>
      <c r="D8" s="6"/>
      <c r="E8" s="6"/>
      <c r="F8" s="2"/>
    </row>
    <row r="9" spans="1:6" ht="18">
      <c r="A9" s="6"/>
      <c r="B9" s="6"/>
      <c r="C9" s="6"/>
      <c r="D9" s="6"/>
      <c r="E9" s="6"/>
      <c r="F9" s="2"/>
    </row>
    <row r="10" spans="1:6" ht="18">
      <c r="A10" s="6"/>
      <c r="B10" s="9" t="s">
        <v>81</v>
      </c>
      <c r="C10" s="9"/>
      <c r="D10" s="9" t="s">
        <v>81</v>
      </c>
      <c r="E10" s="9"/>
      <c r="F10" s="2"/>
    </row>
    <row r="11" spans="1:6" ht="18">
      <c r="A11" s="6"/>
      <c r="B11" s="9" t="str">
        <f>PL!C17</f>
        <v>30/09/06</v>
      </c>
      <c r="C11" s="9"/>
      <c r="D11" s="9" t="s">
        <v>82</v>
      </c>
      <c r="E11" s="9"/>
      <c r="F11" s="2"/>
    </row>
    <row r="12" spans="1:6" ht="18">
      <c r="A12" s="6"/>
      <c r="B12" s="9" t="s">
        <v>30</v>
      </c>
      <c r="C12" s="9"/>
      <c r="D12" s="9" t="s">
        <v>30</v>
      </c>
      <c r="E12" s="9"/>
      <c r="F12" s="2"/>
    </row>
    <row r="13" spans="1:6" ht="18">
      <c r="A13" s="6"/>
      <c r="B13" s="6"/>
      <c r="C13" s="6"/>
      <c r="D13" s="9" t="s">
        <v>36</v>
      </c>
      <c r="E13" s="6"/>
      <c r="F13" s="2"/>
    </row>
    <row r="14" spans="1:6" ht="18">
      <c r="A14" s="5" t="s">
        <v>44</v>
      </c>
      <c r="B14" s="6"/>
      <c r="C14" s="6"/>
      <c r="D14" s="9"/>
      <c r="E14" s="6"/>
      <c r="F14" s="2"/>
    </row>
    <row r="15" spans="1:6" ht="18">
      <c r="A15" s="5" t="s">
        <v>45</v>
      </c>
      <c r="B15" s="6"/>
      <c r="C15" s="6"/>
      <c r="D15" s="9"/>
      <c r="E15" s="6"/>
      <c r="F15" s="2"/>
    </row>
    <row r="16" spans="1:6" ht="18">
      <c r="A16" s="6" t="s">
        <v>46</v>
      </c>
      <c r="B16" s="66">
        <v>160516</v>
      </c>
      <c r="C16" s="66"/>
      <c r="D16" s="66">
        <v>159268</v>
      </c>
      <c r="E16" s="16"/>
      <c r="F16" s="2"/>
    </row>
    <row r="17" spans="1:6" ht="18">
      <c r="A17" s="6" t="s">
        <v>47</v>
      </c>
      <c r="B17" s="66">
        <v>9250</v>
      </c>
      <c r="C17" s="66"/>
      <c r="D17" s="66">
        <v>12718</v>
      </c>
      <c r="E17" s="16"/>
      <c r="F17" s="2"/>
    </row>
    <row r="18" spans="1:6" ht="18">
      <c r="A18" s="6" t="s">
        <v>48</v>
      </c>
      <c r="B18" s="66">
        <v>29524</v>
      </c>
      <c r="C18" s="66"/>
      <c r="D18" s="66">
        <v>28757</v>
      </c>
      <c r="E18" s="16"/>
      <c r="F18" s="2"/>
    </row>
    <row r="19" spans="1:6" ht="18">
      <c r="A19" s="29" t="s">
        <v>49</v>
      </c>
      <c r="B19" s="66">
        <v>2121</v>
      </c>
      <c r="C19" s="47"/>
      <c r="D19" s="66">
        <v>2121</v>
      </c>
      <c r="E19" s="16"/>
      <c r="F19" s="2"/>
    </row>
    <row r="20" spans="1:6" ht="18">
      <c r="A20" s="6" t="s">
        <v>50</v>
      </c>
      <c r="B20" s="66">
        <v>5609</v>
      </c>
      <c r="C20" s="47"/>
      <c r="D20" s="66">
        <v>5609</v>
      </c>
      <c r="E20" s="16"/>
      <c r="F20" s="2"/>
    </row>
    <row r="21" spans="1:6" ht="18">
      <c r="A21" s="6"/>
      <c r="B21" s="71">
        <f>SUM(B16:B20)</f>
        <v>207020</v>
      </c>
      <c r="C21" s="47"/>
      <c r="D21" s="71">
        <f>SUM(D16:D20)</f>
        <v>208473</v>
      </c>
      <c r="E21" s="16"/>
      <c r="F21" s="2"/>
    </row>
    <row r="22" spans="1:6" ht="18">
      <c r="A22" s="6"/>
      <c r="B22" s="71"/>
      <c r="C22" s="47"/>
      <c r="D22" s="71"/>
      <c r="E22" s="2"/>
      <c r="F22" s="2"/>
    </row>
    <row r="23" spans="1:6" ht="18">
      <c r="A23" s="5" t="s">
        <v>51</v>
      </c>
      <c r="B23" s="66"/>
      <c r="C23" s="47"/>
      <c r="D23" s="66"/>
      <c r="E23" s="2"/>
      <c r="F23" s="2"/>
    </row>
    <row r="24" spans="1:6" ht="18">
      <c r="A24" s="6" t="s">
        <v>52</v>
      </c>
      <c r="B24" s="66">
        <v>62819</v>
      </c>
      <c r="C24" s="47"/>
      <c r="D24" s="66">
        <v>60856</v>
      </c>
      <c r="E24" s="2"/>
      <c r="F24" s="2"/>
    </row>
    <row r="25" spans="1:6" ht="18">
      <c r="A25" s="6" t="s">
        <v>53</v>
      </c>
      <c r="B25" s="66">
        <v>82253</v>
      </c>
      <c r="C25" s="47"/>
      <c r="D25" s="66">
        <v>73450</v>
      </c>
      <c r="E25" s="2"/>
      <c r="F25" s="2"/>
    </row>
    <row r="26" spans="1:6" ht="18">
      <c r="A26" s="6" t="s">
        <v>54</v>
      </c>
      <c r="B26" s="66">
        <v>17374</v>
      </c>
      <c r="C26" s="47"/>
      <c r="D26" s="66">
        <v>15524</v>
      </c>
      <c r="E26" s="2"/>
      <c r="F26" s="2"/>
    </row>
    <row r="27" spans="1:6" ht="18">
      <c r="A27" s="6" t="s">
        <v>55</v>
      </c>
      <c r="B27" s="66">
        <v>5241</v>
      </c>
      <c r="C27" s="47"/>
      <c r="D27" s="66">
        <v>5389</v>
      </c>
      <c r="E27" s="2"/>
      <c r="F27" s="2"/>
    </row>
    <row r="28" spans="1:6" ht="18">
      <c r="A28" s="6" t="s">
        <v>56</v>
      </c>
      <c r="B28" s="66">
        <v>9733</v>
      </c>
      <c r="C28" s="47"/>
      <c r="D28" s="66">
        <v>10518</v>
      </c>
      <c r="E28" s="2"/>
      <c r="F28" s="2"/>
    </row>
    <row r="29" spans="1:6" ht="18">
      <c r="A29" s="6" t="s">
        <v>57</v>
      </c>
      <c r="B29" s="66">
        <v>8293</v>
      </c>
      <c r="C29" s="47"/>
      <c r="D29" s="66">
        <v>6012</v>
      </c>
      <c r="E29" s="2"/>
      <c r="F29" s="2"/>
    </row>
    <row r="30" spans="1:6" ht="18">
      <c r="A30" s="6"/>
      <c r="B30" s="71">
        <f>SUM(B24:B29)</f>
        <v>185713</v>
      </c>
      <c r="C30" s="47"/>
      <c r="D30" s="71">
        <f>SUM(D24:D29)</f>
        <v>171749</v>
      </c>
      <c r="E30" s="2"/>
      <c r="F30" s="2"/>
    </row>
    <row r="31" spans="1:6" ht="12.75">
      <c r="A31" s="2"/>
      <c r="B31" s="40"/>
      <c r="C31" s="48"/>
      <c r="D31" s="40"/>
      <c r="E31" s="2"/>
      <c r="F31" s="2"/>
    </row>
    <row r="32" spans="1:6" ht="18">
      <c r="A32" s="5" t="s">
        <v>58</v>
      </c>
      <c r="B32" s="62">
        <f>B30+B21</f>
        <v>392733</v>
      </c>
      <c r="C32" s="49"/>
      <c r="D32" s="62">
        <f>D30+D21</f>
        <v>380222</v>
      </c>
      <c r="E32" s="2"/>
      <c r="F32" s="2"/>
    </row>
    <row r="33" spans="1:6" ht="18">
      <c r="A33" s="6"/>
      <c r="B33" s="42"/>
      <c r="C33" s="48"/>
      <c r="D33" s="42"/>
      <c r="E33" s="2"/>
      <c r="F33" s="2"/>
    </row>
    <row r="34" spans="1:6" ht="18">
      <c r="A34" s="6"/>
      <c r="B34" s="41"/>
      <c r="C34" s="48"/>
      <c r="D34" s="41"/>
      <c r="E34" s="2"/>
      <c r="F34" s="2"/>
    </row>
    <row r="35" spans="1:6" ht="18">
      <c r="A35" s="5" t="s">
        <v>59</v>
      </c>
      <c r="B35" s="41"/>
      <c r="C35" s="48"/>
      <c r="D35" s="41"/>
      <c r="E35" s="2"/>
      <c r="F35" s="2"/>
    </row>
    <row r="36" spans="1:6" ht="18">
      <c r="A36" s="5" t="s">
        <v>60</v>
      </c>
      <c r="B36" s="41"/>
      <c r="C36" s="48"/>
      <c r="D36" s="41"/>
      <c r="E36" s="2"/>
      <c r="F36" s="2"/>
    </row>
    <row r="37" spans="1:6" ht="18">
      <c r="A37" s="6" t="s">
        <v>61</v>
      </c>
      <c r="B37" s="66">
        <v>62704</v>
      </c>
      <c r="C37" s="47"/>
      <c r="D37" s="66">
        <v>62704</v>
      </c>
      <c r="E37" s="2"/>
      <c r="F37" s="2"/>
    </row>
    <row r="38" spans="1:6" ht="18">
      <c r="A38" s="6" t="s">
        <v>62</v>
      </c>
      <c r="B38" s="66">
        <v>52</v>
      </c>
      <c r="C38" s="47"/>
      <c r="D38" s="66">
        <v>52</v>
      </c>
      <c r="E38" s="2"/>
      <c r="F38" s="2"/>
    </row>
    <row r="39" spans="1:6" ht="18">
      <c r="A39" s="6" t="s">
        <v>63</v>
      </c>
      <c r="B39" s="66">
        <v>20094</v>
      </c>
      <c r="C39" s="47"/>
      <c r="D39" s="66">
        <v>20094</v>
      </c>
      <c r="E39" s="2"/>
      <c r="F39" s="2"/>
    </row>
    <row r="40" spans="1:6" ht="18">
      <c r="A40" s="6" t="s">
        <v>64</v>
      </c>
      <c r="B40" s="66">
        <v>-100</v>
      </c>
      <c r="C40" s="47"/>
      <c r="D40" s="66">
        <v>-15</v>
      </c>
      <c r="E40" s="2"/>
      <c r="F40" s="2"/>
    </row>
    <row r="41" spans="1:6" ht="18">
      <c r="A41" s="6" t="s">
        <v>65</v>
      </c>
      <c r="B41" s="66">
        <v>73949</v>
      </c>
      <c r="C41" s="47"/>
      <c r="D41" s="66">
        <v>72385</v>
      </c>
      <c r="E41" s="2"/>
      <c r="F41" s="2"/>
    </row>
    <row r="42" spans="1:6" ht="18">
      <c r="A42" s="5" t="s">
        <v>66</v>
      </c>
      <c r="B42" s="71">
        <f>SUM(B37:B41)</f>
        <v>156699</v>
      </c>
      <c r="C42" s="47"/>
      <c r="D42" s="71">
        <f>SUM(D37:D41)</f>
        <v>155220</v>
      </c>
      <c r="E42" s="2"/>
      <c r="F42" s="2"/>
    </row>
    <row r="43" spans="1:6" ht="18">
      <c r="A43" s="6"/>
      <c r="B43" s="40"/>
      <c r="C43" s="48"/>
      <c r="D43" s="40"/>
      <c r="E43" s="2"/>
      <c r="F43" s="2"/>
    </row>
    <row r="44" spans="1:6" ht="18">
      <c r="A44" s="5" t="s">
        <v>67</v>
      </c>
      <c r="B44" s="41"/>
      <c r="C44" s="48"/>
      <c r="D44" s="41"/>
      <c r="E44" s="2"/>
      <c r="F44" s="2"/>
    </row>
    <row r="45" spans="1:6" ht="18">
      <c r="A45" s="6" t="s">
        <v>68</v>
      </c>
      <c r="B45" s="66">
        <v>9034</v>
      </c>
      <c r="C45" s="47"/>
      <c r="D45" s="66">
        <v>10378</v>
      </c>
      <c r="E45" s="2"/>
      <c r="F45" s="2"/>
    </row>
    <row r="46" spans="1:6" ht="18">
      <c r="A46" s="6" t="s">
        <v>69</v>
      </c>
      <c r="B46" s="66">
        <v>15209</v>
      </c>
      <c r="C46" s="47"/>
      <c r="D46" s="66">
        <v>15947</v>
      </c>
      <c r="E46" s="2"/>
      <c r="F46" s="2"/>
    </row>
    <row r="47" spans="1:6" ht="18">
      <c r="A47" s="6"/>
      <c r="B47" s="71">
        <f>SUM(B45:B46)</f>
        <v>24243</v>
      </c>
      <c r="C47" s="47"/>
      <c r="D47" s="71">
        <f>SUM(D45:D46)</f>
        <v>26325</v>
      </c>
      <c r="E47" s="2"/>
      <c r="F47" s="2"/>
    </row>
    <row r="48" spans="1:6" ht="18">
      <c r="A48" s="6"/>
      <c r="B48" s="71"/>
      <c r="C48" s="47"/>
      <c r="D48" s="71"/>
      <c r="E48" s="2"/>
      <c r="F48" s="2"/>
    </row>
    <row r="49" spans="1:6" ht="18">
      <c r="A49" s="5" t="s">
        <v>70</v>
      </c>
      <c r="B49" s="66"/>
      <c r="C49" s="47"/>
      <c r="D49" s="66"/>
      <c r="E49" s="2"/>
      <c r="F49" s="2"/>
    </row>
    <row r="50" spans="1:6" ht="18">
      <c r="A50" s="6" t="s">
        <v>71</v>
      </c>
      <c r="B50" s="66">
        <v>47413</v>
      </c>
      <c r="C50" s="47"/>
      <c r="D50" s="66">
        <v>37439</v>
      </c>
      <c r="E50" s="2"/>
      <c r="F50" s="2"/>
    </row>
    <row r="51" spans="1:6" ht="18">
      <c r="A51" s="6" t="s">
        <v>72</v>
      </c>
      <c r="B51" s="66">
        <v>20657</v>
      </c>
      <c r="C51" s="47"/>
      <c r="D51" s="66">
        <v>17658</v>
      </c>
      <c r="E51" s="2"/>
      <c r="F51" s="2"/>
    </row>
    <row r="52" spans="1:6" ht="18">
      <c r="A52" s="6" t="s">
        <v>73</v>
      </c>
      <c r="B52" s="66">
        <v>61</v>
      </c>
      <c r="C52" s="47"/>
      <c r="D52" s="66">
        <v>23</v>
      </c>
      <c r="E52" s="2"/>
      <c r="F52" s="2"/>
    </row>
    <row r="53" spans="1:6" ht="18">
      <c r="A53" s="6" t="s">
        <v>74</v>
      </c>
      <c r="B53" s="66">
        <v>143660</v>
      </c>
      <c r="C53" s="47"/>
      <c r="D53" s="66">
        <v>143557</v>
      </c>
      <c r="E53" s="2"/>
      <c r="F53" s="2"/>
    </row>
    <row r="54" spans="1:6" ht="18">
      <c r="A54" s="6"/>
      <c r="B54" s="71">
        <f>SUM(B50:B53)</f>
        <v>211791</v>
      </c>
      <c r="C54" s="47"/>
      <c r="D54" s="71">
        <f>SUM(D50:D53)</f>
        <v>198677</v>
      </c>
      <c r="E54" s="2"/>
      <c r="F54" s="2"/>
    </row>
    <row r="55" spans="1:6" ht="18">
      <c r="A55" s="6"/>
      <c r="B55" s="71"/>
      <c r="C55" s="47"/>
      <c r="D55" s="71"/>
      <c r="E55" s="2"/>
      <c r="F55" s="2"/>
    </row>
    <row r="56" spans="1:6" ht="18">
      <c r="A56" s="5" t="s">
        <v>75</v>
      </c>
      <c r="B56" s="66">
        <f>B54+B47</f>
        <v>236034</v>
      </c>
      <c r="C56" s="47"/>
      <c r="D56" s="66">
        <f>D54+D47</f>
        <v>225002</v>
      </c>
      <c r="E56" s="2"/>
      <c r="F56" s="2"/>
    </row>
    <row r="57" spans="1:6" ht="12.75">
      <c r="A57" s="2"/>
      <c r="B57" s="43"/>
      <c r="C57" s="50"/>
      <c r="D57" s="43"/>
      <c r="E57" s="2"/>
      <c r="F57" s="2"/>
    </row>
    <row r="58" spans="1:6" ht="18">
      <c r="A58" s="5" t="s">
        <v>76</v>
      </c>
      <c r="B58" s="66">
        <f>B56+B42</f>
        <v>392733</v>
      </c>
      <c r="C58" s="47"/>
      <c r="D58" s="66">
        <f>D56+D42</f>
        <v>380222</v>
      </c>
      <c r="E58" s="2"/>
      <c r="F58" s="2"/>
    </row>
    <row r="59" spans="1:6" ht="18">
      <c r="A59" s="6"/>
      <c r="B59" s="19"/>
      <c r="C59" s="51"/>
      <c r="D59" s="19"/>
      <c r="E59" s="2"/>
      <c r="F59" s="2"/>
    </row>
    <row r="60" spans="1:6" ht="18">
      <c r="A60" s="6" t="s">
        <v>77</v>
      </c>
      <c r="B60" s="31"/>
      <c r="C60" s="16"/>
      <c r="D60" s="31"/>
      <c r="E60" s="2"/>
      <c r="F60" s="2"/>
    </row>
    <row r="61" spans="1:6" ht="18">
      <c r="A61" s="6" t="s">
        <v>78</v>
      </c>
      <c r="B61" s="32">
        <f>B42/B37</f>
        <v>2.499027175299821</v>
      </c>
      <c r="C61" s="20"/>
      <c r="D61" s="32">
        <f>D42/D37</f>
        <v>2.475440163306966</v>
      </c>
      <c r="E61" s="2"/>
      <c r="F61" s="2"/>
    </row>
    <row r="62" spans="1:6" ht="18">
      <c r="A62" s="6"/>
      <c r="B62" s="33"/>
      <c r="C62" s="25"/>
      <c r="D62" s="33"/>
      <c r="E62" s="2"/>
      <c r="F62" s="2"/>
    </row>
    <row r="63" spans="1:6" ht="18">
      <c r="A63" s="6"/>
      <c r="B63" s="25"/>
      <c r="C63" s="25"/>
      <c r="D63" s="25"/>
      <c r="E63" s="2"/>
      <c r="F63" s="2"/>
    </row>
    <row r="64" spans="1:6" ht="18">
      <c r="A64" s="28" t="s">
        <v>79</v>
      </c>
      <c r="B64" s="34"/>
      <c r="C64" s="25"/>
      <c r="D64" s="34"/>
      <c r="E64" s="34"/>
      <c r="F64" s="2"/>
    </row>
    <row r="65" spans="1:6" ht="18">
      <c r="A65" s="28" t="s">
        <v>80</v>
      </c>
      <c r="B65" s="25"/>
      <c r="C65" s="25"/>
      <c r="D65" s="25"/>
      <c r="E65" s="25"/>
      <c r="F65" s="2"/>
    </row>
    <row r="66" spans="1:6" ht="18">
      <c r="A66" s="6"/>
      <c r="B66" s="25"/>
      <c r="C66" s="25"/>
      <c r="D66" s="25"/>
      <c r="E66" s="25"/>
      <c r="F66" s="2"/>
    </row>
    <row r="67" spans="1:6" ht="18">
      <c r="A67" s="6"/>
      <c r="B67" s="25"/>
      <c r="C67" s="25"/>
      <c r="D67" s="25"/>
      <c r="E67" s="25"/>
      <c r="F67" s="2"/>
    </row>
    <row r="68" spans="1:6" ht="18">
      <c r="A68" s="6"/>
      <c r="B68" s="25"/>
      <c r="C68" s="25"/>
      <c r="D68" s="25"/>
      <c r="E68" s="25"/>
      <c r="F68" s="2"/>
    </row>
    <row r="69" spans="1:6" ht="18">
      <c r="A69" s="6"/>
      <c r="B69" s="25"/>
      <c r="C69" s="25"/>
      <c r="D69" s="25"/>
      <c r="E69" s="25"/>
      <c r="F69" s="2"/>
    </row>
    <row r="70" spans="1:6" ht="18">
      <c r="A70" s="6"/>
      <c r="B70" s="25"/>
      <c r="C70" s="25"/>
      <c r="D70" s="25"/>
      <c r="E70" s="25"/>
      <c r="F70" s="2"/>
    </row>
    <row r="71" spans="1:6" ht="12.75">
      <c r="A71" s="2"/>
      <c r="B71" s="26"/>
      <c r="C71" s="26"/>
      <c r="D71" s="26"/>
      <c r="E71" s="26"/>
      <c r="F71" s="2"/>
    </row>
    <row r="72" spans="1:6" ht="12.75">
      <c r="A72" s="2"/>
      <c r="B72" s="26"/>
      <c r="C72" s="26"/>
      <c r="D72" s="26"/>
      <c r="E72" s="26"/>
      <c r="F72" s="2"/>
    </row>
    <row r="73" spans="1:6" ht="12.75">
      <c r="A73" s="2"/>
      <c r="B73" s="26"/>
      <c r="C73" s="26"/>
      <c r="D73" s="26"/>
      <c r="E73" s="26"/>
      <c r="F73" s="2"/>
    </row>
    <row r="74" spans="1:6" ht="12.75">
      <c r="A74" s="2"/>
      <c r="B74" s="26"/>
      <c r="C74" s="26"/>
      <c r="D74" s="26"/>
      <c r="E74" s="26"/>
      <c r="F74" s="2"/>
    </row>
    <row r="75" spans="1:6" ht="12.75">
      <c r="A75" s="2"/>
      <c r="B75" s="26"/>
      <c r="C75" s="26"/>
      <c r="D75" s="26"/>
      <c r="E75" s="26"/>
      <c r="F75" s="2"/>
    </row>
    <row r="76" spans="1:6" ht="12.75">
      <c r="A76" s="2"/>
      <c r="B76" s="26"/>
      <c r="C76" s="26"/>
      <c r="D76" s="26"/>
      <c r="E76" s="26"/>
      <c r="F76" s="2"/>
    </row>
    <row r="77" spans="1:6" ht="12.75">
      <c r="A77" s="2"/>
      <c r="B77" s="26"/>
      <c r="C77" s="26"/>
      <c r="D77" s="26"/>
      <c r="E77" s="26"/>
      <c r="F77" s="2"/>
    </row>
    <row r="78" spans="1:6" ht="12.75">
      <c r="A78" s="2"/>
      <c r="B78" s="26"/>
      <c r="C78" s="26"/>
      <c r="D78" s="26"/>
      <c r="E78" s="26"/>
      <c r="F78" s="2"/>
    </row>
    <row r="79" spans="1:6" ht="12.75">
      <c r="A79" s="2"/>
      <c r="B79" s="26"/>
      <c r="C79" s="26"/>
      <c r="D79" s="26"/>
      <c r="E79" s="26"/>
      <c r="F79" s="2"/>
    </row>
    <row r="80" spans="1:6" ht="12.75">
      <c r="A80" s="2"/>
      <c r="B80" s="26"/>
      <c r="C80" s="26"/>
      <c r="D80" s="26"/>
      <c r="E80" s="26"/>
      <c r="F80" s="2"/>
    </row>
    <row r="81" spans="1:6" ht="12.75">
      <c r="A81" s="2"/>
      <c r="B81" s="26"/>
      <c r="C81" s="26"/>
      <c r="D81" s="26"/>
      <c r="E81" s="26"/>
      <c r="F81" s="2"/>
    </row>
    <row r="82" spans="1:6" ht="12.75">
      <c r="A82" s="2"/>
      <c r="B82" s="26"/>
      <c r="C82" s="26"/>
      <c r="D82" s="26"/>
      <c r="E82" s="26"/>
      <c r="F82" s="2"/>
    </row>
    <row r="83" spans="1:6" ht="12.75">
      <c r="A83" s="2"/>
      <c r="B83" s="26"/>
      <c r="C83" s="26"/>
      <c r="D83" s="26"/>
      <c r="E83" s="26"/>
      <c r="F83" s="2"/>
    </row>
    <row r="84" spans="1:6" ht="12.75">
      <c r="A84" s="2"/>
      <c r="B84" s="26"/>
      <c r="C84" s="26"/>
      <c r="D84" s="26"/>
      <c r="E84" s="26"/>
      <c r="F84" s="2"/>
    </row>
    <row r="85" spans="1:6" ht="12.75">
      <c r="A85" s="2"/>
      <c r="B85" s="26"/>
      <c r="C85" s="26"/>
      <c r="D85" s="26"/>
      <c r="E85" s="26"/>
      <c r="F85" s="2"/>
    </row>
    <row r="86" spans="1:6" ht="12.75">
      <c r="A86" s="2"/>
      <c r="B86" s="26"/>
      <c r="C86" s="26"/>
      <c r="D86" s="26"/>
      <c r="E86" s="26"/>
      <c r="F86" s="2"/>
    </row>
    <row r="87" spans="1:6" ht="12.75">
      <c r="A87" s="2"/>
      <c r="B87" s="26"/>
      <c r="C87" s="26"/>
      <c r="D87" s="26"/>
      <c r="E87" s="26"/>
      <c r="F87" s="2"/>
    </row>
    <row r="88" spans="1:6" ht="12.75">
      <c r="A88" s="2"/>
      <c r="B88" s="26"/>
      <c r="C88" s="26"/>
      <c r="D88" s="26"/>
      <c r="E88" s="26"/>
      <c r="F88" s="2"/>
    </row>
    <row r="89" spans="1:6" ht="12.75">
      <c r="A89" s="2"/>
      <c r="B89" s="26"/>
      <c r="C89" s="26"/>
      <c r="D89" s="26"/>
      <c r="E89" s="26"/>
      <c r="F89" s="2"/>
    </row>
    <row r="90" spans="1:6" ht="12.75">
      <c r="A90" s="2"/>
      <c r="B90" s="26"/>
      <c r="C90" s="26"/>
      <c r="D90" s="26"/>
      <c r="E90" s="26"/>
      <c r="F90" s="2"/>
    </row>
    <row r="91" spans="1:6" ht="12.75">
      <c r="A91" s="2"/>
      <c r="B91" s="26"/>
      <c r="C91" s="26"/>
      <c r="D91" s="26"/>
      <c r="E91" s="26"/>
      <c r="F91" s="2"/>
    </row>
    <row r="92" spans="1:6" ht="12.75">
      <c r="A92" s="2"/>
      <c r="B92" s="26"/>
      <c r="C92" s="26"/>
      <c r="D92" s="26"/>
      <c r="E92" s="26"/>
      <c r="F92" s="2"/>
    </row>
    <row r="93" spans="1:6" ht="12.75">
      <c r="A93" s="2"/>
      <c r="B93" s="26"/>
      <c r="C93" s="26"/>
      <c r="D93" s="26"/>
      <c r="E93" s="26"/>
      <c r="F93" s="2"/>
    </row>
    <row r="94" spans="1:6" ht="12.75">
      <c r="A94" s="2"/>
      <c r="B94" s="26"/>
      <c r="C94" s="26"/>
      <c r="D94" s="26"/>
      <c r="E94" s="26"/>
      <c r="F94" s="2"/>
    </row>
    <row r="95" spans="1:6" ht="12.75">
      <c r="A95" s="2"/>
      <c r="B95" s="26"/>
      <c r="C95" s="26"/>
      <c r="D95" s="26"/>
      <c r="E95" s="26"/>
      <c r="F95" s="2"/>
    </row>
    <row r="96" spans="1:6" ht="12.75">
      <c r="A96" s="2"/>
      <c r="B96" s="26"/>
      <c r="C96" s="26"/>
      <c r="D96" s="26"/>
      <c r="E96" s="26"/>
      <c r="F96" s="2"/>
    </row>
    <row r="97" spans="1:6" ht="12.75">
      <c r="A97" s="2"/>
      <c r="B97" s="26"/>
      <c r="C97" s="26"/>
      <c r="D97" s="26"/>
      <c r="E97" s="26"/>
      <c r="F97" s="2"/>
    </row>
    <row r="98" spans="1:6" ht="12.75">
      <c r="A98" s="2"/>
      <c r="B98" s="26"/>
      <c r="C98" s="26"/>
      <c r="D98" s="26"/>
      <c r="E98" s="26"/>
      <c r="F98" s="2"/>
    </row>
    <row r="99" spans="1:6" ht="12.75">
      <c r="A99" s="2"/>
      <c r="B99" s="26"/>
      <c r="C99" s="26"/>
      <c r="D99" s="26"/>
      <c r="E99" s="26"/>
      <c r="F99" s="2"/>
    </row>
    <row r="100" spans="1:6" ht="12.75">
      <c r="A100" s="2"/>
      <c r="B100" s="26"/>
      <c r="C100" s="26"/>
      <c r="D100" s="26"/>
      <c r="E100" s="26"/>
      <c r="F100" s="2"/>
    </row>
    <row r="101" spans="1:6" ht="12.75">
      <c r="A101" s="2"/>
      <c r="B101" s="26"/>
      <c r="C101" s="26"/>
      <c r="D101" s="26"/>
      <c r="E101" s="26"/>
      <c r="F101" s="2"/>
    </row>
    <row r="102" spans="1:6" ht="12.75">
      <c r="A102" s="2"/>
      <c r="B102" s="26"/>
      <c r="C102" s="26"/>
      <c r="D102" s="26"/>
      <c r="E102" s="26"/>
      <c r="F102" s="2"/>
    </row>
    <row r="103" spans="1:6" ht="12.75">
      <c r="A103" s="2"/>
      <c r="B103" s="26"/>
      <c r="C103" s="26"/>
      <c r="D103" s="26"/>
      <c r="E103" s="26"/>
      <c r="F103" s="2"/>
    </row>
    <row r="104" spans="1:6" ht="12.75">
      <c r="A104" s="2"/>
      <c r="B104" s="26"/>
      <c r="C104" s="26"/>
      <c r="D104" s="26"/>
      <c r="E104" s="26"/>
      <c r="F104" s="2"/>
    </row>
    <row r="105" spans="1:6" ht="12.75">
      <c r="A105" s="2"/>
      <c r="B105" s="26"/>
      <c r="C105" s="26"/>
      <c r="D105" s="26"/>
      <c r="E105" s="26"/>
      <c r="F105" s="2"/>
    </row>
    <row r="106" spans="1:6" ht="12.75">
      <c r="A106" s="2"/>
      <c r="B106" s="26"/>
      <c r="C106" s="26"/>
      <c r="D106" s="26"/>
      <c r="E106" s="26"/>
      <c r="F106" s="2"/>
    </row>
    <row r="107" spans="1:6" ht="12.75">
      <c r="A107" s="2"/>
      <c r="B107" s="26"/>
      <c r="C107" s="26"/>
      <c r="D107" s="26"/>
      <c r="E107" s="26"/>
      <c r="F107" s="2"/>
    </row>
    <row r="108" spans="1:6" ht="12.75">
      <c r="A108" s="2"/>
      <c r="B108" s="26"/>
      <c r="C108" s="26"/>
      <c r="D108" s="26"/>
      <c r="E108" s="26"/>
      <c r="F108" s="2"/>
    </row>
    <row r="109" spans="1:6" ht="12.75">
      <c r="A109" s="2"/>
      <c r="B109" s="26"/>
      <c r="C109" s="26"/>
      <c r="D109" s="26"/>
      <c r="E109" s="26"/>
      <c r="F109" s="2"/>
    </row>
    <row r="110" spans="1:6" ht="12.75">
      <c r="A110" s="2"/>
      <c r="B110" s="26"/>
      <c r="C110" s="26"/>
      <c r="D110" s="26"/>
      <c r="E110" s="26"/>
      <c r="F110" s="2"/>
    </row>
    <row r="111" spans="1:6" ht="12.75">
      <c r="A111" s="2"/>
      <c r="B111" s="26"/>
      <c r="C111" s="26"/>
      <c r="D111" s="26"/>
      <c r="E111" s="26"/>
      <c r="F111" s="2"/>
    </row>
    <row r="112" spans="1:6" ht="12.75">
      <c r="A112" s="2"/>
      <c r="B112" s="26"/>
      <c r="C112" s="26"/>
      <c r="D112" s="26"/>
      <c r="E112" s="26"/>
      <c r="F112" s="2"/>
    </row>
    <row r="113" spans="1:6" ht="12.75">
      <c r="A113" s="2"/>
      <c r="B113" s="26"/>
      <c r="C113" s="26"/>
      <c r="D113" s="26"/>
      <c r="E113" s="26"/>
      <c r="F113" s="2"/>
    </row>
    <row r="114" spans="1:6" ht="12.75">
      <c r="A114" s="2"/>
      <c r="B114" s="26"/>
      <c r="C114" s="26"/>
      <c r="D114" s="26"/>
      <c r="E114" s="26"/>
      <c r="F114" s="2"/>
    </row>
    <row r="115" spans="1:6" ht="12.75">
      <c r="A115" s="2"/>
      <c r="B115" s="26"/>
      <c r="C115" s="26"/>
      <c r="D115" s="26"/>
      <c r="E115" s="26"/>
      <c r="F115" s="2"/>
    </row>
  </sheetData>
  <printOptions/>
  <pageMargins left="0.5" right="0.5" top="0.5" bottom="0.5" header="0" footer="0"/>
  <pageSetup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5.6640625" style="35" customWidth="1"/>
    <col min="2" max="2" width="12.6640625" style="35" customWidth="1"/>
    <col min="3" max="4" width="13.6640625" style="35" customWidth="1"/>
    <col min="5" max="6" width="14.6640625" style="35" customWidth="1"/>
    <col min="7" max="7" width="15.6640625" style="35" customWidth="1"/>
    <col min="8" max="10" width="14.6640625" style="35" customWidth="1"/>
    <col min="11" max="16384" width="9.6640625" style="35" customWidth="1"/>
  </cols>
  <sheetData>
    <row r="1" spans="1:11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3.25">
      <c r="A3" s="3" t="s">
        <v>83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.75">
      <c r="A4" s="4" t="s">
        <v>84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5.75">
      <c r="A5" s="4" t="s">
        <v>85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8">
      <c r="A8" s="5" t="s">
        <v>86</v>
      </c>
      <c r="B8" s="6"/>
      <c r="C8" s="6"/>
      <c r="D8" s="6"/>
      <c r="E8" s="6"/>
      <c r="F8" s="6"/>
      <c r="G8" s="6"/>
      <c r="H8" s="6"/>
      <c r="I8" s="6"/>
      <c r="J8" s="6"/>
      <c r="K8" s="36"/>
    </row>
    <row r="9" spans="1:11" ht="18">
      <c r="A9" s="7" t="s">
        <v>87</v>
      </c>
      <c r="B9" s="6"/>
      <c r="C9" s="6"/>
      <c r="D9" s="6"/>
      <c r="E9" s="6"/>
      <c r="F9" s="6"/>
      <c r="G9" s="6"/>
      <c r="H9" s="6"/>
      <c r="I9" s="6"/>
      <c r="J9" s="6"/>
      <c r="K9" s="36"/>
    </row>
    <row r="10" spans="1:11" ht="18">
      <c r="A10" s="6"/>
      <c r="B10" s="5"/>
      <c r="C10" s="4"/>
      <c r="D10" s="5"/>
      <c r="E10" s="5"/>
      <c r="F10" s="5"/>
      <c r="G10" s="9"/>
      <c r="H10" s="5"/>
      <c r="I10" s="6"/>
      <c r="J10" s="6"/>
      <c r="K10" s="36"/>
    </row>
    <row r="11" spans="1:11" ht="18">
      <c r="A11" s="6"/>
      <c r="B11" s="5"/>
      <c r="C11" s="5" t="s">
        <v>109</v>
      </c>
      <c r="D11" s="5"/>
      <c r="E11" s="5"/>
      <c r="F11" s="5"/>
      <c r="G11" s="9"/>
      <c r="H11" s="5"/>
      <c r="I11" s="6"/>
      <c r="J11" s="6"/>
      <c r="K11" s="36"/>
    </row>
    <row r="12" spans="1:11" ht="18">
      <c r="A12" s="6"/>
      <c r="B12" s="5"/>
      <c r="C12" s="7" t="s">
        <v>110</v>
      </c>
      <c r="D12" s="36"/>
      <c r="E12" s="37"/>
      <c r="F12" s="37"/>
      <c r="G12" s="9" t="s">
        <v>118</v>
      </c>
      <c r="H12" s="9"/>
      <c r="I12" s="6"/>
      <c r="J12" s="6"/>
      <c r="K12" s="36"/>
    </row>
    <row r="13" spans="1:11" ht="18">
      <c r="A13" s="6"/>
      <c r="B13" s="9" t="s">
        <v>107</v>
      </c>
      <c r="C13" s="9" t="s">
        <v>111</v>
      </c>
      <c r="D13" s="9" t="s">
        <v>113</v>
      </c>
      <c r="E13" s="9" t="s">
        <v>115</v>
      </c>
      <c r="F13" s="9" t="s">
        <v>117</v>
      </c>
      <c r="G13" s="9" t="s">
        <v>119</v>
      </c>
      <c r="H13" s="9"/>
      <c r="I13" s="9" t="s">
        <v>122</v>
      </c>
      <c r="J13" s="9" t="s">
        <v>121</v>
      </c>
      <c r="K13" s="36"/>
    </row>
    <row r="14" spans="1:11" ht="18">
      <c r="A14" s="6"/>
      <c r="B14" s="9" t="s">
        <v>108</v>
      </c>
      <c r="C14" s="9" t="s">
        <v>112</v>
      </c>
      <c r="D14" s="9" t="s">
        <v>114</v>
      </c>
      <c r="E14" s="9" t="s">
        <v>116</v>
      </c>
      <c r="F14" s="9" t="s">
        <v>114</v>
      </c>
      <c r="G14" s="9" t="s">
        <v>120</v>
      </c>
      <c r="H14" s="9" t="s">
        <v>121</v>
      </c>
      <c r="I14" s="9" t="s">
        <v>123</v>
      </c>
      <c r="J14" s="9" t="s">
        <v>124</v>
      </c>
      <c r="K14" s="36"/>
    </row>
    <row r="15" spans="1:11" ht="18">
      <c r="A15" s="6"/>
      <c r="B15" s="9" t="s">
        <v>30</v>
      </c>
      <c r="C15" s="9" t="s">
        <v>30</v>
      </c>
      <c r="D15" s="9" t="s">
        <v>30</v>
      </c>
      <c r="E15" s="9" t="s">
        <v>30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36"/>
    </row>
    <row r="16" spans="1:11" ht="18">
      <c r="A16" s="6"/>
      <c r="B16" s="30"/>
      <c r="C16" s="30"/>
      <c r="D16" s="30"/>
      <c r="E16" s="30"/>
      <c r="F16" s="30"/>
      <c r="G16" s="30"/>
      <c r="H16" s="30"/>
      <c r="I16" s="6"/>
      <c r="J16" s="6"/>
      <c r="K16" s="36"/>
    </row>
    <row r="17" spans="1:11" ht="18">
      <c r="A17" s="28" t="s">
        <v>88</v>
      </c>
      <c r="B17" s="30"/>
      <c r="C17" s="30"/>
      <c r="D17" s="30"/>
      <c r="E17" s="30"/>
      <c r="F17" s="30"/>
      <c r="G17" s="30"/>
      <c r="H17" s="30"/>
      <c r="I17" s="6"/>
      <c r="J17" s="6"/>
      <c r="K17" s="36"/>
    </row>
    <row r="18" spans="1:11" ht="18">
      <c r="A18" s="28" t="s">
        <v>89</v>
      </c>
      <c r="B18" s="62">
        <v>62704</v>
      </c>
      <c r="C18" s="62">
        <v>52</v>
      </c>
      <c r="D18" s="62">
        <v>24507</v>
      </c>
      <c r="E18" s="62">
        <v>612</v>
      </c>
      <c r="F18" s="66">
        <v>-15</v>
      </c>
      <c r="G18" s="62">
        <v>67360</v>
      </c>
      <c r="H18" s="62">
        <f>SUM(B18:G18)</f>
        <v>155220</v>
      </c>
      <c r="I18" s="66" t="s">
        <v>31</v>
      </c>
      <c r="J18" s="62">
        <f>SUM(H18:I18)</f>
        <v>155220</v>
      </c>
      <c r="K18" s="36"/>
    </row>
    <row r="19" spans="1:11" ht="18">
      <c r="A19" s="28" t="s">
        <v>90</v>
      </c>
      <c r="B19" s="62"/>
      <c r="C19" s="62"/>
      <c r="D19" s="62"/>
      <c r="E19" s="62"/>
      <c r="F19" s="66"/>
      <c r="G19" s="62"/>
      <c r="H19" s="62"/>
      <c r="I19" s="62"/>
      <c r="J19" s="62"/>
      <c r="K19" s="36"/>
    </row>
    <row r="20" spans="1:11" ht="18">
      <c r="A20" s="28" t="s">
        <v>91</v>
      </c>
      <c r="B20" s="66" t="s">
        <v>31</v>
      </c>
      <c r="C20" s="66" t="s">
        <v>31</v>
      </c>
      <c r="D20" s="66" t="s">
        <v>31</v>
      </c>
      <c r="E20" s="66">
        <v>-612</v>
      </c>
      <c r="F20" s="66" t="s">
        <v>31</v>
      </c>
      <c r="G20" s="62">
        <v>612</v>
      </c>
      <c r="H20" s="66" t="s">
        <v>31</v>
      </c>
      <c r="I20" s="66" t="s">
        <v>31</v>
      </c>
      <c r="J20" s="66" t="s">
        <v>31</v>
      </c>
      <c r="K20" s="36"/>
    </row>
    <row r="21" spans="1:11" ht="18">
      <c r="A21" s="28" t="s">
        <v>92</v>
      </c>
      <c r="B21" s="66"/>
      <c r="C21" s="66"/>
      <c r="D21" s="66"/>
      <c r="E21" s="66"/>
      <c r="F21" s="66"/>
      <c r="G21" s="62"/>
      <c r="H21" s="66"/>
      <c r="I21" s="66"/>
      <c r="J21" s="66"/>
      <c r="K21" s="36"/>
    </row>
    <row r="22" spans="1:11" ht="18">
      <c r="A22" s="28" t="s">
        <v>93</v>
      </c>
      <c r="B22" s="66" t="s">
        <v>31</v>
      </c>
      <c r="C22" s="66" t="s">
        <v>31</v>
      </c>
      <c r="D22" s="66">
        <v>-4413</v>
      </c>
      <c r="E22" s="66" t="s">
        <v>31</v>
      </c>
      <c r="F22" s="66" t="s">
        <v>31</v>
      </c>
      <c r="G22" s="62">
        <f>-D22</f>
        <v>4413</v>
      </c>
      <c r="H22" s="66" t="s">
        <v>31</v>
      </c>
      <c r="I22" s="66" t="s">
        <v>31</v>
      </c>
      <c r="J22" s="66" t="s">
        <v>31</v>
      </c>
      <c r="K22" s="36"/>
    </row>
    <row r="23" spans="1:11" ht="18">
      <c r="A23" s="28" t="s">
        <v>94</v>
      </c>
      <c r="B23" s="68">
        <f>SUM(B18:B22)</f>
        <v>62704</v>
      </c>
      <c r="C23" s="68">
        <f>SUM(C18:C22)</f>
        <v>52</v>
      </c>
      <c r="D23" s="68">
        <f>SUM(D18:D22)</f>
        <v>20094</v>
      </c>
      <c r="E23" s="71" t="s">
        <v>31</v>
      </c>
      <c r="F23" s="68">
        <f>SUM(F18:F22)</f>
        <v>-15</v>
      </c>
      <c r="G23" s="68">
        <f>SUM(G18:G22)</f>
        <v>72385</v>
      </c>
      <c r="H23" s="68">
        <f>SUM(H18:H22)</f>
        <v>155220</v>
      </c>
      <c r="I23" s="71" t="s">
        <v>31</v>
      </c>
      <c r="J23" s="68">
        <f>SUM(J18:J22)</f>
        <v>155220</v>
      </c>
      <c r="K23" s="36"/>
    </row>
    <row r="24" spans="1:11" ht="18">
      <c r="A24" s="28"/>
      <c r="B24" s="62"/>
      <c r="C24" s="62"/>
      <c r="D24" s="62"/>
      <c r="E24" s="62"/>
      <c r="F24" s="62"/>
      <c r="G24" s="62"/>
      <c r="H24" s="62"/>
      <c r="I24" s="62"/>
      <c r="J24" s="62"/>
      <c r="K24" s="36"/>
    </row>
    <row r="25" spans="1:11" ht="18">
      <c r="A25" s="28" t="s">
        <v>95</v>
      </c>
      <c r="B25" s="62"/>
      <c r="C25" s="62"/>
      <c r="D25" s="62"/>
      <c r="E25" s="62"/>
      <c r="F25" s="62"/>
      <c r="G25" s="62"/>
      <c r="H25" s="62"/>
      <c r="I25" s="66"/>
      <c r="J25" s="62"/>
      <c r="K25" s="36"/>
    </row>
    <row r="26" spans="1:11" ht="18">
      <c r="A26" s="28" t="s">
        <v>96</v>
      </c>
      <c r="B26" s="66" t="s">
        <v>31</v>
      </c>
      <c r="C26" s="66" t="s">
        <v>31</v>
      </c>
      <c r="D26" s="66" t="s">
        <v>31</v>
      </c>
      <c r="E26" s="66" t="s">
        <v>31</v>
      </c>
      <c r="F26" s="66">
        <v>-85</v>
      </c>
      <c r="G26" s="66" t="s">
        <v>31</v>
      </c>
      <c r="H26" s="62">
        <f>SUM(B26:G26)</f>
        <v>-85</v>
      </c>
      <c r="I26" s="66" t="s">
        <v>31</v>
      </c>
      <c r="J26" s="62">
        <f>SUM(H26:I26)</f>
        <v>-85</v>
      </c>
      <c r="K26" s="36"/>
    </row>
    <row r="27" spans="1:11" ht="18">
      <c r="A27" s="28"/>
      <c r="B27" s="62"/>
      <c r="C27" s="62"/>
      <c r="D27" s="62"/>
      <c r="E27" s="62"/>
      <c r="F27" s="62"/>
      <c r="G27" s="62"/>
      <c r="H27" s="62"/>
      <c r="I27" s="66"/>
      <c r="J27" s="62"/>
      <c r="K27" s="36"/>
    </row>
    <row r="28" spans="1:11" ht="18">
      <c r="A28" s="6" t="s">
        <v>97</v>
      </c>
      <c r="B28" s="66" t="s">
        <v>31</v>
      </c>
      <c r="C28" s="66" t="s">
        <v>31</v>
      </c>
      <c r="D28" s="66" t="s">
        <v>31</v>
      </c>
      <c r="E28" s="66" t="s">
        <v>31</v>
      </c>
      <c r="F28" s="66" t="s">
        <v>31</v>
      </c>
      <c r="G28" s="62">
        <v>3269</v>
      </c>
      <c r="H28" s="62">
        <f>SUM(B28:G28)</f>
        <v>3269</v>
      </c>
      <c r="I28" s="66" t="s">
        <v>31</v>
      </c>
      <c r="J28" s="62">
        <f>SUM(H28:I28)</f>
        <v>3269</v>
      </c>
      <c r="K28" s="36"/>
    </row>
    <row r="29" spans="1:11" ht="18">
      <c r="A29" s="6"/>
      <c r="B29" s="66"/>
      <c r="C29" s="66"/>
      <c r="D29" s="66"/>
      <c r="E29" s="66"/>
      <c r="F29" s="66"/>
      <c r="G29" s="62"/>
      <c r="H29" s="62"/>
      <c r="I29" s="66"/>
      <c r="J29" s="62"/>
      <c r="K29" s="36"/>
    </row>
    <row r="30" spans="1:11" ht="18">
      <c r="A30" s="6" t="s">
        <v>98</v>
      </c>
      <c r="B30" s="66" t="s">
        <v>31</v>
      </c>
      <c r="C30" s="66" t="s">
        <v>31</v>
      </c>
      <c r="D30" s="66" t="s">
        <v>31</v>
      </c>
      <c r="E30" s="66" t="s">
        <v>31</v>
      </c>
      <c r="F30" s="66" t="s">
        <v>31</v>
      </c>
      <c r="G30" s="62">
        <v>-1705</v>
      </c>
      <c r="H30" s="62">
        <f>SUM(B30:G30)</f>
        <v>-1705</v>
      </c>
      <c r="I30" s="66" t="s">
        <v>31</v>
      </c>
      <c r="J30" s="62">
        <f>SUM(H30:I30)</f>
        <v>-1705</v>
      </c>
      <c r="K30" s="36"/>
    </row>
    <row r="31" spans="1:11" ht="18">
      <c r="A31" s="6"/>
      <c r="B31" s="66"/>
      <c r="C31" s="66"/>
      <c r="D31" s="66"/>
      <c r="E31" s="66"/>
      <c r="F31" s="66"/>
      <c r="G31" s="62"/>
      <c r="H31" s="62"/>
      <c r="I31" s="62"/>
      <c r="J31" s="62"/>
      <c r="K31" s="36"/>
    </row>
    <row r="32" spans="1:11" ht="18">
      <c r="A32" s="28" t="s">
        <v>99</v>
      </c>
      <c r="B32" s="68">
        <f>SUM(B23:B31)</f>
        <v>62704</v>
      </c>
      <c r="C32" s="68">
        <f>SUM(C23:C31)</f>
        <v>52</v>
      </c>
      <c r="D32" s="68">
        <f>SUM(D23:D31)</f>
        <v>20094</v>
      </c>
      <c r="E32" s="71" t="s">
        <v>31</v>
      </c>
      <c r="F32" s="68">
        <f>SUM(F23:F31)</f>
        <v>-100</v>
      </c>
      <c r="G32" s="68">
        <f>SUM(G23:G31)</f>
        <v>73949</v>
      </c>
      <c r="H32" s="68">
        <f>SUM(H23:H31)</f>
        <v>156699</v>
      </c>
      <c r="I32" s="71" t="s">
        <v>31</v>
      </c>
      <c r="J32" s="68">
        <f>SUM(J23:J31)</f>
        <v>156699</v>
      </c>
      <c r="K32" s="36"/>
    </row>
    <row r="33" spans="1:11" ht="18">
      <c r="A33" s="36"/>
      <c r="B33" s="72"/>
      <c r="C33" s="72"/>
      <c r="D33" s="72"/>
      <c r="E33" s="72"/>
      <c r="F33" s="72"/>
      <c r="G33" s="72"/>
      <c r="H33" s="72"/>
      <c r="I33" s="72"/>
      <c r="J33" s="72"/>
      <c r="K33" s="36"/>
    </row>
    <row r="34" spans="1:11" ht="18">
      <c r="A34" s="29"/>
      <c r="B34" s="67"/>
      <c r="C34" s="67"/>
      <c r="D34" s="67"/>
      <c r="E34" s="67"/>
      <c r="F34" s="67"/>
      <c r="G34" s="67"/>
      <c r="H34" s="67"/>
      <c r="I34" s="67"/>
      <c r="J34" s="67"/>
      <c r="K34" s="36"/>
    </row>
    <row r="35" spans="1:11" ht="18">
      <c r="A35" s="52"/>
      <c r="B35" s="38"/>
      <c r="C35" s="38"/>
      <c r="D35" s="38"/>
      <c r="E35" s="38"/>
      <c r="F35" s="38"/>
      <c r="G35" s="38"/>
      <c r="H35" s="38"/>
      <c r="I35" s="38"/>
      <c r="J35" s="38"/>
      <c r="K35" s="36"/>
    </row>
    <row r="36" spans="1:11" ht="18">
      <c r="A36" s="6"/>
      <c r="B36" s="62"/>
      <c r="C36" s="62"/>
      <c r="D36" s="62"/>
      <c r="E36" s="62"/>
      <c r="F36" s="62"/>
      <c r="G36" s="62"/>
      <c r="H36" s="62"/>
      <c r="I36" s="62"/>
      <c r="J36" s="62"/>
      <c r="K36" s="36"/>
    </row>
    <row r="37" spans="1:11" ht="18">
      <c r="A37" s="28" t="s">
        <v>100</v>
      </c>
      <c r="B37" s="62">
        <v>62704</v>
      </c>
      <c r="C37" s="62">
        <v>52</v>
      </c>
      <c r="D37" s="62">
        <v>22630</v>
      </c>
      <c r="E37" s="62">
        <v>509</v>
      </c>
      <c r="F37" s="62">
        <v>-1</v>
      </c>
      <c r="G37" s="62">
        <v>64693</v>
      </c>
      <c r="H37" s="62">
        <f>SUM(B37:G37)</f>
        <v>150587</v>
      </c>
      <c r="I37" s="66" t="s">
        <v>31</v>
      </c>
      <c r="J37" s="62">
        <f>SUM(H37:I37)</f>
        <v>150587</v>
      </c>
      <c r="K37" s="36"/>
    </row>
    <row r="38" spans="1:11" ht="18">
      <c r="A38" s="28"/>
      <c r="B38" s="62"/>
      <c r="C38" s="62"/>
      <c r="D38" s="62"/>
      <c r="E38" s="62"/>
      <c r="F38" s="62"/>
      <c r="G38" s="62"/>
      <c r="H38" s="62"/>
      <c r="I38" s="89"/>
      <c r="J38" s="62"/>
      <c r="K38" s="36"/>
    </row>
    <row r="39" spans="1:11" ht="18">
      <c r="A39" s="28" t="s">
        <v>101</v>
      </c>
      <c r="B39" s="62"/>
      <c r="C39" s="62"/>
      <c r="D39" s="62"/>
      <c r="E39" s="62"/>
      <c r="F39" s="62"/>
      <c r="G39" s="62"/>
      <c r="H39" s="62"/>
      <c r="I39" s="89"/>
      <c r="J39" s="62"/>
      <c r="K39" s="36"/>
    </row>
    <row r="40" spans="1:11" ht="18">
      <c r="A40" s="28" t="s">
        <v>102</v>
      </c>
      <c r="B40" s="66" t="s">
        <v>31</v>
      </c>
      <c r="C40" s="66" t="s">
        <v>31</v>
      </c>
      <c r="D40" s="66" t="s">
        <v>31</v>
      </c>
      <c r="E40" s="62">
        <v>103</v>
      </c>
      <c r="F40" s="66" t="s">
        <v>31</v>
      </c>
      <c r="G40" s="66" t="s">
        <v>31</v>
      </c>
      <c r="H40" s="62">
        <f>SUM(B40:G40)</f>
        <v>103</v>
      </c>
      <c r="I40" s="66" t="s">
        <v>31</v>
      </c>
      <c r="J40" s="62">
        <f>SUM(H40:I40)</f>
        <v>103</v>
      </c>
      <c r="K40" s="36"/>
    </row>
    <row r="41" spans="1:11" ht="18">
      <c r="A41" s="28"/>
      <c r="B41" s="62"/>
      <c r="C41" s="62"/>
      <c r="D41" s="62"/>
      <c r="E41" s="62"/>
      <c r="F41" s="62"/>
      <c r="G41" s="62"/>
      <c r="H41" s="62"/>
      <c r="I41" s="66"/>
      <c r="J41" s="62"/>
      <c r="K41" s="36"/>
    </row>
    <row r="42" spans="1:11" ht="18">
      <c r="A42" s="28" t="s">
        <v>103</v>
      </c>
      <c r="B42" s="66" t="s">
        <v>31</v>
      </c>
      <c r="C42" s="66" t="s">
        <v>31</v>
      </c>
      <c r="D42" s="66" t="s">
        <v>31</v>
      </c>
      <c r="E42" s="66" t="s">
        <v>31</v>
      </c>
      <c r="F42" s="62">
        <v>-19</v>
      </c>
      <c r="G42" s="66" t="s">
        <v>31</v>
      </c>
      <c r="H42" s="62">
        <f>SUM(B42:G42)</f>
        <v>-19</v>
      </c>
      <c r="I42" s="66" t="s">
        <v>31</v>
      </c>
      <c r="J42" s="62">
        <f>SUM(H42:I42)</f>
        <v>-19</v>
      </c>
      <c r="K42" s="36"/>
    </row>
    <row r="43" spans="1:11" ht="18">
      <c r="A43" s="28"/>
      <c r="B43" s="62"/>
      <c r="C43" s="62"/>
      <c r="D43" s="62"/>
      <c r="E43" s="62"/>
      <c r="F43" s="62"/>
      <c r="G43" s="62"/>
      <c r="H43" s="62"/>
      <c r="I43" s="89"/>
      <c r="J43" s="62"/>
      <c r="K43" s="36"/>
    </row>
    <row r="44" spans="1:11" ht="18">
      <c r="A44" s="6" t="s">
        <v>97</v>
      </c>
      <c r="B44" s="66" t="s">
        <v>31</v>
      </c>
      <c r="C44" s="66" t="s">
        <v>31</v>
      </c>
      <c r="D44" s="66" t="s">
        <v>31</v>
      </c>
      <c r="E44" s="66" t="s">
        <v>31</v>
      </c>
      <c r="F44" s="66" t="s">
        <v>31</v>
      </c>
      <c r="G44" s="62">
        <v>3580</v>
      </c>
      <c r="H44" s="62">
        <f>SUM(B44:G44)</f>
        <v>3580</v>
      </c>
      <c r="I44" s="62">
        <v>1</v>
      </c>
      <c r="J44" s="62">
        <f>SUM(H44:I44)</f>
        <v>3581</v>
      </c>
      <c r="K44" s="36"/>
    </row>
    <row r="45" spans="1:11" ht="18">
      <c r="A45" s="6"/>
      <c r="B45" s="66"/>
      <c r="C45" s="66"/>
      <c r="D45" s="66"/>
      <c r="E45" s="66"/>
      <c r="F45" s="66"/>
      <c r="G45" s="62"/>
      <c r="H45" s="62"/>
      <c r="I45" s="62"/>
      <c r="J45" s="62"/>
      <c r="K45" s="36"/>
    </row>
    <row r="46" spans="1:11" ht="18">
      <c r="A46" s="6" t="s">
        <v>98</v>
      </c>
      <c r="B46" s="66" t="s">
        <v>31</v>
      </c>
      <c r="C46" s="66" t="s">
        <v>31</v>
      </c>
      <c r="D46" s="66" t="s">
        <v>31</v>
      </c>
      <c r="E46" s="66" t="s">
        <v>31</v>
      </c>
      <c r="F46" s="66" t="s">
        <v>31</v>
      </c>
      <c r="G46" s="62">
        <v>-1705</v>
      </c>
      <c r="H46" s="62">
        <f>SUM(B46:G46)</f>
        <v>-1705</v>
      </c>
      <c r="I46" s="66" t="s">
        <v>31</v>
      </c>
      <c r="J46" s="62">
        <f>SUM(H46:I46)</f>
        <v>-1705</v>
      </c>
      <c r="K46" s="36"/>
    </row>
    <row r="47" spans="1:11" ht="18">
      <c r="A47" s="6"/>
      <c r="B47" s="66"/>
      <c r="C47" s="66"/>
      <c r="D47" s="66"/>
      <c r="E47" s="66"/>
      <c r="F47" s="62"/>
      <c r="G47" s="62"/>
      <c r="H47" s="62"/>
      <c r="I47" s="89"/>
      <c r="J47" s="62"/>
      <c r="K47" s="36"/>
    </row>
    <row r="48" spans="1:11" ht="18">
      <c r="A48" s="28" t="s">
        <v>104</v>
      </c>
      <c r="B48" s="68">
        <f aca="true" t="shared" si="0" ref="B48:J48">SUM(B37:B47)</f>
        <v>62704</v>
      </c>
      <c r="C48" s="68">
        <f t="shared" si="0"/>
        <v>52</v>
      </c>
      <c r="D48" s="68">
        <f t="shared" si="0"/>
        <v>22630</v>
      </c>
      <c r="E48" s="68">
        <f t="shared" si="0"/>
        <v>612</v>
      </c>
      <c r="F48" s="68">
        <f t="shared" si="0"/>
        <v>-20</v>
      </c>
      <c r="G48" s="68">
        <f t="shared" si="0"/>
        <v>66568</v>
      </c>
      <c r="H48" s="68">
        <f t="shared" si="0"/>
        <v>152546</v>
      </c>
      <c r="I48" s="68">
        <f t="shared" si="0"/>
        <v>1</v>
      </c>
      <c r="J48" s="68">
        <f t="shared" si="0"/>
        <v>152547</v>
      </c>
      <c r="K48" s="36"/>
    </row>
    <row r="49" spans="1:11" ht="18">
      <c r="A49" s="36"/>
      <c r="B49" s="72"/>
      <c r="C49" s="72"/>
      <c r="D49" s="72"/>
      <c r="E49" s="72"/>
      <c r="F49" s="72"/>
      <c r="G49" s="72"/>
      <c r="H49" s="72"/>
      <c r="I49" s="39"/>
      <c r="J49" s="72"/>
      <c r="K49" s="36"/>
    </row>
    <row r="50" spans="1:11" ht="18">
      <c r="A50" s="36"/>
      <c r="B50" s="36"/>
      <c r="C50" s="36"/>
      <c r="D50" s="36"/>
      <c r="E50" s="36"/>
      <c r="F50" s="36"/>
      <c r="G50" s="36"/>
      <c r="H50" s="36"/>
      <c r="I50" s="36"/>
      <c r="J50" s="6"/>
      <c r="K50" s="36"/>
    </row>
    <row r="51" spans="1:11" ht="18">
      <c r="A51" s="28" t="s">
        <v>105</v>
      </c>
      <c r="B51" s="6"/>
      <c r="C51" s="6"/>
      <c r="D51" s="6"/>
      <c r="E51" s="6"/>
      <c r="F51" s="6"/>
      <c r="G51" s="6"/>
      <c r="H51" s="6"/>
      <c r="I51" s="6"/>
      <c r="J51" s="6"/>
      <c r="K51" s="36"/>
    </row>
    <row r="52" spans="1:11" ht="18">
      <c r="A52" s="28" t="s">
        <v>106</v>
      </c>
      <c r="B52" s="6"/>
      <c r="C52" s="6"/>
      <c r="D52" s="6"/>
      <c r="E52" s="6"/>
      <c r="F52" s="6"/>
      <c r="G52" s="6"/>
      <c r="H52" s="6"/>
      <c r="I52" s="6"/>
      <c r="J52" s="6"/>
      <c r="K52" s="36"/>
    </row>
    <row r="53" spans="1:11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36"/>
    </row>
    <row r="54" spans="1:11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36"/>
    </row>
    <row r="55" spans="1:11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36"/>
    </row>
    <row r="56" spans="1:11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36"/>
    </row>
    <row r="57" spans="1:11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36"/>
    </row>
    <row r="58" spans="1:11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36"/>
    </row>
    <row r="59" spans="1:11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36"/>
    </row>
    <row r="60" spans="1:11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36"/>
    </row>
    <row r="61" spans="1:11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36"/>
    </row>
    <row r="62" spans="1:11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36"/>
    </row>
    <row r="63" spans="1:11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36"/>
    </row>
    <row r="64" spans="1:11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36"/>
    </row>
    <row r="65" spans="1:11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36"/>
    </row>
    <row r="66" spans="1:11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36"/>
    </row>
    <row r="67" spans="1:11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36"/>
    </row>
    <row r="68" spans="1:11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36"/>
    </row>
    <row r="69" spans="1:11" ht="18">
      <c r="A69" s="6"/>
      <c r="B69" s="6"/>
      <c r="C69" s="6"/>
      <c r="D69" s="6"/>
      <c r="E69" s="6"/>
      <c r="F69" s="6"/>
      <c r="G69" s="6"/>
      <c r="H69" s="6"/>
      <c r="I69" s="6"/>
      <c r="J69" s="6"/>
      <c r="K69" s="36"/>
    </row>
    <row r="70" spans="1:11" ht="18">
      <c r="A70" s="6"/>
      <c r="B70" s="6"/>
      <c r="C70" s="6"/>
      <c r="D70" s="6"/>
      <c r="E70" s="6"/>
      <c r="F70" s="6"/>
      <c r="G70" s="6"/>
      <c r="H70" s="6"/>
      <c r="I70" s="6"/>
      <c r="J70" s="6"/>
      <c r="K70" s="36"/>
    </row>
    <row r="71" spans="1:11" ht="18">
      <c r="A71" s="6"/>
      <c r="B71" s="6"/>
      <c r="C71" s="6"/>
      <c r="D71" s="6"/>
      <c r="E71" s="6"/>
      <c r="F71" s="6"/>
      <c r="G71" s="6"/>
      <c r="H71" s="6"/>
      <c r="I71" s="6"/>
      <c r="J71" s="6"/>
      <c r="K71" s="36"/>
    </row>
    <row r="72" spans="1:11" ht="18">
      <c r="A72" s="6"/>
      <c r="B72" s="6"/>
      <c r="C72" s="6"/>
      <c r="D72" s="6"/>
      <c r="E72" s="6"/>
      <c r="F72" s="6"/>
      <c r="G72" s="6"/>
      <c r="H72" s="6"/>
      <c r="I72" s="6"/>
      <c r="J72" s="6"/>
      <c r="K72" s="36"/>
    </row>
    <row r="73" spans="1:11" ht="18">
      <c r="A73" s="6"/>
      <c r="B73" s="6"/>
      <c r="C73" s="6"/>
      <c r="D73" s="6"/>
      <c r="E73" s="6"/>
      <c r="F73" s="6"/>
      <c r="G73" s="6"/>
      <c r="H73" s="6"/>
      <c r="I73" s="6"/>
      <c r="J73" s="6"/>
      <c r="K73" s="36"/>
    </row>
  </sheetData>
  <printOptions/>
  <pageMargins left="0.5" right="0.5" top="0.5" bottom="0.5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53" customWidth="1"/>
    <col min="2" max="2" width="61.6640625" style="53" customWidth="1"/>
    <col min="3" max="3" width="13.6640625" style="93" customWidth="1"/>
    <col min="4" max="4" width="2.6640625" style="93" customWidth="1"/>
    <col min="5" max="5" width="16.6640625" style="93" customWidth="1"/>
    <col min="6" max="16384" width="9.6640625" style="53" customWidth="1"/>
  </cols>
  <sheetData>
    <row r="1" spans="1:5" ht="15">
      <c r="A1" s="36"/>
      <c r="B1" s="36"/>
      <c r="C1" s="89"/>
      <c r="D1" s="89"/>
      <c r="E1" s="89"/>
    </row>
    <row r="2" spans="1:5" ht="15">
      <c r="A2" s="36"/>
      <c r="B2" s="36"/>
      <c r="C2" s="89"/>
      <c r="D2" s="89"/>
      <c r="E2" s="89"/>
    </row>
    <row r="3" spans="1:5" ht="23.25">
      <c r="A3" s="36"/>
      <c r="B3" s="3" t="s">
        <v>139</v>
      </c>
      <c r="C3" s="89"/>
      <c r="D3" s="89"/>
      <c r="E3" s="89"/>
    </row>
    <row r="4" spans="1:5" ht="15.75">
      <c r="A4" s="36"/>
      <c r="B4" s="4" t="s">
        <v>140</v>
      </c>
      <c r="C4" s="89"/>
      <c r="D4" s="89"/>
      <c r="E4" s="89"/>
    </row>
    <row r="5" spans="1:5" ht="15.75">
      <c r="A5" s="36"/>
      <c r="B5" s="4" t="s">
        <v>141</v>
      </c>
      <c r="C5" s="89"/>
      <c r="D5" s="89"/>
      <c r="E5" s="89"/>
    </row>
    <row r="6" spans="1:5" ht="15">
      <c r="A6" s="36"/>
      <c r="B6" s="36"/>
      <c r="C6" s="89"/>
      <c r="D6" s="89"/>
      <c r="E6" s="89"/>
    </row>
    <row r="7" spans="1:5" ht="15">
      <c r="A7" s="36"/>
      <c r="B7" s="36"/>
      <c r="C7" s="89"/>
      <c r="D7" s="89"/>
      <c r="E7" s="89"/>
    </row>
    <row r="8" spans="1:5" ht="20.25">
      <c r="A8" s="54" t="s">
        <v>125</v>
      </c>
      <c r="B8" s="55"/>
      <c r="C8" s="59"/>
      <c r="D8" s="89"/>
      <c r="E8" s="89"/>
    </row>
    <row r="9" spans="1:5" ht="20.25">
      <c r="A9" s="56" t="s">
        <v>87</v>
      </c>
      <c r="B9" s="57"/>
      <c r="C9" s="59"/>
      <c r="D9" s="89"/>
      <c r="E9" s="89"/>
    </row>
    <row r="10" spans="1:5" ht="20.25">
      <c r="A10" s="56"/>
      <c r="B10" s="57"/>
      <c r="C10" s="59"/>
      <c r="D10" s="89"/>
      <c r="E10" s="89"/>
    </row>
    <row r="11" spans="1:5" ht="20.25">
      <c r="A11" s="56"/>
      <c r="B11" s="57"/>
      <c r="C11" s="60" t="s">
        <v>26</v>
      </c>
      <c r="D11" s="89"/>
      <c r="E11" s="60" t="s">
        <v>33</v>
      </c>
    </row>
    <row r="12" spans="1:5" ht="20.25">
      <c r="A12" s="56"/>
      <c r="B12" s="57"/>
      <c r="C12" s="60" t="s">
        <v>27</v>
      </c>
      <c r="D12" s="89"/>
      <c r="E12" s="60" t="s">
        <v>34</v>
      </c>
    </row>
    <row r="13" spans="1:5" ht="20.25">
      <c r="A13" s="56"/>
      <c r="B13" s="57"/>
      <c r="C13" s="60" t="s">
        <v>38</v>
      </c>
      <c r="D13" s="89"/>
      <c r="E13" s="60" t="s">
        <v>39</v>
      </c>
    </row>
    <row r="14" spans="1:5" ht="20.25">
      <c r="A14" s="56"/>
      <c r="B14" s="57"/>
      <c r="C14" s="60" t="str">
        <f>PL!G17</f>
        <v>30/09/06</v>
      </c>
      <c r="D14" s="89"/>
      <c r="E14" s="60" t="str">
        <f>PL!I17</f>
        <v>30/09/05</v>
      </c>
    </row>
    <row r="15" spans="1:5" ht="18">
      <c r="A15" s="58"/>
      <c r="B15" s="58"/>
      <c r="C15" s="61" t="s">
        <v>30</v>
      </c>
      <c r="D15" s="62"/>
      <c r="E15" s="61" t="s">
        <v>30</v>
      </c>
    </row>
    <row r="16" spans="1:5" ht="18">
      <c r="A16" s="58"/>
      <c r="B16" s="58"/>
      <c r="C16" s="61"/>
      <c r="D16" s="62"/>
      <c r="E16" s="60" t="s">
        <v>36</v>
      </c>
    </row>
    <row r="17" spans="1:5" ht="18">
      <c r="A17" s="58"/>
      <c r="B17" s="58"/>
      <c r="C17" s="89"/>
      <c r="D17" s="62"/>
      <c r="E17" s="89"/>
    </row>
    <row r="18" spans="1:5" ht="18">
      <c r="A18" s="54" t="s">
        <v>126</v>
      </c>
      <c r="B18" s="54"/>
      <c r="C18" s="63"/>
      <c r="D18" s="62"/>
      <c r="E18" s="63"/>
    </row>
    <row r="19" spans="1:5" ht="18">
      <c r="A19" s="58"/>
      <c r="B19" s="58"/>
      <c r="C19" s="63"/>
      <c r="D19" s="62"/>
      <c r="E19" s="63"/>
    </row>
    <row r="20" spans="1:5" ht="18">
      <c r="A20" s="58"/>
      <c r="B20" s="58" t="s">
        <v>142</v>
      </c>
      <c r="C20" s="64">
        <f>PL!G31</f>
        <v>4116</v>
      </c>
      <c r="D20" s="62"/>
      <c r="E20" s="64">
        <v>4167</v>
      </c>
    </row>
    <row r="21" spans="1:5" ht="18">
      <c r="A21" s="58"/>
      <c r="B21" s="58" t="s">
        <v>143</v>
      </c>
      <c r="C21" s="64">
        <v>10230</v>
      </c>
      <c r="D21" s="62"/>
      <c r="E21" s="64">
        <v>11998</v>
      </c>
    </row>
    <row r="22" spans="1:5" ht="18">
      <c r="A22" s="58"/>
      <c r="B22" s="58" t="s">
        <v>144</v>
      </c>
      <c r="C22" s="65">
        <f>C21+C20</f>
        <v>14346</v>
      </c>
      <c r="D22" s="62"/>
      <c r="E22" s="65">
        <f>SUM(E20:E21)</f>
        <v>16165</v>
      </c>
    </row>
    <row r="23" spans="1:5" ht="18">
      <c r="A23" s="58"/>
      <c r="B23" s="58" t="s">
        <v>145</v>
      </c>
      <c r="C23" s="64">
        <v>-56</v>
      </c>
      <c r="D23" s="62"/>
      <c r="E23" s="64">
        <v>-5911</v>
      </c>
    </row>
    <row r="24" spans="1:5" ht="18">
      <c r="A24" s="58"/>
      <c r="B24" s="58" t="s">
        <v>146</v>
      </c>
      <c r="C24" s="65">
        <f>C23+C22</f>
        <v>14290</v>
      </c>
      <c r="D24" s="62"/>
      <c r="E24" s="65">
        <v>10254</v>
      </c>
    </row>
    <row r="25" spans="1:5" ht="18">
      <c r="A25" s="58"/>
      <c r="B25" s="58" t="s">
        <v>147</v>
      </c>
      <c r="C25" s="62">
        <v>615</v>
      </c>
      <c r="D25" s="62"/>
      <c r="E25" s="62">
        <v>732</v>
      </c>
    </row>
    <row r="26" spans="1:5" ht="18">
      <c r="A26" s="58"/>
      <c r="B26" s="58" t="s">
        <v>148</v>
      </c>
      <c r="C26" s="66">
        <v>994</v>
      </c>
      <c r="D26" s="62"/>
      <c r="E26" s="66" t="s">
        <v>31</v>
      </c>
    </row>
    <row r="27" spans="1:5" ht="18">
      <c r="A27" s="58"/>
      <c r="B27" s="58" t="s">
        <v>149</v>
      </c>
      <c r="C27" s="67">
        <v>-2093</v>
      </c>
      <c r="D27" s="62"/>
      <c r="E27" s="62">
        <v>-1399</v>
      </c>
    </row>
    <row r="28" spans="1:5" ht="18">
      <c r="A28" s="58"/>
      <c r="B28" s="58" t="s">
        <v>150</v>
      </c>
      <c r="C28" s="68">
        <f>SUM(C24:C27)</f>
        <v>13806</v>
      </c>
      <c r="D28" s="62"/>
      <c r="E28" s="68">
        <v>9587</v>
      </c>
    </row>
    <row r="29" spans="1:5" ht="18">
      <c r="A29" s="58"/>
      <c r="B29" s="58"/>
      <c r="C29" s="62"/>
      <c r="D29" s="62"/>
      <c r="E29" s="62"/>
    </row>
    <row r="30" spans="1:5" ht="18">
      <c r="A30" s="54" t="s">
        <v>127</v>
      </c>
      <c r="B30" s="58"/>
      <c r="C30" s="64"/>
      <c r="D30" s="62"/>
      <c r="E30" s="64"/>
    </row>
    <row r="31" spans="1:5" ht="18">
      <c r="A31" s="58"/>
      <c r="B31" s="58"/>
      <c r="C31" s="64"/>
      <c r="D31" s="62"/>
      <c r="E31" s="64"/>
    </row>
    <row r="32" spans="1:5" ht="18">
      <c r="A32" s="58"/>
      <c r="B32" s="58" t="s">
        <v>151</v>
      </c>
      <c r="C32" s="62">
        <v>-554</v>
      </c>
      <c r="D32" s="62"/>
      <c r="E32" s="62">
        <v>-2735</v>
      </c>
    </row>
    <row r="33" spans="1:5" ht="18">
      <c r="A33" s="58"/>
      <c r="B33" s="58"/>
      <c r="C33" s="64"/>
      <c r="D33" s="62"/>
      <c r="E33" s="64"/>
    </row>
    <row r="34" spans="1:5" ht="18">
      <c r="A34" s="54" t="s">
        <v>128</v>
      </c>
      <c r="B34" s="58"/>
      <c r="C34" s="64"/>
      <c r="D34" s="62"/>
      <c r="E34" s="64"/>
    </row>
    <row r="35" spans="1:5" ht="18">
      <c r="A35" s="58"/>
      <c r="B35" s="58"/>
      <c r="C35" s="64"/>
      <c r="D35" s="62"/>
      <c r="E35" s="64"/>
    </row>
    <row r="36" spans="1:5" ht="18">
      <c r="A36" s="58"/>
      <c r="B36" s="58" t="s">
        <v>152</v>
      </c>
      <c r="C36" s="62">
        <v>-5737</v>
      </c>
      <c r="D36" s="62"/>
      <c r="E36" s="62">
        <v>-5661</v>
      </c>
    </row>
    <row r="37" spans="1:5" ht="18">
      <c r="A37" s="58"/>
      <c r="B37" s="58"/>
      <c r="C37" s="64"/>
      <c r="D37" s="62"/>
      <c r="E37" s="64"/>
    </row>
    <row r="38" spans="1:5" ht="18">
      <c r="A38" s="56" t="s">
        <v>129</v>
      </c>
      <c r="B38" s="56"/>
      <c r="C38" s="65">
        <f>C28+C32+C36</f>
        <v>7515</v>
      </c>
      <c r="D38" s="62"/>
      <c r="E38" s="65">
        <v>1191</v>
      </c>
    </row>
    <row r="39" spans="1:5" ht="18">
      <c r="A39" s="56"/>
      <c r="B39" s="56"/>
      <c r="C39" s="64"/>
      <c r="D39" s="62"/>
      <c r="E39" s="64"/>
    </row>
    <row r="40" spans="1:5" ht="18">
      <c r="A40" s="56" t="s">
        <v>130</v>
      </c>
      <c r="B40" s="56"/>
      <c r="C40" s="64">
        <v>-10972</v>
      </c>
      <c r="D40" s="62"/>
      <c r="E40" s="64">
        <v>-12174</v>
      </c>
    </row>
    <row r="41" spans="1:5" ht="18">
      <c r="A41" s="56"/>
      <c r="B41" s="56"/>
      <c r="C41" s="64"/>
      <c r="D41" s="62"/>
      <c r="E41" s="64"/>
    </row>
    <row r="42" spans="1:5" ht="18">
      <c r="A42" s="56" t="s">
        <v>131</v>
      </c>
      <c r="B42" s="56"/>
      <c r="C42" s="65">
        <f>SUM(C38:C41)</f>
        <v>-3457</v>
      </c>
      <c r="D42" s="62"/>
      <c r="E42" s="65">
        <v>-10983</v>
      </c>
    </row>
    <row r="43" spans="1:5" ht="18">
      <c r="A43" s="58"/>
      <c r="B43" s="58"/>
      <c r="C43" s="69"/>
      <c r="D43" s="62"/>
      <c r="E43" s="69"/>
    </row>
    <row r="44" spans="1:5" ht="18">
      <c r="A44" s="58"/>
      <c r="B44" s="56"/>
      <c r="C44" s="64"/>
      <c r="D44" s="62"/>
      <c r="E44" s="64"/>
    </row>
    <row r="45" spans="1:5" ht="18.75">
      <c r="A45" s="58" t="s">
        <v>132</v>
      </c>
      <c r="B45" s="56"/>
      <c r="C45" s="64"/>
      <c r="D45" s="62"/>
      <c r="E45" s="70"/>
    </row>
    <row r="46" spans="1:5" ht="18">
      <c r="A46" s="58"/>
      <c r="B46" s="56"/>
      <c r="C46" s="64"/>
      <c r="D46" s="62"/>
      <c r="E46" s="64"/>
    </row>
    <row r="47" spans="1:5" ht="18">
      <c r="A47" s="58" t="s">
        <v>133</v>
      </c>
      <c r="B47" s="56"/>
      <c r="C47" s="64">
        <v>13</v>
      </c>
      <c r="D47" s="62"/>
      <c r="E47" s="64">
        <v>13</v>
      </c>
    </row>
    <row r="48" spans="1:5" ht="18">
      <c r="A48" s="58" t="s">
        <v>134</v>
      </c>
      <c r="B48" s="56"/>
      <c r="C48" s="64">
        <v>8280</v>
      </c>
      <c r="D48" s="62"/>
      <c r="E48" s="62">
        <v>4877</v>
      </c>
    </row>
    <row r="49" spans="1:5" ht="18">
      <c r="A49" s="58" t="s">
        <v>135</v>
      </c>
      <c r="B49" s="56"/>
      <c r="C49" s="64">
        <v>-11738</v>
      </c>
      <c r="D49" s="62"/>
      <c r="E49" s="67">
        <v>-15861</v>
      </c>
    </row>
    <row r="50" spans="1:5" ht="18">
      <c r="A50" s="58"/>
      <c r="B50" s="56"/>
      <c r="C50" s="65">
        <f>SUM(C47:C49)</f>
        <v>-3445</v>
      </c>
      <c r="D50" s="62"/>
      <c r="E50" s="65">
        <f>SUM(E47:E49)</f>
        <v>-10971</v>
      </c>
    </row>
    <row r="51" spans="1:5" ht="18">
      <c r="A51" s="58" t="s">
        <v>136</v>
      </c>
      <c r="B51" s="56"/>
      <c r="C51" s="64">
        <v>-12</v>
      </c>
      <c r="D51" s="62"/>
      <c r="E51" s="64">
        <v>-12</v>
      </c>
    </row>
    <row r="52" spans="1:5" ht="18">
      <c r="A52" s="58"/>
      <c r="B52" s="56"/>
      <c r="C52" s="65">
        <f>SUM(C50:C51)</f>
        <v>-3457</v>
      </c>
      <c r="D52" s="62"/>
      <c r="E52" s="65">
        <f>SUM(E50:E51)</f>
        <v>-10983</v>
      </c>
    </row>
    <row r="53" spans="1:5" ht="18">
      <c r="A53" s="58"/>
      <c r="B53" s="56"/>
      <c r="C53" s="69"/>
      <c r="D53" s="62"/>
      <c r="E53" s="69"/>
    </row>
    <row r="54" spans="1:5" ht="18">
      <c r="A54" s="28" t="s">
        <v>137</v>
      </c>
      <c r="B54" s="36"/>
      <c r="C54" s="89"/>
      <c r="D54" s="89"/>
      <c r="E54" s="89"/>
    </row>
    <row r="55" spans="1:5" ht="18">
      <c r="A55" s="28" t="s">
        <v>138</v>
      </c>
      <c r="B55" s="36"/>
      <c r="C55" s="89"/>
      <c r="D55" s="89"/>
      <c r="E55" s="89"/>
    </row>
    <row r="56" spans="1:5" ht="15">
      <c r="A56" s="36"/>
      <c r="B56" s="36"/>
      <c r="C56" s="89"/>
      <c r="D56" s="89"/>
      <c r="E56" s="89"/>
    </row>
    <row r="57" spans="1:5" ht="15">
      <c r="A57" s="36"/>
      <c r="B57" s="36"/>
      <c r="C57" s="89"/>
      <c r="D57" s="89"/>
      <c r="E57" s="89"/>
    </row>
    <row r="58" spans="1:5" ht="15">
      <c r="A58" s="36"/>
      <c r="B58" s="36"/>
      <c r="C58" s="89"/>
      <c r="D58" s="89"/>
      <c r="E58" s="89"/>
    </row>
    <row r="59" spans="1:5" ht="15">
      <c r="A59" s="36"/>
      <c r="B59" s="36"/>
      <c r="C59" s="89"/>
      <c r="D59" s="89"/>
      <c r="E59" s="89"/>
    </row>
    <row r="60" spans="1:5" ht="15">
      <c r="A60" s="36"/>
      <c r="B60" s="36"/>
      <c r="C60" s="89"/>
      <c r="D60" s="89"/>
      <c r="E60" s="89"/>
    </row>
    <row r="61" spans="1:5" ht="18">
      <c r="A61" s="6"/>
      <c r="B61" s="36"/>
      <c r="C61" s="89"/>
      <c r="D61" s="89"/>
      <c r="E61" s="89"/>
    </row>
  </sheetData>
  <printOptions/>
  <pageMargins left="0.5" right="0.5" top="0.5" bottom="0.5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9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5.6640625" style="35" customWidth="1"/>
    <col min="2" max="2" width="3.10546875" style="35" customWidth="1"/>
    <col min="3" max="3" width="5.6640625" style="35" customWidth="1"/>
    <col min="4" max="4" width="16.4453125" style="35" customWidth="1"/>
    <col min="5" max="5" width="17.6640625" style="35" customWidth="1"/>
    <col min="6" max="6" width="13.3359375" style="93" customWidth="1"/>
    <col min="7" max="7" width="4.6640625" style="93" customWidth="1"/>
    <col min="8" max="8" width="12.6640625" style="93" customWidth="1"/>
    <col min="9" max="9" width="3.6640625" style="93" customWidth="1"/>
    <col min="10" max="10" width="12.6640625" style="93" customWidth="1"/>
    <col min="11" max="11" width="10.6640625" style="35" customWidth="1"/>
    <col min="12" max="12" width="20.99609375" style="35" customWidth="1"/>
    <col min="13" max="16384" width="9.6640625" style="35" customWidth="1"/>
  </cols>
  <sheetData>
    <row r="1" ht="23.25">
      <c r="A1" s="3"/>
    </row>
    <row r="2" ht="15.75">
      <c r="A2" s="73"/>
    </row>
    <row r="3" spans="1:4" ht="23.25">
      <c r="A3" s="4"/>
      <c r="D3" s="3" t="s">
        <v>338</v>
      </c>
    </row>
    <row r="4" ht="15.75">
      <c r="D4" s="73" t="s">
        <v>339</v>
      </c>
    </row>
    <row r="5" ht="15.75">
      <c r="D5" s="4" t="s">
        <v>340</v>
      </c>
    </row>
    <row r="6" ht="15"/>
    <row r="8" ht="15.75">
      <c r="A8" s="4" t="s">
        <v>153</v>
      </c>
    </row>
    <row r="10" spans="1:5" ht="15.75">
      <c r="A10" s="4" t="s">
        <v>154</v>
      </c>
      <c r="B10" s="73" t="s">
        <v>180</v>
      </c>
      <c r="C10" s="73"/>
      <c r="D10" s="73"/>
      <c r="E10" s="4"/>
    </row>
    <row r="11" spans="1:5" ht="15.75">
      <c r="A11" s="4"/>
      <c r="B11" s="73"/>
      <c r="C11" s="73"/>
      <c r="D11" s="73"/>
      <c r="E11" s="4"/>
    </row>
    <row r="12" spans="1:5" ht="15.75">
      <c r="A12" s="4"/>
      <c r="B12" s="94" t="s">
        <v>181</v>
      </c>
      <c r="C12" s="94"/>
      <c r="D12" s="94"/>
      <c r="E12" s="4"/>
    </row>
    <row r="13" spans="1:5" ht="15.75">
      <c r="A13" s="4"/>
      <c r="B13" s="94" t="s">
        <v>182</v>
      </c>
      <c r="C13" s="94"/>
      <c r="D13" s="94"/>
      <c r="E13" s="4"/>
    </row>
    <row r="14" spans="1:5" ht="15.75">
      <c r="A14" s="4"/>
      <c r="B14" s="94" t="s">
        <v>183</v>
      </c>
      <c r="C14" s="94"/>
      <c r="D14" s="94"/>
      <c r="E14" s="4"/>
    </row>
    <row r="15" spans="1:5" ht="15.75">
      <c r="A15" s="4"/>
      <c r="B15" s="94"/>
      <c r="C15" s="94"/>
      <c r="D15" s="94"/>
      <c r="E15" s="4"/>
    </row>
    <row r="16" spans="1:5" ht="15.75">
      <c r="A16" s="4"/>
      <c r="B16" s="94" t="s">
        <v>184</v>
      </c>
      <c r="C16" s="94"/>
      <c r="D16" s="94"/>
      <c r="E16" s="4"/>
    </row>
    <row r="17" spans="1:5" ht="15.75">
      <c r="A17" s="4"/>
      <c r="B17" s="94" t="s">
        <v>185</v>
      </c>
      <c r="C17" s="94"/>
      <c r="D17" s="94"/>
      <c r="E17" s="4"/>
    </row>
    <row r="18" spans="1:5" ht="15.75">
      <c r="A18" s="4"/>
      <c r="B18" s="94" t="s">
        <v>186</v>
      </c>
      <c r="C18" s="94"/>
      <c r="D18" s="94"/>
      <c r="E18" s="4"/>
    </row>
    <row r="19" spans="1:5" ht="15.75">
      <c r="A19" s="4"/>
      <c r="B19" s="94"/>
      <c r="C19" s="94"/>
      <c r="D19" s="94"/>
      <c r="E19" s="4"/>
    </row>
    <row r="20" spans="1:5" ht="15.75">
      <c r="A20" s="4"/>
      <c r="B20" s="94" t="s">
        <v>187</v>
      </c>
      <c r="C20" s="94"/>
      <c r="D20" s="94" t="s">
        <v>341</v>
      </c>
      <c r="E20" s="4"/>
    </row>
    <row r="21" spans="1:5" ht="15.75">
      <c r="A21" s="4"/>
      <c r="B21" s="94" t="s">
        <v>188</v>
      </c>
      <c r="C21" s="94"/>
      <c r="D21" s="94" t="s">
        <v>342</v>
      </c>
      <c r="E21" s="4"/>
    </row>
    <row r="22" spans="1:5" ht="15.75">
      <c r="A22" s="4"/>
      <c r="B22" s="94" t="s">
        <v>189</v>
      </c>
      <c r="C22" s="94"/>
      <c r="D22" s="94" t="s">
        <v>343</v>
      </c>
      <c r="E22" s="4"/>
    </row>
    <row r="23" spans="1:5" ht="15.75">
      <c r="A23" s="4"/>
      <c r="B23" s="94" t="s">
        <v>190</v>
      </c>
      <c r="C23" s="94"/>
      <c r="D23" s="94" t="s">
        <v>344</v>
      </c>
      <c r="E23" s="4"/>
    </row>
    <row r="24" spans="1:5" ht="15.75">
      <c r="A24" s="4"/>
      <c r="B24" s="94" t="s">
        <v>191</v>
      </c>
      <c r="C24" s="94"/>
      <c r="D24" s="94" t="s">
        <v>52</v>
      </c>
      <c r="E24" s="4"/>
    </row>
    <row r="25" spans="1:5" ht="15.75">
      <c r="A25" s="4"/>
      <c r="B25" s="94" t="s">
        <v>192</v>
      </c>
      <c r="C25" s="94"/>
      <c r="D25" s="94" t="s">
        <v>345</v>
      </c>
      <c r="E25" s="4"/>
    </row>
    <row r="26" spans="1:5" ht="15.75">
      <c r="A26" s="4"/>
      <c r="B26" s="94" t="s">
        <v>193</v>
      </c>
      <c r="C26" s="94"/>
      <c r="D26" s="94" t="s">
        <v>346</v>
      </c>
      <c r="E26" s="4"/>
    </row>
    <row r="27" spans="1:5" ht="15.75">
      <c r="A27" s="4"/>
      <c r="B27" s="94" t="s">
        <v>194</v>
      </c>
      <c r="C27" s="94"/>
      <c r="D27" s="94" t="s">
        <v>347</v>
      </c>
      <c r="E27" s="4"/>
    </row>
    <row r="28" spans="1:5" ht="15.75">
      <c r="A28" s="4"/>
      <c r="B28" s="94" t="s">
        <v>195</v>
      </c>
      <c r="C28" s="94"/>
      <c r="D28" s="94" t="s">
        <v>348</v>
      </c>
      <c r="E28" s="4"/>
    </row>
    <row r="29" spans="1:5" ht="15.75">
      <c r="A29" s="4"/>
      <c r="B29" s="94" t="s">
        <v>196</v>
      </c>
      <c r="C29" s="94"/>
      <c r="D29" s="94" t="s">
        <v>349</v>
      </c>
      <c r="E29" s="4"/>
    </row>
    <row r="30" spans="1:5" ht="15.75">
      <c r="A30" s="4"/>
      <c r="B30" s="94" t="s">
        <v>197</v>
      </c>
      <c r="C30" s="94"/>
      <c r="D30" s="94" t="s">
        <v>350</v>
      </c>
      <c r="E30" s="4"/>
    </row>
    <row r="31" spans="1:5" ht="15.75">
      <c r="A31" s="4"/>
      <c r="B31" s="94" t="s">
        <v>198</v>
      </c>
      <c r="C31" s="94"/>
      <c r="D31" s="94" t="s">
        <v>351</v>
      </c>
      <c r="E31" s="4"/>
    </row>
    <row r="32" spans="1:5" ht="15.75">
      <c r="A32" s="4"/>
      <c r="B32" s="94" t="s">
        <v>199</v>
      </c>
      <c r="C32" s="94"/>
      <c r="D32" s="94" t="s">
        <v>352</v>
      </c>
      <c r="E32" s="4"/>
    </row>
    <row r="33" spans="1:5" ht="15.75">
      <c r="A33" s="4"/>
      <c r="B33" s="94" t="s">
        <v>200</v>
      </c>
      <c r="C33" s="94"/>
      <c r="D33" s="94" t="s">
        <v>353</v>
      </c>
      <c r="E33" s="4"/>
    </row>
    <row r="34" spans="1:5" ht="15.75">
      <c r="A34" s="4"/>
      <c r="B34" s="94" t="s">
        <v>201</v>
      </c>
      <c r="C34" s="94"/>
      <c r="D34" s="94" t="s">
        <v>354</v>
      </c>
      <c r="E34" s="4"/>
    </row>
    <row r="35" spans="1:5" ht="15.75">
      <c r="A35" s="4"/>
      <c r="B35" s="94" t="s">
        <v>202</v>
      </c>
      <c r="C35" s="94"/>
      <c r="D35" s="94" t="s">
        <v>355</v>
      </c>
      <c r="E35" s="4"/>
    </row>
    <row r="36" spans="1:5" ht="15.75">
      <c r="A36" s="4"/>
      <c r="B36" s="94" t="s">
        <v>203</v>
      </c>
      <c r="C36" s="94"/>
      <c r="D36" s="94" t="s">
        <v>356</v>
      </c>
      <c r="E36" s="4"/>
    </row>
    <row r="37" spans="1:5" ht="15.75">
      <c r="A37" s="4"/>
      <c r="B37" s="94"/>
      <c r="C37" s="94"/>
      <c r="D37" s="94"/>
      <c r="E37" s="4"/>
    </row>
    <row r="38" spans="1:5" ht="15.75">
      <c r="A38" s="4"/>
      <c r="B38" s="94" t="s">
        <v>204</v>
      </c>
      <c r="C38" s="94"/>
      <c r="D38" s="94"/>
      <c r="E38" s="4"/>
    </row>
    <row r="39" spans="1:5" ht="15.75">
      <c r="A39" s="4"/>
      <c r="B39" s="94" t="s">
        <v>205</v>
      </c>
      <c r="C39" s="94"/>
      <c r="D39" s="94"/>
      <c r="E39" s="4"/>
    </row>
    <row r="40" spans="1:5" ht="15.75">
      <c r="A40" s="4"/>
      <c r="B40" s="94" t="s">
        <v>206</v>
      </c>
      <c r="C40" s="94"/>
      <c r="D40" s="94"/>
      <c r="E40" s="4"/>
    </row>
    <row r="41" spans="1:5" ht="15.75">
      <c r="A41" s="4"/>
      <c r="B41" s="94"/>
      <c r="C41" s="94"/>
      <c r="D41" s="94"/>
      <c r="E41" s="4"/>
    </row>
    <row r="42" spans="1:5" ht="15.75">
      <c r="A42" s="4"/>
      <c r="B42" s="94" t="s">
        <v>207</v>
      </c>
      <c r="C42" s="73" t="s">
        <v>311</v>
      </c>
      <c r="E42" s="4"/>
    </row>
    <row r="43" spans="1:5" ht="15.75">
      <c r="A43" s="4"/>
      <c r="B43" s="94"/>
      <c r="C43" s="94" t="s">
        <v>312</v>
      </c>
      <c r="E43" s="4"/>
    </row>
    <row r="44" spans="1:5" ht="15.75">
      <c r="A44" s="4"/>
      <c r="B44" s="94"/>
      <c r="C44" s="94" t="s">
        <v>313</v>
      </c>
      <c r="E44" s="4"/>
    </row>
    <row r="45" spans="1:5" ht="15.75">
      <c r="A45" s="4"/>
      <c r="B45" s="94"/>
      <c r="C45" s="94" t="s">
        <v>314</v>
      </c>
      <c r="E45" s="4"/>
    </row>
    <row r="46" spans="1:5" ht="15.75">
      <c r="A46" s="4"/>
      <c r="B46" s="94"/>
      <c r="C46" s="94" t="s">
        <v>315</v>
      </c>
      <c r="E46" s="4"/>
    </row>
    <row r="47" spans="1:5" ht="15.75">
      <c r="A47" s="4"/>
      <c r="B47" s="94"/>
      <c r="C47" s="94" t="s">
        <v>316</v>
      </c>
      <c r="E47" s="4"/>
    </row>
    <row r="48" spans="1:5" ht="15.75">
      <c r="A48" s="4"/>
      <c r="B48" s="94"/>
      <c r="C48" s="94" t="s">
        <v>317</v>
      </c>
      <c r="E48" s="4"/>
    </row>
    <row r="49" spans="1:5" ht="15.75">
      <c r="A49" s="4"/>
      <c r="B49" s="94"/>
      <c r="C49" s="94" t="s">
        <v>318</v>
      </c>
      <c r="E49" s="4"/>
    </row>
    <row r="50" spans="1:5" ht="15.75">
      <c r="A50" s="4"/>
      <c r="B50" s="94"/>
      <c r="C50" s="94" t="s">
        <v>319</v>
      </c>
      <c r="E50" s="4"/>
    </row>
    <row r="51" spans="1:5" ht="15.75">
      <c r="A51" s="4"/>
      <c r="B51" s="94"/>
      <c r="C51" s="94" t="s">
        <v>320</v>
      </c>
      <c r="E51" s="4"/>
    </row>
    <row r="52" spans="1:5" ht="15.75">
      <c r="A52" s="4"/>
      <c r="B52" s="94"/>
      <c r="C52" s="94"/>
      <c r="E52" s="4"/>
    </row>
    <row r="53" spans="1:5" ht="15.75">
      <c r="A53" s="4"/>
      <c r="B53" s="94"/>
      <c r="C53" s="94" t="s">
        <v>321</v>
      </c>
      <c r="E53" s="4"/>
    </row>
    <row r="54" spans="1:5" ht="15.75">
      <c r="A54" s="4"/>
      <c r="B54" s="94"/>
      <c r="C54" s="94" t="s">
        <v>322</v>
      </c>
      <c r="E54" s="4"/>
    </row>
    <row r="55" spans="1:5" ht="15.75">
      <c r="A55" s="4"/>
      <c r="B55" s="94"/>
      <c r="C55" s="94" t="s">
        <v>323</v>
      </c>
      <c r="E55" s="4"/>
    </row>
    <row r="56" spans="1:5" ht="15.75">
      <c r="A56" s="4"/>
      <c r="B56" s="94"/>
      <c r="C56" s="94" t="s">
        <v>324</v>
      </c>
      <c r="E56" s="4"/>
    </row>
    <row r="57" spans="1:5" ht="15.75">
      <c r="A57" s="4"/>
      <c r="B57" s="94"/>
      <c r="C57" s="94" t="s">
        <v>325</v>
      </c>
      <c r="E57" s="4"/>
    </row>
    <row r="58" spans="1:5" ht="15.75">
      <c r="A58" s="4"/>
      <c r="B58" s="94"/>
      <c r="C58" s="94" t="s">
        <v>326</v>
      </c>
      <c r="E58" s="4"/>
    </row>
    <row r="59" spans="1:5" ht="15.75">
      <c r="A59" s="4"/>
      <c r="B59" s="94"/>
      <c r="C59" s="94"/>
      <c r="E59" s="4"/>
    </row>
    <row r="60" spans="1:5" ht="15.75">
      <c r="A60" s="4"/>
      <c r="B60" s="94" t="s">
        <v>208</v>
      </c>
      <c r="C60" s="73" t="s">
        <v>327</v>
      </c>
      <c r="E60" s="4"/>
    </row>
    <row r="61" spans="1:5" ht="15.75">
      <c r="A61" s="4"/>
      <c r="B61" s="94"/>
      <c r="C61" s="94" t="s">
        <v>328</v>
      </c>
      <c r="E61" s="4"/>
    </row>
    <row r="62" spans="1:5" ht="15.75">
      <c r="A62" s="4"/>
      <c r="B62" s="94"/>
      <c r="C62" s="94" t="s">
        <v>329</v>
      </c>
      <c r="E62" s="4"/>
    </row>
    <row r="63" spans="1:5" ht="15.75">
      <c r="A63" s="4"/>
      <c r="B63" s="94"/>
      <c r="C63" s="94" t="s">
        <v>330</v>
      </c>
      <c r="E63" s="4"/>
    </row>
    <row r="64" spans="1:5" ht="15.75">
      <c r="A64" s="4"/>
      <c r="B64" s="94"/>
      <c r="C64" s="94" t="s">
        <v>331</v>
      </c>
      <c r="D64" s="94"/>
      <c r="E64" s="4"/>
    </row>
    <row r="65" spans="1:5" ht="15.75">
      <c r="A65" s="4"/>
      <c r="B65" s="94"/>
      <c r="C65" s="94" t="s">
        <v>332</v>
      </c>
      <c r="D65" s="94"/>
      <c r="E65" s="4"/>
    </row>
    <row r="66" spans="1:5" ht="15.75">
      <c r="A66" s="4"/>
      <c r="B66" s="94"/>
      <c r="C66" s="94"/>
      <c r="D66" s="94"/>
      <c r="E66" s="4"/>
    </row>
    <row r="67" spans="1:5" ht="15.75">
      <c r="A67" s="4"/>
      <c r="B67" s="94" t="s">
        <v>209</v>
      </c>
      <c r="C67" s="73" t="s">
        <v>333</v>
      </c>
      <c r="D67" s="94"/>
      <c r="E67" s="4"/>
    </row>
    <row r="68" spans="1:5" ht="15.75">
      <c r="A68" s="4"/>
      <c r="B68" s="94"/>
      <c r="C68" s="94" t="s">
        <v>334</v>
      </c>
      <c r="D68" s="94"/>
      <c r="E68" s="4"/>
    </row>
    <row r="69" spans="1:5" ht="15.75">
      <c r="A69" s="4"/>
      <c r="B69" s="94"/>
      <c r="C69" s="94"/>
      <c r="D69" s="94"/>
      <c r="E69" s="4"/>
    </row>
    <row r="70" spans="1:10" ht="15.75">
      <c r="A70" s="4"/>
      <c r="B70" s="94"/>
      <c r="C70" s="94"/>
      <c r="D70" s="94"/>
      <c r="E70" s="4"/>
      <c r="F70" s="95" t="s">
        <v>361</v>
      </c>
      <c r="G70" s="95"/>
      <c r="H70" s="95" t="s">
        <v>368</v>
      </c>
      <c r="I70" s="95"/>
      <c r="J70" s="95"/>
    </row>
    <row r="71" spans="1:10" ht="15.75">
      <c r="A71" s="4"/>
      <c r="B71" s="94"/>
      <c r="C71" s="94"/>
      <c r="D71" s="94"/>
      <c r="E71" s="4"/>
      <c r="F71" s="95" t="s">
        <v>362</v>
      </c>
      <c r="G71" s="95"/>
      <c r="H71" s="95" t="s">
        <v>369</v>
      </c>
      <c r="I71" s="95"/>
      <c r="J71" s="95" t="s">
        <v>374</v>
      </c>
    </row>
    <row r="72" spans="1:10" ht="15.75">
      <c r="A72" s="4"/>
      <c r="B72" s="94"/>
      <c r="C72" s="94"/>
      <c r="D72" s="94"/>
      <c r="E72" s="4"/>
      <c r="F72" s="95" t="s">
        <v>30</v>
      </c>
      <c r="G72" s="95"/>
      <c r="H72" s="95" t="s">
        <v>30</v>
      </c>
      <c r="I72" s="95"/>
      <c r="J72" s="95" t="s">
        <v>30</v>
      </c>
    </row>
    <row r="73" spans="1:5" ht="15.75">
      <c r="A73" s="4"/>
      <c r="C73" s="94"/>
      <c r="D73" s="94"/>
      <c r="E73" s="4"/>
    </row>
    <row r="74" spans="1:10" ht="15.75">
      <c r="A74" s="4"/>
      <c r="B74" s="94" t="s">
        <v>210</v>
      </c>
      <c r="C74" s="94" t="s">
        <v>335</v>
      </c>
      <c r="D74" s="94"/>
      <c r="E74" s="4"/>
      <c r="F74" s="93">
        <v>612</v>
      </c>
      <c r="H74" s="93">
        <v>-612</v>
      </c>
      <c r="J74" s="96" t="s">
        <v>31</v>
      </c>
    </row>
    <row r="75" spans="1:10" ht="15.75">
      <c r="A75" s="4"/>
      <c r="B75" s="94" t="s">
        <v>211</v>
      </c>
      <c r="C75" s="35" t="s">
        <v>46</v>
      </c>
      <c r="D75" s="94"/>
      <c r="E75" s="4"/>
      <c r="F75" s="93">
        <v>171986</v>
      </c>
      <c r="H75" s="93">
        <v>-12718</v>
      </c>
      <c r="J75" s="96">
        <f>SUM(F75:H75)</f>
        <v>159268</v>
      </c>
    </row>
    <row r="76" spans="1:10" ht="15.75">
      <c r="A76" s="4"/>
      <c r="B76" s="94" t="s">
        <v>212</v>
      </c>
      <c r="C76" s="94" t="s">
        <v>336</v>
      </c>
      <c r="D76" s="94"/>
      <c r="E76" s="4"/>
      <c r="F76" s="96" t="s">
        <v>31</v>
      </c>
      <c r="H76" s="93">
        <v>12718</v>
      </c>
      <c r="J76" s="93">
        <f>SUM(F76:H76)</f>
        <v>12718</v>
      </c>
    </row>
    <row r="77" spans="1:10" ht="15.75">
      <c r="A77" s="4"/>
      <c r="B77" s="94" t="s">
        <v>213</v>
      </c>
      <c r="C77" s="35" t="s">
        <v>63</v>
      </c>
      <c r="F77" s="93">
        <v>24507</v>
      </c>
      <c r="H77" s="93">
        <v>-4413</v>
      </c>
      <c r="J77" s="93">
        <f>SUM(F77:H77)</f>
        <v>20094</v>
      </c>
    </row>
    <row r="78" spans="1:10" ht="15.75">
      <c r="A78" s="4"/>
      <c r="B78" s="94" t="s">
        <v>214</v>
      </c>
      <c r="C78" s="94" t="s">
        <v>337</v>
      </c>
      <c r="D78" s="94"/>
      <c r="E78" s="4"/>
      <c r="F78" s="93">
        <v>67360</v>
      </c>
      <c r="H78" s="93">
        <v>5025</v>
      </c>
      <c r="J78" s="93">
        <f>SUM(F78:H78)</f>
        <v>72385</v>
      </c>
    </row>
    <row r="79" spans="1:5" ht="15.75">
      <c r="A79" s="4"/>
      <c r="B79" s="94"/>
      <c r="C79" s="94"/>
      <c r="D79" s="94"/>
      <c r="E79" s="4"/>
    </row>
    <row r="80" spans="1:5" ht="15.75">
      <c r="A80" s="4" t="s">
        <v>155</v>
      </c>
      <c r="B80" s="73" t="s">
        <v>215</v>
      </c>
      <c r="C80" s="73"/>
      <c r="D80" s="73"/>
      <c r="E80" s="4"/>
    </row>
    <row r="81" spans="1:5" ht="15.75">
      <c r="A81" s="4"/>
      <c r="B81" s="73"/>
      <c r="C81" s="73"/>
      <c r="D81" s="73"/>
      <c r="E81" s="4"/>
    </row>
    <row r="82" spans="1:4" ht="15.75">
      <c r="A82" s="4"/>
      <c r="B82" s="94" t="s">
        <v>216</v>
      </c>
      <c r="C82" s="94"/>
      <c r="D82" s="94"/>
    </row>
    <row r="83" ht="15.75">
      <c r="A83" s="4"/>
    </row>
    <row r="84" spans="1:5" ht="15.75">
      <c r="A84" s="4" t="s">
        <v>156</v>
      </c>
      <c r="B84" s="73" t="s">
        <v>217</v>
      </c>
      <c r="C84" s="73"/>
      <c r="D84" s="73"/>
      <c r="E84" s="4"/>
    </row>
    <row r="85" spans="1:5" ht="15.75">
      <c r="A85" s="4"/>
      <c r="B85" s="73"/>
      <c r="C85" s="73"/>
      <c r="D85" s="73"/>
      <c r="E85" s="4"/>
    </row>
    <row r="86" spans="1:5" ht="15.75">
      <c r="A86" s="4"/>
      <c r="B86" s="35" t="s">
        <v>218</v>
      </c>
      <c r="D86" s="4"/>
      <c r="E86" s="4"/>
    </row>
    <row r="87" spans="1:5" ht="15.75">
      <c r="A87" s="4"/>
      <c r="B87" s="35" t="s">
        <v>219</v>
      </c>
      <c r="E87" s="4"/>
    </row>
    <row r="88" spans="1:5" ht="15.75">
      <c r="A88" s="4"/>
      <c r="B88" s="73"/>
      <c r="C88" s="73"/>
      <c r="D88" s="73"/>
      <c r="E88" s="4"/>
    </row>
    <row r="89" spans="1:5" ht="15.75">
      <c r="A89" s="4" t="s">
        <v>157</v>
      </c>
      <c r="B89" s="73" t="s">
        <v>220</v>
      </c>
      <c r="C89" s="73"/>
      <c r="D89" s="73"/>
      <c r="E89" s="4"/>
    </row>
    <row r="90" spans="1:5" ht="15.75">
      <c r="A90" s="4"/>
      <c r="B90" s="73"/>
      <c r="C90" s="73"/>
      <c r="D90" s="73"/>
      <c r="E90" s="73"/>
    </row>
    <row r="91" spans="1:5" ht="15.75">
      <c r="A91" s="4"/>
      <c r="B91" s="94" t="s">
        <v>221</v>
      </c>
      <c r="C91" s="73"/>
      <c r="D91" s="73"/>
      <c r="E91" s="73"/>
    </row>
    <row r="92" spans="1:5" ht="15.75">
      <c r="A92" s="4"/>
      <c r="B92" s="94" t="s">
        <v>171</v>
      </c>
      <c r="C92" s="73"/>
      <c r="D92" s="73"/>
      <c r="E92" s="73"/>
    </row>
    <row r="93" spans="1:5" ht="15.75">
      <c r="A93" s="4"/>
      <c r="B93" s="73"/>
      <c r="C93" s="73"/>
      <c r="D93" s="73"/>
      <c r="E93" s="73"/>
    </row>
    <row r="94" spans="1:7" ht="15.75">
      <c r="A94" s="4" t="s">
        <v>158</v>
      </c>
      <c r="B94" s="73" t="s">
        <v>222</v>
      </c>
      <c r="C94" s="73"/>
      <c r="D94" s="73"/>
      <c r="E94" s="4"/>
      <c r="F94" s="97"/>
      <c r="G94" s="95"/>
    </row>
    <row r="95" spans="1:7" ht="15.75">
      <c r="A95" s="4"/>
      <c r="B95" s="73"/>
      <c r="C95" s="73"/>
      <c r="D95" s="73"/>
      <c r="E95" s="4"/>
      <c r="F95" s="97"/>
      <c r="G95" s="95"/>
    </row>
    <row r="96" spans="1:7" ht="15.75">
      <c r="A96" s="4"/>
      <c r="B96" s="94" t="s">
        <v>223</v>
      </c>
      <c r="C96" s="94"/>
      <c r="D96" s="94"/>
      <c r="E96" s="4"/>
      <c r="F96" s="97"/>
      <c r="G96" s="95"/>
    </row>
    <row r="97" spans="1:7" ht="15.75">
      <c r="A97" s="4"/>
      <c r="B97" s="94" t="s">
        <v>224</v>
      </c>
      <c r="C97" s="94"/>
      <c r="D97" s="94"/>
      <c r="G97" s="98"/>
    </row>
    <row r="98" ht="15.75">
      <c r="A98" s="4"/>
    </row>
    <row r="99" spans="1:8" ht="15.75">
      <c r="A99" s="4" t="s">
        <v>159</v>
      </c>
      <c r="B99" s="73" t="s">
        <v>225</v>
      </c>
      <c r="C99" s="73"/>
      <c r="D99" s="73"/>
      <c r="E99" s="4"/>
      <c r="F99" s="97"/>
      <c r="G99" s="97"/>
      <c r="H99" s="97"/>
    </row>
    <row r="100" spans="1:5" ht="15.75">
      <c r="A100" s="4"/>
      <c r="B100" s="73"/>
      <c r="C100" s="73"/>
      <c r="D100" s="73"/>
      <c r="E100" s="4"/>
    </row>
    <row r="101" spans="1:3" ht="15.75">
      <c r="A101" s="4"/>
      <c r="B101" s="75" t="s">
        <v>226</v>
      </c>
      <c r="C101" s="75"/>
    </row>
    <row r="102" spans="1:3" ht="15.75">
      <c r="A102" s="4"/>
      <c r="B102" s="75" t="s">
        <v>227</v>
      </c>
      <c r="C102" s="75"/>
    </row>
    <row r="103" ht="15.75">
      <c r="A103" s="4"/>
    </row>
    <row r="104" spans="1:5" ht="15.75">
      <c r="A104" s="4" t="s">
        <v>160</v>
      </c>
      <c r="B104" s="73" t="s">
        <v>228</v>
      </c>
      <c r="C104" s="73"/>
      <c r="D104" s="73"/>
      <c r="E104" s="4"/>
    </row>
    <row r="105" spans="1:5" ht="15.75">
      <c r="A105" s="4"/>
      <c r="B105" s="73"/>
      <c r="C105" s="73"/>
      <c r="D105" s="73"/>
      <c r="E105" s="4"/>
    </row>
    <row r="106" spans="1:5" ht="15.75">
      <c r="A106" s="4"/>
      <c r="B106" s="94" t="s">
        <v>229</v>
      </c>
      <c r="C106" s="94"/>
      <c r="D106" s="73"/>
      <c r="E106" s="4"/>
    </row>
    <row r="107" spans="1:5" ht="15.75">
      <c r="A107" s="4"/>
      <c r="B107" s="94" t="s">
        <v>230</v>
      </c>
      <c r="C107" s="94"/>
      <c r="D107" s="73"/>
      <c r="E107" s="4"/>
    </row>
    <row r="108" spans="1:5" ht="15.75">
      <c r="A108" s="4"/>
      <c r="B108" s="94"/>
      <c r="C108" s="94"/>
      <c r="D108" s="73"/>
      <c r="E108" s="4"/>
    </row>
    <row r="109" spans="1:5" ht="15.75">
      <c r="A109" s="4" t="s">
        <v>161</v>
      </c>
      <c r="B109" s="73" t="s">
        <v>231</v>
      </c>
      <c r="C109" s="73"/>
      <c r="D109" s="73"/>
      <c r="E109" s="4"/>
    </row>
    <row r="110" spans="1:5" ht="15.75">
      <c r="A110" s="4"/>
      <c r="B110" s="73"/>
      <c r="C110" s="73"/>
      <c r="D110" s="73"/>
      <c r="E110" s="4"/>
    </row>
    <row r="111" spans="1:4" ht="15.75">
      <c r="A111" s="4"/>
      <c r="B111" s="94" t="s">
        <v>232</v>
      </c>
      <c r="C111" s="94"/>
      <c r="D111" s="94"/>
    </row>
    <row r="112" spans="1:4" ht="15.75">
      <c r="A112" s="4"/>
      <c r="B112" s="94"/>
      <c r="C112" s="94"/>
      <c r="D112" s="94"/>
    </row>
    <row r="113" spans="1:12" ht="15.75">
      <c r="A113" s="4"/>
      <c r="B113" s="4"/>
      <c r="C113" s="4"/>
      <c r="D113" s="4"/>
      <c r="F113" s="98"/>
      <c r="G113" s="98"/>
      <c r="J113" s="98"/>
      <c r="K113" s="99"/>
      <c r="L113" s="74"/>
    </row>
    <row r="114" spans="1:12" ht="15.75">
      <c r="A114" s="4"/>
      <c r="F114" s="95"/>
      <c r="G114" s="95"/>
      <c r="H114" s="95" t="s">
        <v>370</v>
      </c>
      <c r="I114" s="95"/>
      <c r="J114" s="95"/>
      <c r="K114" s="74"/>
      <c r="L114" s="74"/>
    </row>
    <row r="115" spans="1:12" ht="15.75">
      <c r="A115" s="4"/>
      <c r="F115" s="95" t="s">
        <v>3</v>
      </c>
      <c r="G115" s="95"/>
      <c r="H115" s="95" t="s">
        <v>371</v>
      </c>
      <c r="I115" s="95"/>
      <c r="J115" s="95"/>
      <c r="K115" s="74"/>
      <c r="L115" s="74"/>
    </row>
    <row r="116" spans="1:12" ht="15.75">
      <c r="A116" s="4"/>
      <c r="F116" s="95" t="s">
        <v>30</v>
      </c>
      <c r="G116" s="95"/>
      <c r="H116" s="95" t="s">
        <v>30</v>
      </c>
      <c r="I116" s="95"/>
      <c r="J116" s="95"/>
      <c r="K116" s="74"/>
      <c r="L116" s="74"/>
    </row>
    <row r="117" ht="15.75">
      <c r="A117" s="4"/>
    </row>
    <row r="118" spans="1:12" ht="15.75">
      <c r="A118" s="4"/>
      <c r="B118" s="35" t="s">
        <v>233</v>
      </c>
      <c r="E118" s="100"/>
      <c r="F118" s="96">
        <v>116374</v>
      </c>
      <c r="G118" s="96"/>
      <c r="H118" s="96">
        <v>1928</v>
      </c>
      <c r="I118" s="96"/>
      <c r="J118" s="96"/>
      <c r="K118" s="101"/>
      <c r="L118" s="101"/>
    </row>
    <row r="119" spans="1:12" ht="15.75">
      <c r="A119" s="4"/>
      <c r="B119" s="35" t="s">
        <v>234</v>
      </c>
      <c r="F119" s="96">
        <v>188327</v>
      </c>
      <c r="G119" s="96"/>
      <c r="H119" s="96">
        <v>196</v>
      </c>
      <c r="I119" s="96"/>
      <c r="J119" s="96"/>
      <c r="K119" s="101"/>
      <c r="L119" s="101"/>
    </row>
    <row r="120" spans="1:12" ht="15.75">
      <c r="A120" s="4"/>
      <c r="B120" s="35" t="s">
        <v>235</v>
      </c>
      <c r="F120" s="96">
        <v>264</v>
      </c>
      <c r="G120" s="96"/>
      <c r="H120" s="96">
        <v>-293</v>
      </c>
      <c r="I120" s="96"/>
      <c r="J120" s="96"/>
      <c r="K120" s="101"/>
      <c r="L120" s="101"/>
    </row>
    <row r="121" spans="1:12" ht="15.75">
      <c r="A121" s="4"/>
      <c r="B121" s="35" t="s">
        <v>236</v>
      </c>
      <c r="F121" s="96">
        <v>492</v>
      </c>
      <c r="G121" s="96"/>
      <c r="H121" s="96">
        <v>1518</v>
      </c>
      <c r="I121" s="96"/>
      <c r="J121" s="96"/>
      <c r="K121" s="101"/>
      <c r="L121" s="101"/>
    </row>
    <row r="122" spans="1:12" ht="15.75">
      <c r="A122" s="4"/>
      <c r="B122" s="35" t="s">
        <v>237</v>
      </c>
      <c r="F122" s="96" t="s">
        <v>31</v>
      </c>
      <c r="G122" s="96"/>
      <c r="H122" s="96">
        <v>767</v>
      </c>
      <c r="J122" s="96"/>
      <c r="K122" s="101"/>
      <c r="L122" s="101"/>
    </row>
    <row r="123" spans="1:8" ht="15.75">
      <c r="A123" s="4"/>
      <c r="F123" s="96"/>
      <c r="G123" s="96"/>
      <c r="H123" s="96"/>
    </row>
    <row r="124" spans="1:8" ht="15.75">
      <c r="A124" s="4"/>
      <c r="F124" s="102">
        <f>SUM(F118:F123)</f>
        <v>305457</v>
      </c>
      <c r="G124" s="102"/>
      <c r="H124" s="102">
        <f>SUM(H118:H123)</f>
        <v>4116</v>
      </c>
    </row>
    <row r="125" spans="1:8" ht="15.75">
      <c r="A125" s="4"/>
      <c r="F125" s="103"/>
      <c r="G125" s="103"/>
      <c r="H125" s="103"/>
    </row>
    <row r="126" spans="1:7" ht="15.75">
      <c r="A126" s="4" t="s">
        <v>162</v>
      </c>
      <c r="B126" s="73" t="s">
        <v>238</v>
      </c>
      <c r="C126" s="73"/>
      <c r="D126" s="73"/>
      <c r="G126" s="98"/>
    </row>
    <row r="127" spans="1:7" ht="15.75">
      <c r="A127" s="4"/>
      <c r="B127" s="73"/>
      <c r="C127" s="73"/>
      <c r="D127" s="73"/>
      <c r="G127" s="98"/>
    </row>
    <row r="128" spans="1:7" ht="15.75">
      <c r="A128" s="4"/>
      <c r="B128" s="94" t="s">
        <v>239</v>
      </c>
      <c r="C128" s="94"/>
      <c r="D128" s="73"/>
      <c r="G128" s="98"/>
    </row>
    <row r="129" spans="1:7" ht="15.75">
      <c r="A129" s="4"/>
      <c r="B129" s="94" t="s">
        <v>240</v>
      </c>
      <c r="C129" s="94"/>
      <c r="D129" s="73"/>
      <c r="G129" s="98"/>
    </row>
    <row r="130" spans="1:7" ht="15.75">
      <c r="A130" s="4"/>
      <c r="B130" s="73"/>
      <c r="C130" s="73"/>
      <c r="D130" s="94"/>
      <c r="G130" s="98"/>
    </row>
    <row r="131" spans="1:5" ht="15.75">
      <c r="A131" s="4" t="s">
        <v>163</v>
      </c>
      <c r="B131" s="73" t="s">
        <v>241</v>
      </c>
      <c r="C131" s="73"/>
      <c r="D131" s="73"/>
      <c r="E131" s="4"/>
    </row>
    <row r="132" ht="15.75">
      <c r="A132" s="4"/>
    </row>
    <row r="133" spans="1:3" ht="15.75">
      <c r="A133" s="4"/>
      <c r="B133" s="104" t="s">
        <v>242</v>
      </c>
      <c r="C133" s="104"/>
    </row>
    <row r="134" spans="1:3" ht="15.75">
      <c r="A134" s="4"/>
      <c r="B134" s="104" t="s">
        <v>243</v>
      </c>
      <c r="C134" s="104"/>
    </row>
    <row r="135" ht="15.75">
      <c r="A135" s="4"/>
    </row>
    <row r="136" spans="1:5" ht="15.75">
      <c r="A136" s="4" t="s">
        <v>164</v>
      </c>
      <c r="B136" s="73" t="s">
        <v>244</v>
      </c>
      <c r="C136" s="73"/>
      <c r="D136" s="73"/>
      <c r="E136" s="4"/>
    </row>
    <row r="137" spans="1:4" ht="15.75">
      <c r="A137" s="4"/>
      <c r="B137" s="94"/>
      <c r="C137" s="94"/>
      <c r="D137" s="94"/>
    </row>
    <row r="138" spans="1:4" ht="15.75">
      <c r="A138" s="4"/>
      <c r="B138" s="35" t="s">
        <v>245</v>
      </c>
      <c r="D138" s="94"/>
    </row>
    <row r="139" spans="1:4" ht="15.75">
      <c r="A139" s="4"/>
      <c r="B139" s="4"/>
      <c r="C139" s="4"/>
      <c r="D139" s="94"/>
    </row>
    <row r="140" spans="1:5" ht="15.75">
      <c r="A140" s="4" t="s">
        <v>165</v>
      </c>
      <c r="B140" s="73" t="s">
        <v>246</v>
      </c>
      <c r="C140" s="73"/>
      <c r="D140" s="73"/>
      <c r="E140" s="4"/>
    </row>
    <row r="141" spans="1:5" ht="15.75">
      <c r="A141" s="4"/>
      <c r="B141" s="73"/>
      <c r="C141" s="73"/>
      <c r="D141" s="73"/>
      <c r="E141" s="4"/>
    </row>
    <row r="142" spans="1:2" ht="15.75">
      <c r="A142" s="4"/>
      <c r="B142" s="35" t="s">
        <v>247</v>
      </c>
    </row>
    <row r="143" ht="15.75">
      <c r="A143" s="4"/>
    </row>
    <row r="144" ht="15.75">
      <c r="A144" s="4"/>
    </row>
    <row r="145" ht="15.75">
      <c r="A145" s="4"/>
    </row>
    <row r="146" ht="15.75">
      <c r="A146" s="4" t="s">
        <v>375</v>
      </c>
    </row>
    <row r="147" ht="15.75">
      <c r="A147" s="4"/>
    </row>
    <row r="148" spans="1:8" ht="15.75">
      <c r="A148" s="4" t="s">
        <v>166</v>
      </c>
      <c r="B148" s="76" t="s">
        <v>248</v>
      </c>
      <c r="C148" s="76"/>
      <c r="D148" s="73"/>
      <c r="E148" s="4"/>
      <c r="H148" s="98"/>
    </row>
    <row r="149" spans="1:8" ht="15.75">
      <c r="A149" s="4"/>
      <c r="B149" s="94"/>
      <c r="C149" s="94"/>
      <c r="D149" s="73"/>
      <c r="E149" s="4"/>
      <c r="H149" s="98"/>
    </row>
    <row r="150" spans="1:8" ht="15.75">
      <c r="A150" s="4"/>
      <c r="B150" s="94" t="s">
        <v>249</v>
      </c>
      <c r="C150" s="94"/>
      <c r="D150" s="73"/>
      <c r="E150" s="4"/>
      <c r="H150" s="98"/>
    </row>
    <row r="151" spans="1:8" ht="15.75">
      <c r="A151" s="4"/>
      <c r="B151" s="94" t="s">
        <v>250</v>
      </c>
      <c r="C151" s="94"/>
      <c r="D151" s="73"/>
      <c r="E151" s="4"/>
      <c r="H151" s="98"/>
    </row>
    <row r="152" spans="1:8" ht="18.75">
      <c r="A152" s="4"/>
      <c r="B152" s="94" t="s">
        <v>376</v>
      </c>
      <c r="C152" s="94"/>
      <c r="D152" s="73"/>
      <c r="E152" s="4"/>
      <c r="H152" s="98"/>
    </row>
    <row r="153" spans="1:8" ht="15.75">
      <c r="A153" s="4"/>
      <c r="B153" s="94"/>
      <c r="C153" s="94"/>
      <c r="D153" s="73"/>
      <c r="E153" s="4"/>
      <c r="H153" s="98"/>
    </row>
    <row r="154" spans="1:8" ht="15.75">
      <c r="A154" s="4"/>
      <c r="B154" s="94" t="s">
        <v>251</v>
      </c>
      <c r="C154" s="94"/>
      <c r="D154" s="73"/>
      <c r="E154" s="4"/>
      <c r="H154" s="98"/>
    </row>
    <row r="155" spans="1:8" ht="15.75">
      <c r="A155" s="4"/>
      <c r="B155" s="94" t="s">
        <v>252</v>
      </c>
      <c r="C155" s="94"/>
      <c r="D155" s="73"/>
      <c r="E155" s="4"/>
      <c r="H155" s="98"/>
    </row>
    <row r="156" spans="1:8" ht="15.75">
      <c r="A156" s="4"/>
      <c r="B156" s="94" t="s">
        <v>253</v>
      </c>
      <c r="C156" s="94"/>
      <c r="D156" s="73"/>
      <c r="E156" s="4"/>
      <c r="H156" s="98"/>
    </row>
    <row r="157" spans="1:8" ht="15.75">
      <c r="A157" s="4"/>
      <c r="B157" s="94" t="s">
        <v>254</v>
      </c>
      <c r="C157" s="94"/>
      <c r="D157" s="73"/>
      <c r="E157" s="4"/>
      <c r="H157" s="98"/>
    </row>
    <row r="158" spans="1:8" ht="15.75">
      <c r="A158" s="4"/>
      <c r="B158" s="94" t="s">
        <v>255</v>
      </c>
      <c r="C158" s="94"/>
      <c r="D158" s="73"/>
      <c r="E158" s="4"/>
      <c r="H158" s="98"/>
    </row>
    <row r="159" spans="1:8" ht="15.75">
      <c r="A159" s="4"/>
      <c r="B159" s="94"/>
      <c r="C159" s="94"/>
      <c r="D159" s="73"/>
      <c r="E159" s="4"/>
      <c r="H159" s="98"/>
    </row>
    <row r="160" spans="1:8" ht="15.75">
      <c r="A160" s="4" t="s">
        <v>167</v>
      </c>
      <c r="B160" s="77" t="s">
        <v>256</v>
      </c>
      <c r="C160" s="77"/>
      <c r="D160" s="4"/>
      <c r="E160" s="4"/>
      <c r="H160" s="98"/>
    </row>
    <row r="161" spans="1:8" ht="15.75">
      <c r="A161" s="4"/>
      <c r="B161" s="4"/>
      <c r="C161" s="4"/>
      <c r="D161" s="4"/>
      <c r="E161" s="4"/>
      <c r="H161" s="98"/>
    </row>
    <row r="162" spans="1:8" ht="15.75">
      <c r="A162" s="4"/>
      <c r="B162" s="35" t="s">
        <v>257</v>
      </c>
      <c r="D162" s="4"/>
      <c r="E162" s="4"/>
      <c r="H162" s="98"/>
    </row>
    <row r="163" spans="1:8" ht="15.75">
      <c r="A163" s="4"/>
      <c r="B163" s="35" t="s">
        <v>377</v>
      </c>
      <c r="D163" s="4"/>
      <c r="E163" s="4"/>
      <c r="H163" s="98"/>
    </row>
    <row r="164" spans="1:8" ht="15.75">
      <c r="A164" s="4"/>
      <c r="D164" s="4"/>
      <c r="E164" s="4"/>
      <c r="H164" s="98"/>
    </row>
    <row r="165" spans="1:8" ht="15.75">
      <c r="A165" s="4" t="s">
        <v>168</v>
      </c>
      <c r="B165" s="77" t="s">
        <v>258</v>
      </c>
      <c r="C165" s="77"/>
      <c r="D165" s="4"/>
      <c r="E165" s="4"/>
      <c r="H165" s="98"/>
    </row>
    <row r="166" spans="1:8" ht="15.75">
      <c r="A166" s="4"/>
      <c r="B166" s="94"/>
      <c r="C166" s="73"/>
      <c r="D166" s="73"/>
      <c r="E166" s="4"/>
      <c r="H166" s="98"/>
    </row>
    <row r="167" spans="1:8" ht="15.75">
      <c r="A167" s="4"/>
      <c r="B167" s="94" t="s">
        <v>259</v>
      </c>
      <c r="C167" s="73"/>
      <c r="D167" s="73"/>
      <c r="E167" s="4"/>
      <c r="H167" s="98"/>
    </row>
    <row r="168" spans="1:8" ht="15.75">
      <c r="A168" s="4"/>
      <c r="B168" s="94" t="s">
        <v>260</v>
      </c>
      <c r="C168" s="73"/>
      <c r="D168" s="73"/>
      <c r="E168" s="4"/>
      <c r="H168" s="98"/>
    </row>
    <row r="169" spans="1:8" ht="15.75">
      <c r="A169" s="4"/>
      <c r="B169" s="94" t="s">
        <v>261</v>
      </c>
      <c r="C169" s="73"/>
      <c r="D169" s="73"/>
      <c r="E169" s="4"/>
      <c r="H169" s="98"/>
    </row>
    <row r="170" spans="1:8" ht="15.75">
      <c r="A170" s="4"/>
      <c r="B170" s="94" t="s">
        <v>262</v>
      </c>
      <c r="C170" s="73"/>
      <c r="D170" s="73"/>
      <c r="E170" s="4"/>
      <c r="H170" s="98"/>
    </row>
    <row r="171" spans="1:8" ht="15.75">
      <c r="A171" s="4"/>
      <c r="B171" s="94"/>
      <c r="C171" s="73"/>
      <c r="D171" s="73"/>
      <c r="E171" s="4"/>
      <c r="H171" s="98"/>
    </row>
    <row r="172" spans="1:8" ht="15.75">
      <c r="A172" s="4"/>
      <c r="B172" s="94" t="s">
        <v>263</v>
      </c>
      <c r="C172" s="73"/>
      <c r="D172" s="73"/>
      <c r="E172" s="4"/>
      <c r="H172" s="98"/>
    </row>
    <row r="173" spans="1:8" ht="15.75">
      <c r="A173" s="4"/>
      <c r="B173" s="94" t="s">
        <v>264</v>
      </c>
      <c r="C173" s="94"/>
      <c r="D173" s="73"/>
      <c r="E173" s="4"/>
      <c r="H173" s="98"/>
    </row>
    <row r="174" spans="1:8" ht="15.75">
      <c r="A174" s="4"/>
      <c r="B174" s="73"/>
      <c r="C174" s="94"/>
      <c r="D174" s="73"/>
      <c r="E174" s="4"/>
      <c r="H174" s="98"/>
    </row>
    <row r="175" spans="1:8" ht="15.75">
      <c r="A175" s="4"/>
      <c r="B175" s="94" t="s">
        <v>378</v>
      </c>
      <c r="C175" s="94"/>
      <c r="D175" s="73"/>
      <c r="E175" s="4"/>
      <c r="H175" s="98"/>
    </row>
    <row r="176" spans="1:8" ht="15.75">
      <c r="A176" s="4"/>
      <c r="B176" s="105" t="s">
        <v>265</v>
      </c>
      <c r="C176" s="94"/>
      <c r="D176" s="73"/>
      <c r="E176" s="4"/>
      <c r="H176" s="98"/>
    </row>
    <row r="177" spans="1:8" ht="15.75">
      <c r="A177" s="4"/>
      <c r="B177" s="73"/>
      <c r="C177" s="73"/>
      <c r="D177" s="73"/>
      <c r="E177" s="4"/>
      <c r="H177" s="98"/>
    </row>
    <row r="178" spans="1:8" ht="15.75">
      <c r="A178" s="4" t="s">
        <v>169</v>
      </c>
      <c r="B178" s="4" t="s">
        <v>266</v>
      </c>
      <c r="C178" s="4"/>
      <c r="D178" s="4"/>
      <c r="E178" s="4"/>
      <c r="H178" s="98"/>
    </row>
    <row r="179" spans="1:8" ht="15.75">
      <c r="A179" s="4"/>
      <c r="B179" s="73"/>
      <c r="C179" s="73"/>
      <c r="D179" s="73"/>
      <c r="E179" s="4"/>
      <c r="H179" s="98"/>
    </row>
    <row r="180" spans="1:8" ht="15.75">
      <c r="A180" s="4"/>
      <c r="B180" s="35" t="s">
        <v>267</v>
      </c>
      <c r="E180" s="4"/>
      <c r="H180" s="98"/>
    </row>
    <row r="181" spans="1:8" ht="15.75">
      <c r="A181" s="4"/>
      <c r="B181" s="73"/>
      <c r="C181" s="73"/>
      <c r="D181" s="73"/>
      <c r="E181" s="4"/>
      <c r="H181" s="98"/>
    </row>
    <row r="182" spans="1:4" ht="15.75">
      <c r="A182" s="4" t="s">
        <v>170</v>
      </c>
      <c r="B182" s="77" t="s">
        <v>268</v>
      </c>
      <c r="C182" s="77"/>
      <c r="D182" s="4"/>
    </row>
    <row r="183" spans="1:8" ht="15.75">
      <c r="A183" s="4"/>
      <c r="F183" s="95" t="s">
        <v>363</v>
      </c>
      <c r="G183" s="98"/>
      <c r="H183" s="95" t="s">
        <v>367</v>
      </c>
    </row>
    <row r="184" spans="1:8" ht="15.75">
      <c r="A184" s="4"/>
      <c r="F184" s="95" t="s">
        <v>364</v>
      </c>
      <c r="G184" s="98"/>
      <c r="H184" s="95" t="s">
        <v>372</v>
      </c>
    </row>
    <row r="185" spans="1:8" ht="15.75">
      <c r="A185" s="4"/>
      <c r="F185" s="95" t="s">
        <v>29</v>
      </c>
      <c r="G185" s="98"/>
      <c r="H185" s="95" t="str">
        <f>F185</f>
        <v>30/09/06</v>
      </c>
    </row>
    <row r="186" spans="1:8" ht="15.75">
      <c r="A186" s="4"/>
      <c r="F186" s="95" t="s">
        <v>30</v>
      </c>
      <c r="G186" s="98"/>
      <c r="H186" s="95" t="s">
        <v>30</v>
      </c>
    </row>
    <row r="187" ht="15.75">
      <c r="A187" s="4"/>
    </row>
    <row r="188" spans="1:10" ht="15.75">
      <c r="A188" s="4"/>
      <c r="B188" s="35" t="s">
        <v>269</v>
      </c>
      <c r="F188" s="96">
        <v>486</v>
      </c>
      <c r="G188" s="96"/>
      <c r="H188" s="96">
        <v>1260</v>
      </c>
      <c r="J188" s="96"/>
    </row>
    <row r="189" spans="1:10" ht="15.75">
      <c r="A189" s="4"/>
      <c r="B189" s="35" t="s">
        <v>270</v>
      </c>
      <c r="F189" s="96" t="s">
        <v>31</v>
      </c>
      <c r="G189" s="96"/>
      <c r="H189" s="96">
        <v>111</v>
      </c>
      <c r="J189" s="96"/>
    </row>
    <row r="190" spans="1:10" ht="15.75">
      <c r="A190" s="4"/>
      <c r="B190" s="35" t="s">
        <v>271</v>
      </c>
      <c r="F190" s="96">
        <v>131</v>
      </c>
      <c r="G190" s="96"/>
      <c r="H190" s="96">
        <v>214</v>
      </c>
      <c r="J190" s="96"/>
    </row>
    <row r="191" spans="1:10" ht="15.75">
      <c r="A191" s="4"/>
      <c r="B191" s="35" t="s">
        <v>272</v>
      </c>
      <c r="F191" s="96">
        <v>-215</v>
      </c>
      <c r="G191" s="96"/>
      <c r="H191" s="96">
        <v>-738</v>
      </c>
      <c r="J191" s="96"/>
    </row>
    <row r="192" spans="1:8" ht="15.75">
      <c r="A192" s="4"/>
      <c r="F192" s="96"/>
      <c r="G192" s="96"/>
      <c r="H192" s="96"/>
    </row>
    <row r="193" spans="1:8" ht="15.75">
      <c r="A193" s="4"/>
      <c r="F193" s="102">
        <f>SUM(F188:F191)</f>
        <v>402</v>
      </c>
      <c r="G193" s="96"/>
      <c r="H193" s="102">
        <f>SUM(H188:H191)</f>
        <v>847</v>
      </c>
    </row>
    <row r="194" spans="1:8" ht="15.75">
      <c r="A194" s="4"/>
      <c r="F194" s="103"/>
      <c r="H194" s="103"/>
    </row>
    <row r="195" spans="1:2" ht="15.75">
      <c r="A195" s="4"/>
      <c r="B195" s="35" t="s">
        <v>273</v>
      </c>
    </row>
    <row r="196" spans="1:2" ht="15.75">
      <c r="A196" s="4"/>
      <c r="B196" s="35" t="s">
        <v>274</v>
      </c>
    </row>
    <row r="197" ht="15.75">
      <c r="A197" s="4"/>
    </row>
    <row r="198" spans="1:8" ht="15.75">
      <c r="A198" s="4" t="s">
        <v>171</v>
      </c>
      <c r="B198" s="4" t="s">
        <v>275</v>
      </c>
      <c r="C198" s="4"/>
      <c r="D198" s="4"/>
      <c r="H198" s="96"/>
    </row>
    <row r="199" spans="1:4" ht="15.75">
      <c r="A199" s="4"/>
      <c r="B199" s="4"/>
      <c r="C199" s="4"/>
      <c r="D199" s="4"/>
    </row>
    <row r="200" spans="1:4" ht="15.75">
      <c r="A200" s="4"/>
      <c r="B200" s="35" t="s">
        <v>276</v>
      </c>
      <c r="C200" s="4"/>
      <c r="D200" s="4"/>
    </row>
    <row r="201" spans="1:4" ht="15.75">
      <c r="A201" s="4"/>
      <c r="B201" s="35" t="s">
        <v>277</v>
      </c>
      <c r="D201" s="4"/>
    </row>
    <row r="202" spans="1:4" ht="15.75">
      <c r="A202" s="4"/>
      <c r="B202" s="4"/>
      <c r="C202" s="4"/>
      <c r="D202" s="4"/>
    </row>
    <row r="203" spans="1:4" ht="15.75">
      <c r="A203" s="4" t="s">
        <v>172</v>
      </c>
      <c r="B203" s="4" t="s">
        <v>278</v>
      </c>
      <c r="C203" s="4"/>
      <c r="D203" s="4"/>
    </row>
    <row r="204" spans="1:4" ht="15.75">
      <c r="A204" s="4"/>
      <c r="D204" s="4"/>
    </row>
    <row r="205" spans="1:4" ht="15.75">
      <c r="A205" s="4"/>
      <c r="B205" s="35" t="s">
        <v>279</v>
      </c>
      <c r="D205" s="4"/>
    </row>
    <row r="206" ht="15.75">
      <c r="A206" s="4"/>
    </row>
    <row r="207" spans="1:2" ht="15.75">
      <c r="A207" s="4"/>
      <c r="B207" s="35" t="s">
        <v>280</v>
      </c>
    </row>
    <row r="208" ht="15.75">
      <c r="A208" s="4"/>
    </row>
    <row r="209" spans="1:7" ht="15.75">
      <c r="A209" s="4"/>
      <c r="B209" s="106"/>
      <c r="C209" s="107"/>
      <c r="D209" s="107"/>
      <c r="E209" s="107"/>
      <c r="F209" s="108" t="s">
        <v>30</v>
      </c>
      <c r="G209" s="109"/>
    </row>
    <row r="210" spans="1:7" ht="15.75">
      <c r="A210" s="4"/>
      <c r="B210" s="106" t="s">
        <v>281</v>
      </c>
      <c r="C210" s="106"/>
      <c r="D210" s="107"/>
      <c r="E210" s="107"/>
      <c r="F210" s="110">
        <v>20</v>
      </c>
      <c r="G210" s="109"/>
    </row>
    <row r="211" spans="1:7" ht="15.75">
      <c r="A211" s="4"/>
      <c r="B211" s="106" t="s">
        <v>282</v>
      </c>
      <c r="C211" s="106"/>
      <c r="D211" s="107"/>
      <c r="E211" s="107"/>
      <c r="F211" s="110">
        <f>F210</f>
        <v>20</v>
      </c>
      <c r="G211" s="109"/>
    </row>
    <row r="212" spans="1:7" ht="15.75">
      <c r="A212" s="4"/>
      <c r="B212" s="106" t="s">
        <v>283</v>
      </c>
      <c r="C212" s="106"/>
      <c r="D212" s="107"/>
      <c r="E212" s="107"/>
      <c r="F212" s="111">
        <v>19</v>
      </c>
      <c r="G212" s="109"/>
    </row>
    <row r="213" spans="1:6" ht="15.75">
      <c r="A213" s="4"/>
      <c r="B213" s="107"/>
      <c r="C213" s="107"/>
      <c r="D213" s="107"/>
      <c r="E213" s="107"/>
      <c r="F213" s="78"/>
    </row>
    <row r="214" spans="1:4" ht="15.75">
      <c r="A214" s="4" t="s">
        <v>173</v>
      </c>
      <c r="B214" s="4" t="s">
        <v>284</v>
      </c>
      <c r="C214" s="4"/>
      <c r="D214" s="4"/>
    </row>
    <row r="215" ht="15.75">
      <c r="A215" s="4"/>
    </row>
    <row r="216" spans="1:2" ht="15.75">
      <c r="A216" s="4"/>
      <c r="B216" s="35" t="s">
        <v>285</v>
      </c>
    </row>
    <row r="217" ht="15.75">
      <c r="A217" s="4"/>
    </row>
    <row r="218" spans="1:4" ht="15.75">
      <c r="A218" s="4" t="s">
        <v>174</v>
      </c>
      <c r="B218" s="4" t="s">
        <v>286</v>
      </c>
      <c r="C218" s="4"/>
      <c r="D218" s="4"/>
    </row>
    <row r="219" ht="15.75">
      <c r="A219" s="4"/>
    </row>
    <row r="220" spans="1:2" ht="15.75">
      <c r="A220" s="4"/>
      <c r="B220" s="35" t="s">
        <v>267</v>
      </c>
    </row>
    <row r="221" ht="15.75">
      <c r="A221" s="4"/>
    </row>
    <row r="222" spans="1:4" ht="15.75">
      <c r="A222" s="4" t="s">
        <v>175</v>
      </c>
      <c r="B222" s="4" t="s">
        <v>287</v>
      </c>
      <c r="C222" s="4"/>
      <c r="D222" s="4"/>
    </row>
    <row r="223" spans="1:4" ht="15.75">
      <c r="A223" s="4"/>
      <c r="B223" s="4"/>
      <c r="C223" s="4"/>
      <c r="D223" s="4"/>
    </row>
    <row r="224" spans="1:2" ht="15.75">
      <c r="A224" s="4"/>
      <c r="B224" s="35" t="s">
        <v>288</v>
      </c>
    </row>
    <row r="225" ht="15.75">
      <c r="A225" s="4"/>
    </row>
    <row r="226" spans="1:7" ht="15.75">
      <c r="A226" s="4"/>
      <c r="F226" s="95" t="s">
        <v>30</v>
      </c>
      <c r="G226" s="98"/>
    </row>
    <row r="227" spans="1:2" ht="15.75">
      <c r="A227" s="4"/>
      <c r="B227" s="35" t="s">
        <v>289</v>
      </c>
    </row>
    <row r="228" spans="1:7" ht="15.75">
      <c r="A228" s="4"/>
      <c r="B228" s="35" t="s">
        <v>290</v>
      </c>
      <c r="F228" s="110">
        <v>2529</v>
      </c>
      <c r="G228" s="109"/>
    </row>
    <row r="229" spans="1:7" ht="15.75">
      <c r="A229" s="4"/>
      <c r="B229" s="35" t="s">
        <v>291</v>
      </c>
      <c r="F229" s="109">
        <v>6505</v>
      </c>
      <c r="G229" s="109"/>
    </row>
    <row r="230" spans="1:6" ht="15.75">
      <c r="A230" s="4"/>
      <c r="F230" s="78">
        <f>SUM(F228:F229)</f>
        <v>9034</v>
      </c>
    </row>
    <row r="231" spans="1:2" ht="15.75">
      <c r="A231" s="4"/>
      <c r="B231" s="35" t="s">
        <v>292</v>
      </c>
    </row>
    <row r="232" spans="1:7" ht="15.75">
      <c r="A232" s="4"/>
      <c r="B232" s="35" t="s">
        <v>290</v>
      </c>
      <c r="F232" s="110">
        <v>139654</v>
      </c>
      <c r="G232" s="109"/>
    </row>
    <row r="233" spans="1:7" ht="15.75">
      <c r="A233" s="4"/>
      <c r="B233" s="35" t="s">
        <v>291</v>
      </c>
      <c r="F233" s="109">
        <v>4006</v>
      </c>
      <c r="G233" s="109"/>
    </row>
    <row r="234" spans="1:6" ht="15.75">
      <c r="A234" s="4"/>
      <c r="F234" s="78">
        <f>SUM(F232:F233)</f>
        <v>143660</v>
      </c>
    </row>
    <row r="235" spans="1:6" ht="15.75">
      <c r="A235" s="4"/>
      <c r="F235" s="78">
        <f>F234+F230</f>
        <v>152694</v>
      </c>
    </row>
    <row r="236" spans="1:6" ht="15.75">
      <c r="A236" s="4"/>
      <c r="F236" s="103"/>
    </row>
    <row r="237" spans="1:4" ht="15.75">
      <c r="A237" s="4" t="s">
        <v>176</v>
      </c>
      <c r="B237" s="77" t="s">
        <v>293</v>
      </c>
      <c r="C237" s="77"/>
      <c r="D237" s="4"/>
    </row>
    <row r="238" ht="15.75">
      <c r="A238" s="4"/>
    </row>
    <row r="239" spans="1:2" ht="15.75">
      <c r="A239" s="4"/>
      <c r="B239" s="35" t="s">
        <v>294</v>
      </c>
    </row>
    <row r="240" ht="15.75">
      <c r="A240" s="4"/>
    </row>
    <row r="241" spans="1:2" ht="15.75">
      <c r="A241" s="4"/>
      <c r="B241" s="90" t="s">
        <v>295</v>
      </c>
    </row>
    <row r="242" ht="15.75">
      <c r="A242" s="4"/>
    </row>
    <row r="243" spans="1:8" ht="15.75">
      <c r="A243" s="4"/>
      <c r="B243" s="79"/>
      <c r="C243" s="80"/>
      <c r="D243" s="106"/>
      <c r="E243" s="81" t="s">
        <v>359</v>
      </c>
      <c r="F243" s="110"/>
      <c r="G243" s="78"/>
      <c r="H243" s="109"/>
    </row>
    <row r="244" spans="1:8" ht="15.75">
      <c r="A244" s="4"/>
      <c r="B244" s="82" t="s">
        <v>296</v>
      </c>
      <c r="C244" s="94"/>
      <c r="D244" s="83" t="s">
        <v>357</v>
      </c>
      <c r="E244" s="83" t="s">
        <v>360</v>
      </c>
      <c r="F244" s="84" t="s">
        <v>365</v>
      </c>
      <c r="H244" s="109"/>
    </row>
    <row r="245" spans="1:8" ht="15.75">
      <c r="A245" s="4"/>
      <c r="B245" s="82"/>
      <c r="C245" s="94"/>
      <c r="D245" s="83" t="s">
        <v>358</v>
      </c>
      <c r="E245" s="83" t="s">
        <v>358</v>
      </c>
      <c r="F245" s="109"/>
      <c r="H245" s="109"/>
    </row>
    <row r="246" spans="1:8" ht="15.75">
      <c r="A246" s="4"/>
      <c r="B246" s="106" t="s">
        <v>297</v>
      </c>
      <c r="C246" s="107"/>
      <c r="D246" s="106">
        <v>50</v>
      </c>
      <c r="E246" s="85">
        <v>182</v>
      </c>
      <c r="F246" s="86" t="s">
        <v>366</v>
      </c>
      <c r="G246" s="78"/>
      <c r="H246" s="109"/>
    </row>
    <row r="247" spans="1:7" ht="15.75">
      <c r="A247" s="4"/>
      <c r="B247" s="107"/>
      <c r="C247" s="107"/>
      <c r="D247" s="107"/>
      <c r="E247" s="107"/>
      <c r="F247" s="78"/>
      <c r="G247" s="78"/>
    </row>
    <row r="248" spans="1:2" ht="15.75">
      <c r="A248" s="4"/>
      <c r="B248" s="35" t="s">
        <v>298</v>
      </c>
    </row>
    <row r="249" spans="1:2" ht="15.75">
      <c r="A249" s="4"/>
      <c r="B249" s="35" t="s">
        <v>299</v>
      </c>
    </row>
    <row r="250" ht="15.75">
      <c r="A250" s="4"/>
    </row>
    <row r="251" spans="1:4" ht="15.75">
      <c r="A251" s="4" t="s">
        <v>177</v>
      </c>
      <c r="B251" s="4" t="s">
        <v>300</v>
      </c>
      <c r="C251" s="4"/>
      <c r="D251" s="4"/>
    </row>
    <row r="252" ht="15.75">
      <c r="A252" s="4"/>
    </row>
    <row r="253" spans="1:2" ht="15.75">
      <c r="A253" s="4"/>
      <c r="B253" s="35" t="s">
        <v>379</v>
      </c>
    </row>
    <row r="254" ht="15.75">
      <c r="A254" s="4"/>
    </row>
    <row r="255" spans="1:4" ht="15.75">
      <c r="A255" s="4" t="s">
        <v>178</v>
      </c>
      <c r="B255" s="4" t="s">
        <v>301</v>
      </c>
      <c r="C255" s="4"/>
      <c r="D255" s="4"/>
    </row>
    <row r="256" ht="15.75">
      <c r="A256" s="4"/>
    </row>
    <row r="257" spans="1:2" ht="15.75">
      <c r="A257" s="4"/>
      <c r="B257" s="35" t="s">
        <v>302</v>
      </c>
    </row>
    <row r="258" ht="15.75">
      <c r="A258" s="4"/>
    </row>
    <row r="259" spans="1:4" ht="15.75">
      <c r="A259" s="4" t="s">
        <v>179</v>
      </c>
      <c r="B259" s="4" t="s">
        <v>303</v>
      </c>
      <c r="C259" s="4"/>
      <c r="D259" s="4"/>
    </row>
    <row r="260" spans="1:8" ht="15.75">
      <c r="A260" s="4"/>
      <c r="G260" s="97"/>
      <c r="H260" s="95" t="s">
        <v>373</v>
      </c>
    </row>
    <row r="261" spans="1:8" ht="15.75">
      <c r="A261" s="4"/>
      <c r="F261" s="95" t="s">
        <v>367</v>
      </c>
      <c r="G261" s="98"/>
      <c r="H261" s="95" t="s">
        <v>367</v>
      </c>
    </row>
    <row r="262" spans="1:8" ht="15.75">
      <c r="A262" s="4"/>
      <c r="F262" s="95" t="s">
        <v>364</v>
      </c>
      <c r="G262" s="98"/>
      <c r="H262" s="95" t="s">
        <v>372</v>
      </c>
    </row>
    <row r="263" spans="6:8" ht="15.75">
      <c r="F263" s="95" t="s">
        <v>29</v>
      </c>
      <c r="G263" s="98"/>
      <c r="H263" s="95" t="str">
        <f>F263</f>
        <v>30/09/06</v>
      </c>
    </row>
    <row r="264" spans="2:8" ht="15.75">
      <c r="B264" s="91" t="s">
        <v>304</v>
      </c>
      <c r="C264" s="91"/>
      <c r="D264" s="91"/>
      <c r="F264" s="95" t="s">
        <v>358</v>
      </c>
      <c r="G264" s="98"/>
      <c r="H264" s="95" t="s">
        <v>358</v>
      </c>
    </row>
    <row r="266" spans="2:8" ht="15">
      <c r="B266" s="35" t="s">
        <v>305</v>
      </c>
      <c r="F266" s="93">
        <v>1472</v>
      </c>
      <c r="H266" s="93">
        <v>3269</v>
      </c>
    </row>
    <row r="267" spans="6:8" ht="15">
      <c r="F267" s="103"/>
      <c r="H267" s="103"/>
    </row>
    <row r="268" spans="2:8" ht="15">
      <c r="B268" s="35" t="s">
        <v>306</v>
      </c>
      <c r="F268" s="93">
        <v>62704</v>
      </c>
      <c r="H268" s="93">
        <v>62704</v>
      </c>
    </row>
    <row r="269" spans="6:8" ht="15">
      <c r="F269" s="103"/>
      <c r="H269" s="103"/>
    </row>
    <row r="270" spans="2:8" ht="13.5" customHeight="1">
      <c r="B270" s="35" t="s">
        <v>307</v>
      </c>
      <c r="F270" s="87">
        <f>F266/F268*100</f>
        <v>2.347537637152335</v>
      </c>
      <c r="G270" s="87"/>
      <c r="H270" s="87">
        <f>H266/H268*100</f>
        <v>5.213383516203113</v>
      </c>
    </row>
    <row r="271" spans="6:8" ht="15">
      <c r="F271" s="103"/>
      <c r="H271" s="103"/>
    </row>
    <row r="272" spans="2:4" ht="15.75">
      <c r="B272" s="91" t="s">
        <v>308</v>
      </c>
      <c r="C272" s="91"/>
      <c r="D272" s="91"/>
    </row>
    <row r="274" spans="2:4" ht="15.75">
      <c r="B274" s="35" t="s">
        <v>309</v>
      </c>
      <c r="D274" s="4"/>
    </row>
    <row r="275" spans="2:4" ht="15.75">
      <c r="B275" s="88" t="s">
        <v>310</v>
      </c>
      <c r="C275" s="88"/>
      <c r="D275" s="92"/>
    </row>
    <row r="276" spans="2:3" ht="15">
      <c r="B276" s="88"/>
      <c r="C276" s="88"/>
    </row>
    <row r="279" ht="15.75">
      <c r="A279" s="4"/>
    </row>
  </sheetData>
  <printOptions/>
  <pageMargins left="0.5" right="0.5" top="0.5" bottom="0.5" header="0" footer="0"/>
  <pageSetup orientation="portrait" paperSize="9" scale="74"/>
  <rowBreaks count="3" manualBreakCount="3">
    <brk id="79" min="158" max="235" man="1"/>
    <brk id="0" max="1" man="1"/>
    <brk id="0" min="1" max="3426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skyap</dc:creator>
  <cp:keywords/>
  <dc:description/>
  <cp:lastModifiedBy>pclee</cp:lastModifiedBy>
  <dcterms:created xsi:type="dcterms:W3CDTF">2006-11-28T09:26:00Z</dcterms:created>
  <dcterms:modified xsi:type="dcterms:W3CDTF">2006-11-28T09:26:00Z</dcterms:modified>
  <cp:category/>
  <cp:version/>
  <cp:contentType/>
  <cp:contentStatus/>
</cp:coreProperties>
</file>