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4815" activeTab="0"/>
  </bookViews>
  <sheets>
    <sheet name="Income" sheetId="1" r:id="rId1"/>
    <sheet name="BalanceSheets" sheetId="2" r:id="rId2"/>
    <sheet name="Notes" sheetId="3" r:id="rId3"/>
  </sheets>
  <definedNames>
    <definedName name="_xlnm.Print_Area" localSheetId="1">'BalanceSheets'!$A$1:$E$47</definedName>
    <definedName name="_xlnm.Print_Area" localSheetId="0">'Income'!$A$1:$K$48</definedName>
    <definedName name="_xlnm.Print_Area" localSheetId="2">'Notes'!$A$1:$I$215</definedName>
  </definedNames>
  <calcPr fullCalcOnLoad="1"/>
</workbook>
</file>

<file path=xl/sharedStrings.xml><?xml version="1.0" encoding="utf-8"?>
<sst xmlns="http://schemas.openxmlformats.org/spreadsheetml/2006/main" count="287" uniqueCount="237">
  <si>
    <t>Consolidated Income Statement</t>
  </si>
  <si>
    <t>(a)</t>
  </si>
  <si>
    <t>(b)</t>
  </si>
  <si>
    <t>Investment income</t>
  </si>
  <si>
    <t>Other income including interest income</t>
  </si>
  <si>
    <t xml:space="preserve">exceptional items, income tax, minority 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</si>
  <si>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</si>
  <si>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</si>
  <si>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</si>
  <si>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</si>
  <si>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</si>
  <si>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</si>
  <si>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</si>
  <si>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</si>
  <si>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</si>
  <si>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(1)</t>
  </si>
  <si>
    <t>Minority Interests</t>
  </si>
  <si>
    <t>(j)</t>
  </si>
  <si>
    <t>(k)</t>
  </si>
  <si>
    <t>Extraordinary items</t>
  </si>
  <si>
    <t>(3)</t>
  </si>
  <si>
    <t>Extraordinary items attributable to members</t>
  </si>
  <si>
    <t>of the Company</t>
  </si>
  <si>
    <t>(l)</t>
  </si>
  <si>
    <t>Current</t>
  </si>
  <si>
    <t xml:space="preserve">Year </t>
  </si>
  <si>
    <t>Quarter</t>
  </si>
  <si>
    <t>RM'000</t>
  </si>
  <si>
    <t>To date</t>
  </si>
  <si>
    <t>after deducting any provision for preference</t>
  </si>
  <si>
    <t>dividends, if any :</t>
  </si>
  <si>
    <t>Current Assets</t>
  </si>
  <si>
    <t>Associated Companies</t>
  </si>
  <si>
    <t>Investments</t>
  </si>
  <si>
    <t>Land &amp; Development Expenditure</t>
  </si>
  <si>
    <t xml:space="preserve"> Stocks</t>
  </si>
  <si>
    <t xml:space="preserve"> Land &amp; Development Expenditure</t>
  </si>
  <si>
    <t xml:space="preserve"> Fixed Deposits</t>
  </si>
  <si>
    <t>Current Liabilities</t>
  </si>
  <si>
    <t xml:space="preserve"> Trade Creditors</t>
  </si>
  <si>
    <t xml:space="preserve"> Taxation</t>
  </si>
  <si>
    <t xml:space="preserve"> Short Term Borrowings</t>
  </si>
  <si>
    <t>Share Capital</t>
  </si>
  <si>
    <t>Reserves</t>
  </si>
  <si>
    <t xml:space="preserve"> Share Premium</t>
  </si>
  <si>
    <t xml:space="preserve"> Retained Loss</t>
  </si>
  <si>
    <t xml:space="preserve"> Trade Debtors</t>
  </si>
  <si>
    <t xml:space="preserve"> Cash &amp; Bank Balances</t>
  </si>
  <si>
    <t xml:space="preserve"> Amount Due To Directors</t>
  </si>
  <si>
    <t>Shareholders Funds</t>
  </si>
  <si>
    <t>Deferred Creditors</t>
  </si>
  <si>
    <t>Deferred Taxation</t>
  </si>
  <si>
    <t xml:space="preserve"> Other Debtors, Deposits &amp; Prepayments</t>
  </si>
  <si>
    <t xml:space="preserve"> Other Creditors &amp; Accruals</t>
  </si>
  <si>
    <t>Accounting Policies</t>
  </si>
  <si>
    <t>Exceptional Items</t>
  </si>
  <si>
    <t>Extraordinary Items</t>
  </si>
  <si>
    <t>Associated companies</t>
  </si>
  <si>
    <t>Quoted Securities</t>
  </si>
  <si>
    <t>Changes in the Composition of the Group</t>
  </si>
  <si>
    <t>Status of Corporate Proposals</t>
  </si>
  <si>
    <t>Contingent Liabilities</t>
  </si>
  <si>
    <t>Off Balance Sheet Financial Instruments</t>
  </si>
  <si>
    <t>Material Litigation</t>
  </si>
  <si>
    <t>Segmental Reporting</t>
  </si>
  <si>
    <t>Prospects for the current financial year</t>
  </si>
  <si>
    <t>Review of performance</t>
  </si>
  <si>
    <t>Dividend</t>
  </si>
  <si>
    <t>By Order Of The Board</t>
  </si>
  <si>
    <t>Yeoh Chong Keat</t>
  </si>
  <si>
    <t>Kuala Lumpur</t>
  </si>
  <si>
    <t>At cost</t>
  </si>
  <si>
    <t>Less : Provision for diminution in value</t>
  </si>
  <si>
    <t>At book value</t>
  </si>
  <si>
    <t>At market value</t>
  </si>
  <si>
    <t>Changes In Share Capital</t>
  </si>
  <si>
    <t xml:space="preserve"> Bank overdrafts</t>
  </si>
  <si>
    <t xml:space="preserve"> Revolving credit</t>
  </si>
  <si>
    <t xml:space="preserve"> Bills payable</t>
  </si>
  <si>
    <t xml:space="preserve"> Term loan</t>
  </si>
  <si>
    <t>Total</t>
  </si>
  <si>
    <t>Long Term Borrowings</t>
  </si>
  <si>
    <t>Assets</t>
  </si>
  <si>
    <t>Employed</t>
  </si>
  <si>
    <t>Trading</t>
  </si>
  <si>
    <t>Manufacturing</t>
  </si>
  <si>
    <t>Secretaries</t>
  </si>
  <si>
    <t>Variance of actual profit from forecast profit</t>
  </si>
  <si>
    <t>Voo Yin Ling</t>
  </si>
  <si>
    <t>Note</t>
  </si>
  <si>
    <t>-</t>
  </si>
  <si>
    <t>NCK Corporation Bhd (132248-V)</t>
  </si>
  <si>
    <t>Preceding</t>
  </si>
  <si>
    <t>Net Current Liabilities</t>
  </si>
  <si>
    <t>(Audited)</t>
  </si>
  <si>
    <t>Cumulative Quarter</t>
  </si>
  <si>
    <t xml:space="preserve"> Capital Reserves</t>
  </si>
  <si>
    <t>Has been accounted up to its share of net assets</t>
  </si>
  <si>
    <t>Revenue</t>
  </si>
  <si>
    <t>Expenditure Carried Forward</t>
  </si>
  <si>
    <t>Property, Plant &amp; Equipment</t>
  </si>
  <si>
    <t xml:space="preserve"> Gross Amount Due From Customers</t>
  </si>
  <si>
    <t>Basic (based on 37,360,005 ordinary shares)</t>
  </si>
  <si>
    <t>The Board of Directors do not recommend any interim dividend for the financial period under review.</t>
  </si>
  <si>
    <t>*</t>
  </si>
  <si>
    <t>Not applicable for the financial period under review.</t>
  </si>
  <si>
    <t>Net tangible assets per share (RM)</t>
  </si>
  <si>
    <t>(i)</t>
  </si>
  <si>
    <t>Provision for diminution in value</t>
  </si>
  <si>
    <t>a) Purchase and disposal of quoted securities for the financial period under review are as follows :-</t>
  </si>
  <si>
    <t>Investment Holdings</t>
  </si>
  <si>
    <t>Individual Quarter</t>
  </si>
  <si>
    <t>Quoted securities shown in Investments</t>
  </si>
  <si>
    <t>(Special Administrators Appointed)</t>
  </si>
  <si>
    <t>(c)</t>
  </si>
  <si>
    <t>Current Quarter</t>
  </si>
  <si>
    <t xml:space="preserve">The performance of the Group is dependent on the general economic outlook and the successful implementation of  the workout </t>
  </si>
  <si>
    <t xml:space="preserve">proposal on the restructuring scheme to be prepared  by the Special Administrators, examined by an Independent Adviser and </t>
  </si>
  <si>
    <t xml:space="preserve">approved by Danaharta  after which a meeting of secured creditors will be called to consider and vote on the Proposal. </t>
  </si>
  <si>
    <t>(Unaudited)</t>
  </si>
  <si>
    <t>Finance cost</t>
  </si>
  <si>
    <t>Profit / (loss) before income tax,</t>
  </si>
  <si>
    <t>minority interests and extraordinary items.</t>
  </si>
  <si>
    <t>Profit / (loss) before income tax, minority</t>
  </si>
  <si>
    <t>Income tax</t>
  </si>
  <si>
    <t>Profit / (loss) after income tax before deducting</t>
  </si>
  <si>
    <t xml:space="preserve">Net profit / (loss) from ordinary activities </t>
  </si>
  <si>
    <t>Net profit / (loss) attributable</t>
  </si>
  <si>
    <t>to members of the Company</t>
  </si>
  <si>
    <t>For The First Quarter Ended 30th September 2001</t>
  </si>
  <si>
    <t>30.09.01</t>
  </si>
  <si>
    <t>30.06.2001</t>
  </si>
  <si>
    <t>30.09.00</t>
  </si>
  <si>
    <t>b) Investments in quoted securities as at 30 September 2001 are as follows :-</t>
  </si>
  <si>
    <t>Profit / (loss) before finance</t>
  </si>
  <si>
    <t>cost, depreciation and amortisation,</t>
  </si>
  <si>
    <t>Share of  profits and losses of associated company</t>
  </si>
  <si>
    <t>(ii)</t>
  </si>
  <si>
    <t>minority interests.</t>
  </si>
  <si>
    <t>Less minority interests*</t>
  </si>
  <si>
    <t>attributable to members of the Company.</t>
  </si>
  <si>
    <t>Less minority interests</t>
  </si>
  <si>
    <t>Earnings / (loss) per share based on 2(l) above</t>
  </si>
  <si>
    <t>(2001 : 37,360,005 ordinary shares) (sen)</t>
  </si>
  <si>
    <t xml:space="preserve">As At End of </t>
  </si>
  <si>
    <t xml:space="preserve">Current  Quarter </t>
  </si>
  <si>
    <t xml:space="preserve">As At Preceding </t>
  </si>
  <si>
    <t xml:space="preserve">Financial Year End </t>
  </si>
  <si>
    <t>The figures have not been audited</t>
  </si>
  <si>
    <t>Profit on Disposal of  Property,  Plant and Equipment</t>
  </si>
  <si>
    <t>* Consist of the following :-</t>
  </si>
  <si>
    <t xml:space="preserve">At book value </t>
  </si>
  <si>
    <t xml:space="preserve">There were  no exceptional items  for the financial period under review </t>
  </si>
  <si>
    <t>There were   no extraordinary items  for the financial period under review.</t>
  </si>
  <si>
    <t>There were   no provision for taxation for the financial period under review.</t>
  </si>
  <si>
    <t>Total purchases made</t>
  </si>
  <si>
    <t xml:space="preserve">Except as mentioned above, there  were no other changes in the composition of the Group   for the financial period under review. </t>
  </si>
  <si>
    <t>b)</t>
  </si>
  <si>
    <t>c)</t>
  </si>
  <si>
    <t xml:space="preserve">The interested parties had submitted their proposals on 16th May 2001. </t>
  </si>
  <si>
    <t>d)</t>
  </si>
  <si>
    <t xml:space="preserve">a) </t>
  </si>
  <si>
    <t xml:space="preserve">As announced to the KLSE on  18th September 2001,  The Kuala Lumpur High Court had on 18th September 2001,  granted </t>
  </si>
  <si>
    <t>e)</t>
  </si>
  <si>
    <t xml:space="preserve">NCKASB  under the care of the Official  Receiver as Provisional Liquidator. </t>
  </si>
  <si>
    <t xml:space="preserve">the order for winding up of NCK Astarlite Sdn Bhd  ("NCKASB"),   a subsidiary company,  placing the administration of </t>
  </si>
  <si>
    <t>Pengurusan Danaharta  Nasional Berhad  ("Danaharta") on 16th  April 2001.</t>
  </si>
  <si>
    <t xml:space="preserve">("PRE")  announced on  26th  February 2001 is no longer valid due to the appointment of Special Administrators (SA) by  </t>
  </si>
  <si>
    <t xml:space="preserve">As disclosed to the KLSE on 2nd  May 2001, the NCK Corporation Berhad ("NCK")'s Proposed Restructuring Exercise  </t>
  </si>
  <si>
    <t>On 2nd May 2001 the SA held a briefing for interested parties to submit offers to acquire the businesses  and/or  assets of  NCK.</t>
  </si>
  <si>
    <t xml:space="preserve">The SA are currently reviewing the offers/proposals submitted to them and thereafter, will prepare a  workout proposal which </t>
  </si>
  <si>
    <t xml:space="preserve">must be examined  by an Independent Adviser  and Danaharta.  Pursuant to Section 46 of the  Pengurusan Danaharta Berhad Act  </t>
  </si>
  <si>
    <t xml:space="preserve">1998, ("Danaharta Act")  the workout proposal once  duly approved by Danaharta, will be submitted to the secured creditors, </t>
  </si>
  <si>
    <t xml:space="preserve">Danaharta Act, will then be implemented. Relevant regulatory   approvals must also be obtained. </t>
  </si>
  <si>
    <t xml:space="preserve">if any,  for their consideration and approval.   The workout proposal once  approved pursuant to Section 45 &amp; 46 of the </t>
  </si>
  <si>
    <t>The SA will make the appropriate announcements as the situation develops</t>
  </si>
  <si>
    <t>Short Term Borrowings</t>
  </si>
  <si>
    <t>a)   Secured</t>
  </si>
  <si>
    <t>b)    Unsecured</t>
  </si>
  <si>
    <t xml:space="preserve"> Bridging Loan </t>
  </si>
  <si>
    <t xml:space="preserve">Term Loan </t>
  </si>
  <si>
    <t xml:space="preserve">Short Term Loan </t>
  </si>
  <si>
    <t xml:space="preserve">b)  Unsecured Term Loan </t>
  </si>
  <si>
    <t xml:space="preserve">a)   Secured Term Loan </t>
  </si>
  <si>
    <t>(I)</t>
  </si>
  <si>
    <t>(II)</t>
  </si>
  <si>
    <t xml:space="preserve">Group Borrowings and Debt Securities as at 30th September 2001 </t>
  </si>
  <si>
    <t xml:space="preserve">There were no issuance and repayment of debt and equity securities, share buy backs, share cancellations,  shares held as </t>
  </si>
  <si>
    <t>treasury shares and resale of treasury shares for the financial period under review.</t>
  </si>
  <si>
    <t>As at 30-09-2001</t>
  </si>
  <si>
    <t>As at 30-06-2001</t>
  </si>
  <si>
    <t xml:space="preserve">Corporate Guarantees to financial institutions  for credit </t>
  </si>
  <si>
    <t>facilities granted to  :-</t>
  </si>
  <si>
    <t xml:space="preserve">Subsidiary companies </t>
  </si>
  <si>
    <t xml:space="preserve">Associated  companies  </t>
  </si>
  <si>
    <t xml:space="preserve">Details of the contingent liabilities are as follows : </t>
  </si>
  <si>
    <t>There were no material changes to the contingent liabilities  since the date of the last annual Balance Sheet date of 30th  June 2001.</t>
  </si>
  <si>
    <t>The Group does not have any financial instruments with off balance sheet risk for the financial period  under  review.</t>
  </si>
  <si>
    <t xml:space="preserve">The Group's material litigation for the financial period under review are as per Appendix 1 attached </t>
  </si>
  <si>
    <t>Profit/(Loss)  Before</t>
  </si>
  <si>
    <t xml:space="preserve">Subsequent Events </t>
  </si>
  <si>
    <t xml:space="preserve">Madam Wong Lai Wah of Messrs Ernst &amp; Young as Special Administrators  to 5 subsidiary  companies namely </t>
  </si>
  <si>
    <t xml:space="preserve">Ng Choo Kwan &amp; Sons Hardware Sdn Bhd, Fook Chuan Trading Sdn Bhd,   NCK Metal Sdn Bhd, NCK Aluminium  </t>
  </si>
  <si>
    <t xml:space="preserve">Extrusion Sdn Bhd  and NCK Wire Products  Sdn Bhd. </t>
  </si>
  <si>
    <t xml:space="preserve">As disclosed to the KLSE on 11th October,  2001,  Pengurusan Danaharta Nasional Berhad ("Danaharta") had on </t>
  </si>
  <si>
    <t xml:space="preserve">Seasonal or Cyclical Factors </t>
  </si>
  <si>
    <t>The Group's business operations for the period under review were not materially affected by any seasonal or cyclical factors.</t>
  </si>
  <si>
    <t>NCK Corporation Berhad</t>
  </si>
  <si>
    <t xml:space="preserve">approximately  RM69.0 million.   </t>
  </si>
  <si>
    <t xml:space="preserve">Notes to the Accounts </t>
  </si>
  <si>
    <t xml:space="preserve">The results for the previous quarter ended 30th  June,  2001 included substantial provisions for doubtful debts, stock   obsolescence, </t>
  </si>
  <si>
    <t xml:space="preserve">development expenditure written off,   bad debts written off  and property plant &amp; equipment  written off  totalling </t>
  </si>
  <si>
    <t xml:space="preserve">No further  write offs / provisions   of  the abovementioned  items  were included  in the loss before taxation of RM19.15 million  </t>
  </si>
  <si>
    <t xml:space="preserve">incurred for the financial  period under review </t>
  </si>
  <si>
    <t>.</t>
  </si>
  <si>
    <t xml:space="preserve">The Group's  construction  division did not  register any turnover for the period under review as it has either terminated,  completed   or </t>
  </si>
  <si>
    <t xml:space="preserve">Approximately    88%  (RM16.89 million)   of  the  loss before taxation  for the quarter under review is  due to  finance charges incurred </t>
  </si>
  <si>
    <t xml:space="preserve">Performance Bond  paid by Arab-Malaysian  Merchant Bank  Berhad   on behalf of Perumahan NCK Sdn Bhd,  a subsidiary  company.  </t>
  </si>
  <si>
    <t>30th  November  2001</t>
  </si>
  <si>
    <t>The accounts of the Group have been  prepared using the same accounting policies, method of computation and</t>
  </si>
  <si>
    <t>basis of consolidation as those used in the preparation of the most recent annual financial statements.</t>
  </si>
  <si>
    <t>Profit / (Loss) on Sale of Unquoted Investments and/or  Property, Plant and Equipment</t>
  </si>
  <si>
    <t>Quoted securities shown as Investment in  Associated Companies</t>
  </si>
  <si>
    <t>Material  changes</t>
  </si>
  <si>
    <t xml:space="preserve">The loss before taxation of RM19.15 million  for the quarter ended  30th September  2001 is significantly lower than the </t>
  </si>
  <si>
    <t>loss  before taxation of  RM90.81 million  reported for the quarter ended 30th June  2001 .</t>
  </si>
  <si>
    <t>The Group's  turnover of  RM20.11 million was contributed  mainly by  its trading and manufacturing  divisions as  shown in  Note 14,</t>
  </si>
  <si>
    <t xml:space="preserve">Segmental  Reporting.  </t>
  </si>
  <si>
    <t xml:space="preserve">finalised most of its outstanding contract works.  As this division    has not undertaken any other new projects  for the period  under </t>
  </si>
  <si>
    <t>review,  it  is not expected  to  contribute   to the revenue  of the Group for the current and  forthcoming financial periods.</t>
  </si>
  <si>
    <t xml:space="preserve">11th October   2001 appointed  YBhg Dato' Nordin Bin Baharuddin, Mr Adam Primus Varghese Bin Abdullah and  </t>
  </si>
  <si>
    <t>(Special  Administrators  Appointed)</t>
  </si>
  <si>
    <t>As at  30th September 2001</t>
  </si>
  <si>
    <t>Consolidated Balance Sheet</t>
  </si>
  <si>
    <t xml:space="preserve">(The figures have not been audited) </t>
  </si>
  <si>
    <t xml:space="preserve">by the Group.    The total finance charges  incurred  of RM16.89 million  for this period under review  included  an amount of  RM6.2 million   </t>
  </si>
  <si>
    <t xml:space="preserve">Construction &amp; Development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</si>
</sst>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0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171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/>
    </xf>
    <xf numFmtId="171" fontId="2" fillId="0" borderId="3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1" fontId="2" fillId="0" borderId="0" xfId="15" applyNumberFormat="1" applyFont="1" applyAlignment="1">
      <alignment horizontal="right"/>
    </xf>
    <xf numFmtId="171" fontId="2" fillId="0" borderId="0" xfId="15" applyNumberFormat="1" applyFont="1" applyBorder="1" applyAlignment="1">
      <alignment horizontal="right"/>
    </xf>
    <xf numFmtId="171" fontId="2" fillId="0" borderId="2" xfId="15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71" fontId="2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2" fillId="0" borderId="2" xfId="15" applyNumberFormat="1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E15" sqref="E15"/>
    </sheetView>
  </sheetViews>
  <sheetFormatPr defaultColWidth="9.140625" defaultRowHeight="12.75"/>
  <cols>
    <col min="1" max="3" width="3.7109375" style="1" customWidth="1"/>
    <col min="4" max="4" width="50.7109375" style="1" customWidth="1"/>
    <col min="5" max="5" width="13.7109375" style="1" customWidth="1"/>
    <col min="6" max="6" width="1.7109375" style="2" customWidth="1"/>
    <col min="7" max="7" width="14.28125" style="1" customWidth="1"/>
    <col min="8" max="8" width="5.7109375" style="1" customWidth="1"/>
    <col min="9" max="9" width="13.28125" style="1" customWidth="1"/>
    <col min="10" max="10" width="1.7109375" style="2" customWidth="1"/>
    <col min="11" max="11" width="13.8515625" style="1" customWidth="1"/>
    <col min="12" max="16384" width="9.140625" style="1" customWidth="1"/>
  </cols>
  <sheetData>
    <row r="1" spans="1:11" ht="20.25">
      <c r="A1" s="27" t="s">
        <v>91</v>
      </c>
      <c r="B1" s="7"/>
      <c r="C1" s="7"/>
      <c r="D1" s="7"/>
      <c r="E1" s="7"/>
      <c r="F1" s="8"/>
      <c r="G1" s="7"/>
      <c r="H1" s="7"/>
      <c r="I1" s="7"/>
      <c r="J1" s="8"/>
      <c r="K1" s="7"/>
    </row>
    <row r="2" spans="1:11" ht="20.25">
      <c r="A2" s="7" t="s">
        <v>113</v>
      </c>
      <c r="B2" s="7"/>
      <c r="C2" s="7"/>
      <c r="D2" s="7"/>
      <c r="E2" s="7"/>
      <c r="F2" s="8"/>
      <c r="G2" s="7"/>
      <c r="H2" s="7"/>
      <c r="I2" s="7"/>
      <c r="J2" s="8"/>
      <c r="K2" s="7"/>
    </row>
    <row r="3" spans="1:11" ht="20.25">
      <c r="A3" s="27" t="s">
        <v>0</v>
      </c>
      <c r="B3" s="7"/>
      <c r="C3" s="7"/>
      <c r="D3" s="7"/>
      <c r="E3" s="7"/>
      <c r="F3" s="8"/>
      <c r="G3" s="7"/>
      <c r="H3" s="7"/>
      <c r="I3" s="7"/>
      <c r="J3" s="8"/>
      <c r="K3" s="7"/>
    </row>
    <row r="4" spans="1:11" ht="20.25">
      <c r="A4" s="27" t="s">
        <v>129</v>
      </c>
      <c r="B4" s="7"/>
      <c r="C4" s="7"/>
      <c r="D4" s="7"/>
      <c r="E4" s="7"/>
      <c r="F4" s="8"/>
      <c r="G4" s="7"/>
      <c r="H4" s="7"/>
      <c r="I4" s="7"/>
      <c r="J4" s="8"/>
      <c r="K4" s="7"/>
    </row>
    <row r="5" spans="1:11" ht="20.25">
      <c r="A5" s="7" t="str">
        <f>+BalanceSheets!A5</f>
        <v>(The figures have not been audited) </v>
      </c>
      <c r="B5" s="7"/>
      <c r="C5" s="7"/>
      <c r="D5" s="7"/>
      <c r="E5" s="7"/>
      <c r="F5" s="8"/>
      <c r="G5" s="7"/>
      <c r="H5" s="7"/>
      <c r="I5" s="7"/>
      <c r="J5" s="8"/>
      <c r="K5" s="7"/>
    </row>
    <row r="6" spans="1:11" ht="20.25">
      <c r="A6" s="7"/>
      <c r="B6" s="7"/>
      <c r="C6" s="7"/>
      <c r="D6" s="7"/>
      <c r="E6" s="43" t="s">
        <v>111</v>
      </c>
      <c r="F6" s="43"/>
      <c r="G6" s="43"/>
      <c r="H6" s="9"/>
      <c r="I6" s="43" t="s">
        <v>95</v>
      </c>
      <c r="J6" s="43"/>
      <c r="K6" s="43"/>
    </row>
    <row r="7" spans="1:11" ht="20.25">
      <c r="A7" s="7"/>
      <c r="B7" s="7"/>
      <c r="C7" s="7"/>
      <c r="D7" s="7"/>
      <c r="E7" s="9" t="s">
        <v>24</v>
      </c>
      <c r="F7" s="10"/>
      <c r="G7" s="9" t="s">
        <v>92</v>
      </c>
      <c r="H7" s="9"/>
      <c r="I7" s="9" t="s">
        <v>24</v>
      </c>
      <c r="J7" s="10"/>
      <c r="K7" s="9" t="s">
        <v>92</v>
      </c>
    </row>
    <row r="8" spans="1:11" ht="20.25">
      <c r="A8" s="7"/>
      <c r="B8" s="7"/>
      <c r="C8" s="7"/>
      <c r="D8" s="7"/>
      <c r="E8" s="9" t="s">
        <v>25</v>
      </c>
      <c r="F8" s="10"/>
      <c r="G8" s="9" t="s">
        <v>25</v>
      </c>
      <c r="H8" s="9"/>
      <c r="I8" s="9" t="s">
        <v>25</v>
      </c>
      <c r="J8" s="10"/>
      <c r="K8" s="9" t="s">
        <v>25</v>
      </c>
    </row>
    <row r="9" spans="1:11" ht="20.25">
      <c r="A9" s="7"/>
      <c r="B9" s="7"/>
      <c r="C9" s="7"/>
      <c r="D9" s="7"/>
      <c r="E9" s="9" t="s">
        <v>26</v>
      </c>
      <c r="F9" s="10"/>
      <c r="G9" s="9" t="s">
        <v>26</v>
      </c>
      <c r="H9" s="9"/>
      <c r="I9" s="9" t="s">
        <v>28</v>
      </c>
      <c r="J9" s="10"/>
      <c r="K9" s="9" t="s">
        <v>28</v>
      </c>
    </row>
    <row r="10" spans="1:11" ht="20.25">
      <c r="A10" s="7"/>
      <c r="B10" s="7"/>
      <c r="C10" s="7"/>
      <c r="D10" s="7"/>
      <c r="E10" s="9" t="s">
        <v>130</v>
      </c>
      <c r="F10" s="10"/>
      <c r="G10" s="9" t="s">
        <v>132</v>
      </c>
      <c r="H10" s="9"/>
      <c r="I10" s="9" t="s">
        <v>130</v>
      </c>
      <c r="J10" s="10"/>
      <c r="K10" s="9" t="s">
        <v>132</v>
      </c>
    </row>
    <row r="11" spans="1:11" ht="20.25">
      <c r="A11" s="7"/>
      <c r="B11" s="7"/>
      <c r="C11" s="7"/>
      <c r="D11" s="7"/>
      <c r="E11" s="9" t="s">
        <v>27</v>
      </c>
      <c r="F11" s="10"/>
      <c r="G11" s="9" t="s">
        <v>27</v>
      </c>
      <c r="H11" s="9"/>
      <c r="I11" s="9" t="s">
        <v>27</v>
      </c>
      <c r="J11" s="10"/>
      <c r="K11" s="9" t="s">
        <v>27</v>
      </c>
    </row>
    <row r="12" spans="1:11" ht="20.25">
      <c r="A12" s="7"/>
      <c r="B12" s="7"/>
      <c r="C12" s="7"/>
      <c r="D12" s="7"/>
      <c r="E12" s="9"/>
      <c r="F12" s="10"/>
      <c r="G12" s="9"/>
      <c r="H12" s="9"/>
      <c r="I12" s="9"/>
      <c r="J12" s="10"/>
      <c r="K12" s="9"/>
    </row>
    <row r="13" spans="1:12" ht="20.25">
      <c r="A13" s="9">
        <v>1</v>
      </c>
      <c r="B13" s="9" t="s">
        <v>1</v>
      </c>
      <c r="C13" s="9"/>
      <c r="D13" s="7" t="s">
        <v>98</v>
      </c>
      <c r="E13" s="11">
        <f>+I13-0</f>
        <v>20108</v>
      </c>
      <c r="F13" s="12"/>
      <c r="G13" s="11">
        <v>37001</v>
      </c>
      <c r="H13" s="11"/>
      <c r="I13" s="11">
        <v>20108</v>
      </c>
      <c r="J13" s="12"/>
      <c r="K13" s="13">
        <v>37001</v>
      </c>
      <c r="L13" s="6"/>
    </row>
    <row r="14" spans="1:11" ht="20.25">
      <c r="A14" s="9"/>
      <c r="B14" s="9" t="s">
        <v>2</v>
      </c>
      <c r="C14" s="9"/>
      <c r="D14" s="7" t="s">
        <v>3</v>
      </c>
      <c r="E14" s="11">
        <f>+I14-0</f>
        <v>280</v>
      </c>
      <c r="F14" s="12"/>
      <c r="G14" s="11">
        <v>110</v>
      </c>
      <c r="H14" s="11"/>
      <c r="I14" s="11">
        <v>280</v>
      </c>
      <c r="J14" s="12"/>
      <c r="K14" s="11">
        <v>110</v>
      </c>
    </row>
    <row r="15" spans="1:11" ht="20.25">
      <c r="A15" s="9"/>
      <c r="B15" s="9" t="s">
        <v>114</v>
      </c>
      <c r="C15" s="9"/>
      <c r="D15" s="7" t="s">
        <v>4</v>
      </c>
      <c r="E15" s="11">
        <f>+I15</f>
        <v>500</v>
      </c>
      <c r="F15" s="12"/>
      <c r="G15" s="11">
        <v>150</v>
      </c>
      <c r="H15" s="11"/>
      <c r="I15" s="11">
        <v>500</v>
      </c>
      <c r="J15" s="12"/>
      <c r="K15" s="11">
        <v>150</v>
      </c>
    </row>
    <row r="16" spans="1:11" ht="20.25">
      <c r="A16" s="9"/>
      <c r="B16" s="9"/>
      <c r="C16" s="9"/>
      <c r="D16" s="7"/>
      <c r="E16" s="11"/>
      <c r="F16" s="12"/>
      <c r="G16" s="11"/>
      <c r="H16" s="11"/>
      <c r="I16" s="11"/>
      <c r="J16" s="12"/>
      <c r="K16" s="11"/>
    </row>
    <row r="17" spans="1:11" ht="20.25">
      <c r="A17" s="9">
        <v>2</v>
      </c>
      <c r="B17" s="9" t="s">
        <v>1</v>
      </c>
      <c r="C17" s="9"/>
      <c r="D17" s="7" t="s">
        <v>134</v>
      </c>
      <c r="E17" s="11"/>
      <c r="F17" s="12"/>
      <c r="G17" s="11"/>
      <c r="H17" s="11"/>
      <c r="I17" s="11"/>
      <c r="J17" s="12"/>
      <c r="K17" s="11"/>
    </row>
    <row r="18" spans="1:11" ht="20.25">
      <c r="A18" s="9"/>
      <c r="B18" s="9"/>
      <c r="C18" s="9"/>
      <c r="D18" s="7" t="s">
        <v>135</v>
      </c>
      <c r="E18" s="11"/>
      <c r="F18" s="12"/>
      <c r="G18" s="11"/>
      <c r="H18" s="11"/>
      <c r="I18" s="11"/>
      <c r="J18" s="12"/>
      <c r="K18" s="11"/>
    </row>
    <row r="19" spans="1:11" ht="20.25">
      <c r="A19" s="9"/>
      <c r="B19" s="9"/>
      <c r="C19" s="9"/>
      <c r="D19" s="7" t="s">
        <v>5</v>
      </c>
      <c r="E19" s="11"/>
      <c r="F19" s="12"/>
      <c r="G19" s="11"/>
      <c r="H19" s="11"/>
      <c r="I19" s="11"/>
      <c r="J19" s="12"/>
      <c r="K19" s="11"/>
    </row>
    <row r="20" spans="1:11" ht="20.25">
      <c r="A20" s="9"/>
      <c r="B20" s="9"/>
      <c r="C20" s="9"/>
      <c r="D20" s="7" t="s">
        <v>6</v>
      </c>
      <c r="E20" s="11">
        <f>+I20-0</f>
        <v>-1719</v>
      </c>
      <c r="F20" s="12"/>
      <c r="G20" s="11">
        <v>-6977</v>
      </c>
      <c r="H20" s="11"/>
      <c r="I20" s="11">
        <v>-1719</v>
      </c>
      <c r="J20" s="12"/>
      <c r="K20" s="11">
        <v>-6977</v>
      </c>
    </row>
    <row r="21" spans="1:11" ht="20.25">
      <c r="A21" s="9"/>
      <c r="B21" s="9" t="s">
        <v>2</v>
      </c>
      <c r="C21" s="9"/>
      <c r="D21" s="7" t="s">
        <v>120</v>
      </c>
      <c r="E21" s="11">
        <f>+I21-0</f>
        <v>-16893</v>
      </c>
      <c r="F21" s="12"/>
      <c r="G21" s="11">
        <v>-11033</v>
      </c>
      <c r="H21" s="11"/>
      <c r="I21" s="11">
        <v>-16893</v>
      </c>
      <c r="J21" s="12"/>
      <c r="K21" s="11">
        <v>-11033</v>
      </c>
    </row>
    <row r="22" spans="1:11" ht="20.25">
      <c r="A22" s="9"/>
      <c r="B22" s="9" t="s">
        <v>114</v>
      </c>
      <c r="C22" s="9"/>
      <c r="D22" s="7" t="s">
        <v>7</v>
      </c>
      <c r="E22" s="11">
        <f>+I22-0</f>
        <v>-583</v>
      </c>
      <c r="F22" s="12"/>
      <c r="G22" s="11">
        <v>-2044</v>
      </c>
      <c r="H22" s="11"/>
      <c r="I22" s="11">
        <v>-583</v>
      </c>
      <c r="J22" s="12"/>
      <c r="K22" s="11">
        <v>-2044</v>
      </c>
    </row>
    <row r="23" spans="1:11" ht="20.25">
      <c r="A23" s="9"/>
      <c r="B23" s="9" t="s">
        <v>8</v>
      </c>
      <c r="C23" s="9"/>
      <c r="D23" s="7" t="s">
        <v>9</v>
      </c>
      <c r="E23" s="14">
        <f>+I23-0</f>
        <v>0</v>
      </c>
      <c r="F23" s="12"/>
      <c r="G23" s="14">
        <v>2971</v>
      </c>
      <c r="H23" s="11"/>
      <c r="I23" s="14">
        <v>0</v>
      </c>
      <c r="J23" s="12"/>
      <c r="K23" s="14">
        <v>2971</v>
      </c>
    </row>
    <row r="24" spans="1:11" ht="20.25">
      <c r="A24" s="9"/>
      <c r="B24" s="9" t="s">
        <v>10</v>
      </c>
      <c r="C24" s="9"/>
      <c r="D24" s="7" t="s">
        <v>121</v>
      </c>
      <c r="E24" s="11"/>
      <c r="F24" s="12"/>
      <c r="G24" s="11"/>
      <c r="H24" s="11"/>
      <c r="I24" s="11"/>
      <c r="J24" s="12"/>
      <c r="K24" s="11"/>
    </row>
    <row r="25" spans="1:11" ht="20.25">
      <c r="A25" s="9"/>
      <c r="B25" s="9"/>
      <c r="C25" s="9"/>
      <c r="D25" s="7" t="s">
        <v>122</v>
      </c>
      <c r="E25" s="11">
        <f>SUM(E20:E24)</f>
        <v>-19195</v>
      </c>
      <c r="F25" s="12"/>
      <c r="G25" s="11">
        <f>SUM(G20:G23)</f>
        <v>-17083</v>
      </c>
      <c r="H25" s="11"/>
      <c r="I25" s="11">
        <f>SUM(I20:I23)</f>
        <v>-19195</v>
      </c>
      <c r="J25" s="12"/>
      <c r="K25" s="11">
        <f>SUM(K20:K24)</f>
        <v>-17083</v>
      </c>
    </row>
    <row r="26" spans="1:11" ht="20.25">
      <c r="A26" s="9"/>
      <c r="B26" s="9" t="s">
        <v>11</v>
      </c>
      <c r="C26" s="9"/>
      <c r="D26" s="7" t="s">
        <v>136</v>
      </c>
      <c r="E26" s="14">
        <f>+I26-0</f>
        <v>44</v>
      </c>
      <c r="F26" s="12"/>
      <c r="G26" s="14">
        <v>-1407</v>
      </c>
      <c r="H26" s="11"/>
      <c r="I26" s="14">
        <v>44</v>
      </c>
      <c r="J26" s="12"/>
      <c r="K26" s="14">
        <v>-1407</v>
      </c>
    </row>
    <row r="27" spans="1:11" ht="20.25">
      <c r="A27" s="9"/>
      <c r="B27" s="9" t="s">
        <v>12</v>
      </c>
      <c r="C27" s="9"/>
      <c r="D27" s="7" t="s">
        <v>123</v>
      </c>
      <c r="E27" s="11"/>
      <c r="F27" s="12"/>
      <c r="G27" s="11"/>
      <c r="H27" s="11"/>
      <c r="I27" s="11"/>
      <c r="J27" s="12"/>
      <c r="K27" s="11"/>
    </row>
    <row r="28" spans="1:12" ht="20.25">
      <c r="A28" s="9"/>
      <c r="B28" s="9"/>
      <c r="C28" s="9"/>
      <c r="D28" s="7" t="s">
        <v>6</v>
      </c>
      <c r="E28" s="11">
        <f>SUM(E25:E26)</f>
        <v>-19151</v>
      </c>
      <c r="F28" s="12"/>
      <c r="G28" s="11">
        <f>SUM(G25:G26)</f>
        <v>-18490</v>
      </c>
      <c r="H28" s="11"/>
      <c r="I28" s="11">
        <f>SUM(I25:I26)</f>
        <v>-19151</v>
      </c>
      <c r="J28" s="12"/>
      <c r="K28" s="11">
        <f>SUM(K25:K26)</f>
        <v>-18490</v>
      </c>
      <c r="L28" s="6"/>
    </row>
    <row r="29" spans="1:11" ht="20.25">
      <c r="A29" s="9"/>
      <c r="B29" s="9" t="s">
        <v>13</v>
      </c>
      <c r="C29" s="9"/>
      <c r="D29" s="7" t="s">
        <v>124</v>
      </c>
      <c r="E29" s="14">
        <v>0</v>
      </c>
      <c r="F29" s="12"/>
      <c r="G29" s="14">
        <v>-50</v>
      </c>
      <c r="H29" s="11"/>
      <c r="I29" s="14">
        <v>0</v>
      </c>
      <c r="J29" s="12"/>
      <c r="K29" s="14">
        <v>-50</v>
      </c>
    </row>
    <row r="30" spans="1:11" ht="20.25">
      <c r="A30" s="9"/>
      <c r="B30" s="9" t="s">
        <v>107</v>
      </c>
      <c r="C30" s="9" t="s">
        <v>107</v>
      </c>
      <c r="D30" s="7" t="s">
        <v>125</v>
      </c>
      <c r="E30" s="11"/>
      <c r="F30" s="12"/>
      <c r="G30" s="11"/>
      <c r="H30" s="11"/>
      <c r="I30" s="11"/>
      <c r="J30" s="12"/>
      <c r="K30" s="11"/>
    </row>
    <row r="31" spans="1:11" ht="20.25">
      <c r="A31" s="9"/>
      <c r="B31" s="9"/>
      <c r="C31" s="9"/>
      <c r="D31" s="7" t="s">
        <v>138</v>
      </c>
      <c r="E31" s="11">
        <f>SUM(E27:E29)</f>
        <v>-19151</v>
      </c>
      <c r="F31" s="12"/>
      <c r="G31" s="11">
        <f>SUM(G27:G29)</f>
        <v>-18540</v>
      </c>
      <c r="H31" s="11"/>
      <c r="I31" s="11">
        <f>SUM(I27:I29)</f>
        <v>-19151</v>
      </c>
      <c r="J31" s="12"/>
      <c r="K31" s="11">
        <f>SUM(K27:K29)</f>
        <v>-18540</v>
      </c>
    </row>
    <row r="32" spans="1:11" ht="20.25">
      <c r="A32" s="9"/>
      <c r="B32" s="9"/>
      <c r="C32" s="9" t="s">
        <v>137</v>
      </c>
      <c r="D32" s="7" t="s">
        <v>139</v>
      </c>
      <c r="E32" s="14">
        <v>0</v>
      </c>
      <c r="F32" s="12"/>
      <c r="G32" s="14">
        <v>0</v>
      </c>
      <c r="H32" s="11"/>
      <c r="I32" s="14">
        <v>0</v>
      </c>
      <c r="J32" s="12"/>
      <c r="K32" s="14">
        <v>0</v>
      </c>
    </row>
    <row r="33" spans="1:11" ht="20.25">
      <c r="A33" s="9"/>
      <c r="B33" s="9" t="s">
        <v>17</v>
      </c>
      <c r="C33" s="9"/>
      <c r="D33" s="7" t="s">
        <v>126</v>
      </c>
      <c r="E33" s="11"/>
      <c r="F33" s="12"/>
      <c r="G33" s="11"/>
      <c r="H33" s="11"/>
      <c r="I33" s="11"/>
      <c r="J33" s="12"/>
      <c r="K33" s="11"/>
    </row>
    <row r="34" spans="1:11" ht="20.25">
      <c r="A34" s="9"/>
      <c r="B34" s="9"/>
      <c r="C34" s="9"/>
      <c r="D34" s="7" t="s">
        <v>140</v>
      </c>
      <c r="E34" s="11">
        <f>SUM(E30:E32)</f>
        <v>-19151</v>
      </c>
      <c r="F34" s="12"/>
      <c r="G34" s="11">
        <f>SUM(G30:G32)</f>
        <v>-18540</v>
      </c>
      <c r="H34" s="11"/>
      <c r="I34" s="11">
        <f>SUM(I30:I32)</f>
        <v>-19151</v>
      </c>
      <c r="J34" s="12"/>
      <c r="K34" s="11">
        <f>SUM(K30:K32)</f>
        <v>-18540</v>
      </c>
    </row>
    <row r="35" spans="1:11" ht="20.25">
      <c r="A35" s="9"/>
      <c r="B35" s="9" t="s">
        <v>18</v>
      </c>
      <c r="C35" s="9" t="s">
        <v>107</v>
      </c>
      <c r="D35" s="7" t="s">
        <v>19</v>
      </c>
      <c r="E35" s="11">
        <v>0</v>
      </c>
      <c r="F35" s="12"/>
      <c r="G35" s="11">
        <v>0</v>
      </c>
      <c r="H35" s="11"/>
      <c r="I35" s="11">
        <v>0</v>
      </c>
      <c r="J35" s="12"/>
      <c r="K35" s="11">
        <v>0</v>
      </c>
    </row>
    <row r="36" spans="1:11" ht="20.25">
      <c r="A36" s="9"/>
      <c r="B36" s="9"/>
      <c r="C36" s="9" t="s">
        <v>137</v>
      </c>
      <c r="D36" s="7" t="s">
        <v>141</v>
      </c>
      <c r="E36" s="14">
        <v>0</v>
      </c>
      <c r="F36" s="12"/>
      <c r="G36" s="14">
        <v>0</v>
      </c>
      <c r="H36" s="11"/>
      <c r="I36" s="14">
        <v>0</v>
      </c>
      <c r="J36" s="12"/>
      <c r="K36" s="14">
        <v>0</v>
      </c>
    </row>
    <row r="37" spans="1:11" ht="20.25">
      <c r="A37" s="9"/>
      <c r="B37" s="9"/>
      <c r="C37" s="15" t="s">
        <v>20</v>
      </c>
      <c r="D37" s="7" t="s">
        <v>21</v>
      </c>
      <c r="E37" s="11"/>
      <c r="F37" s="12"/>
      <c r="G37" s="11"/>
      <c r="H37" s="11"/>
      <c r="I37" s="11"/>
      <c r="J37" s="12"/>
      <c r="K37" s="11"/>
    </row>
    <row r="38" spans="1:11" ht="20.25">
      <c r="A38" s="9"/>
      <c r="B38" s="9"/>
      <c r="C38" s="9"/>
      <c r="D38" s="7" t="s">
        <v>22</v>
      </c>
      <c r="E38" s="11">
        <v>0</v>
      </c>
      <c r="F38" s="12"/>
      <c r="G38" s="11">
        <f>SUM(G35:G36)</f>
        <v>0</v>
      </c>
      <c r="H38" s="11"/>
      <c r="I38" s="11">
        <v>0</v>
      </c>
      <c r="J38" s="12"/>
      <c r="K38" s="11">
        <f>SUM(K35:K36)</f>
        <v>0</v>
      </c>
    </row>
    <row r="39" spans="1:11" ht="20.25">
      <c r="A39" s="9"/>
      <c r="B39" s="9" t="s">
        <v>23</v>
      </c>
      <c r="C39" s="9"/>
      <c r="D39" s="7" t="s">
        <v>127</v>
      </c>
      <c r="E39" s="11"/>
      <c r="F39" s="12"/>
      <c r="G39" s="11"/>
      <c r="H39" s="11"/>
      <c r="I39" s="11"/>
      <c r="J39" s="12"/>
      <c r="K39" s="11"/>
    </row>
    <row r="40" spans="1:11" ht="20.25">
      <c r="A40" s="9"/>
      <c r="B40" s="9"/>
      <c r="C40" s="9"/>
      <c r="D40" s="7" t="s">
        <v>128</v>
      </c>
      <c r="E40" s="11"/>
      <c r="F40" s="12"/>
      <c r="G40" s="11"/>
      <c r="H40" s="11"/>
      <c r="I40" s="11"/>
      <c r="J40" s="12"/>
      <c r="K40" s="11"/>
    </row>
    <row r="41" spans="1:11" ht="21" thickBot="1">
      <c r="A41" s="9"/>
      <c r="B41" s="9"/>
      <c r="C41" s="9"/>
      <c r="D41" s="7"/>
      <c r="E41" s="16">
        <f>+E34+E38</f>
        <v>-19151</v>
      </c>
      <c r="F41" s="12"/>
      <c r="G41" s="16">
        <f>+G34+G38</f>
        <v>-18540</v>
      </c>
      <c r="H41" s="11"/>
      <c r="I41" s="16">
        <f>+I34+I38</f>
        <v>-19151</v>
      </c>
      <c r="J41" s="12"/>
      <c r="K41" s="16">
        <f>+K34+K38</f>
        <v>-18540</v>
      </c>
    </row>
    <row r="42" spans="1:11" ht="21" thickTop="1">
      <c r="A42" s="9">
        <v>3</v>
      </c>
      <c r="B42" s="9" t="s">
        <v>1</v>
      </c>
      <c r="C42" s="9"/>
      <c r="D42" s="7" t="s">
        <v>142</v>
      </c>
      <c r="E42" s="11"/>
      <c r="F42" s="12"/>
      <c r="G42" s="11"/>
      <c r="H42" s="11"/>
      <c r="I42" s="11"/>
      <c r="J42" s="12"/>
      <c r="K42" s="11"/>
    </row>
    <row r="43" spans="1:11" ht="20.25">
      <c r="A43" s="9"/>
      <c r="B43" s="9"/>
      <c r="C43" s="9"/>
      <c r="D43" s="7" t="s">
        <v>29</v>
      </c>
      <c r="E43" s="11"/>
      <c r="F43" s="12"/>
      <c r="G43" s="11"/>
      <c r="H43" s="11"/>
      <c r="I43" s="11"/>
      <c r="J43" s="12"/>
      <c r="K43" s="11"/>
    </row>
    <row r="44" spans="1:11" ht="20.25">
      <c r="A44" s="9"/>
      <c r="B44" s="9"/>
      <c r="C44" s="9"/>
      <c r="D44" s="7" t="s">
        <v>30</v>
      </c>
      <c r="E44" s="11"/>
      <c r="F44" s="12"/>
      <c r="G44" s="11"/>
      <c r="H44" s="11"/>
      <c r="I44" s="11"/>
      <c r="J44" s="12"/>
      <c r="K44" s="11"/>
    </row>
    <row r="45" spans="1:11" ht="20.25">
      <c r="A45" s="9"/>
      <c r="B45" s="9"/>
      <c r="C45" s="15" t="s">
        <v>15</v>
      </c>
      <c r="D45" s="7" t="s">
        <v>102</v>
      </c>
      <c r="E45" s="17"/>
      <c r="F45" s="12"/>
      <c r="G45" s="17"/>
      <c r="H45" s="11"/>
      <c r="I45" s="17"/>
      <c r="J45" s="12"/>
      <c r="K45" s="18"/>
    </row>
    <row r="46" spans="1:11" ht="21" thickBot="1">
      <c r="A46" s="9"/>
      <c r="B46" s="9"/>
      <c r="C46" s="15"/>
      <c r="D46" s="7" t="s">
        <v>143</v>
      </c>
      <c r="E46" s="19">
        <f>+E41/37360*100</f>
        <v>-51.26070663811563</v>
      </c>
      <c r="F46" s="12"/>
      <c r="G46" s="19">
        <f>+G41/37360*100+0.01</f>
        <v>-49.61526766595289</v>
      </c>
      <c r="H46" s="11"/>
      <c r="I46" s="19">
        <f>+I41/37360*100</f>
        <v>-51.26070663811563</v>
      </c>
      <c r="J46" s="12"/>
      <c r="K46" s="19">
        <f>+K41/37360*100+0.01</f>
        <v>-49.61526766595289</v>
      </c>
    </row>
    <row r="47" spans="1:11" ht="21" thickTop="1">
      <c r="A47" s="21" t="s">
        <v>89</v>
      </c>
      <c r="B47" s="9"/>
      <c r="C47" s="9"/>
      <c r="D47" s="7"/>
      <c r="E47" s="11"/>
      <c r="F47" s="12"/>
      <c r="G47" s="11"/>
      <c r="H47" s="11"/>
      <c r="I47" s="11"/>
      <c r="J47" s="12"/>
      <c r="K47" s="11"/>
    </row>
    <row r="48" spans="1:11" ht="20.25">
      <c r="A48" s="22" t="s">
        <v>104</v>
      </c>
      <c r="B48" s="9" t="s">
        <v>90</v>
      </c>
      <c r="C48" s="21" t="s">
        <v>97</v>
      </c>
      <c r="D48" s="7"/>
      <c r="E48" s="11"/>
      <c r="F48" s="12"/>
      <c r="G48" s="11"/>
      <c r="H48" s="11"/>
      <c r="I48" s="11"/>
      <c r="J48" s="12"/>
      <c r="K48" s="11"/>
    </row>
    <row r="49" spans="1:11" ht="20.25">
      <c r="A49" s="9"/>
      <c r="B49" s="9"/>
      <c r="C49" s="9"/>
      <c r="D49" s="7"/>
      <c r="E49" s="11"/>
      <c r="F49" s="12"/>
      <c r="G49" s="11"/>
      <c r="H49" s="11"/>
      <c r="I49" s="11"/>
      <c r="J49" s="12"/>
      <c r="K49" s="11"/>
    </row>
    <row r="50" spans="1:11" ht="20.25">
      <c r="A50" s="9"/>
      <c r="B50" s="9"/>
      <c r="C50" s="9"/>
      <c r="D50" s="7"/>
      <c r="E50" s="11"/>
      <c r="F50" s="12"/>
      <c r="G50" s="11"/>
      <c r="H50" s="11"/>
      <c r="I50" s="11"/>
      <c r="J50" s="12"/>
      <c r="K50" s="11"/>
    </row>
    <row r="51" spans="1:11" ht="20.25">
      <c r="A51" s="9"/>
      <c r="B51" s="9"/>
      <c r="C51" s="9"/>
      <c r="D51" s="7"/>
      <c r="E51" s="11"/>
      <c r="F51" s="12"/>
      <c r="G51" s="11"/>
      <c r="H51" s="11"/>
      <c r="I51" s="11"/>
      <c r="J51" s="12"/>
      <c r="K51" s="11"/>
    </row>
    <row r="52" spans="1:11" ht="20.25">
      <c r="A52" s="3"/>
      <c r="B52" s="3"/>
      <c r="C52" s="3"/>
      <c r="E52" s="4"/>
      <c r="F52" s="5"/>
      <c r="G52" s="4"/>
      <c r="H52" s="4"/>
      <c r="I52" s="4"/>
      <c r="J52" s="5"/>
      <c r="K52" s="4"/>
    </row>
    <row r="53" spans="1:11" ht="20.25">
      <c r="A53" s="3"/>
      <c r="B53" s="3"/>
      <c r="C53" s="3"/>
      <c r="E53" s="4"/>
      <c r="F53" s="5"/>
      <c r="G53" s="4"/>
      <c r="H53" s="4"/>
      <c r="I53" s="4"/>
      <c r="J53" s="5"/>
      <c r="K53" s="4"/>
    </row>
  </sheetData>
  <mergeCells count="2">
    <mergeCell ref="E6:G6"/>
    <mergeCell ref="I6:K6"/>
  </mergeCells>
  <printOptions/>
  <pageMargins left="0.75" right="0.75" top="0.75" bottom="0.2" header="0.5" footer="0.5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43">
      <selection activeCell="C51" sqref="C51"/>
    </sheetView>
  </sheetViews>
  <sheetFormatPr defaultColWidth="9.140625" defaultRowHeight="12.75"/>
  <cols>
    <col min="1" max="1" width="5.7109375" style="1" customWidth="1"/>
    <col min="2" max="2" width="50.28125" style="1" customWidth="1"/>
    <col min="3" max="3" width="20.7109375" style="1" customWidth="1"/>
    <col min="4" max="4" width="7.00390625" style="1" customWidth="1"/>
    <col min="5" max="5" width="20.7109375" style="1" customWidth="1"/>
    <col min="6" max="16384" width="9.140625" style="1" customWidth="1"/>
  </cols>
  <sheetData>
    <row r="1" spans="1:6" ht="20.25">
      <c r="A1" s="27" t="s">
        <v>91</v>
      </c>
      <c r="B1" s="7"/>
      <c r="C1" s="7"/>
      <c r="D1" s="7"/>
      <c r="E1" s="7"/>
      <c r="F1" s="7"/>
    </row>
    <row r="2" spans="1:6" ht="20.25">
      <c r="A2" s="7" t="s">
        <v>113</v>
      </c>
      <c r="B2" s="7"/>
      <c r="C2" s="7"/>
      <c r="D2" s="7"/>
      <c r="E2" s="7"/>
      <c r="F2" s="7"/>
    </row>
    <row r="3" spans="1:6" ht="20.25">
      <c r="A3" s="27" t="s">
        <v>233</v>
      </c>
      <c r="B3" s="7"/>
      <c r="C3" s="9" t="s">
        <v>119</v>
      </c>
      <c r="D3" s="7"/>
      <c r="E3" s="9" t="s">
        <v>94</v>
      </c>
      <c r="F3" s="7"/>
    </row>
    <row r="4" spans="1:6" ht="20.25">
      <c r="A4" s="27" t="s">
        <v>232</v>
      </c>
      <c r="B4" s="7"/>
      <c r="C4" s="9" t="s">
        <v>144</v>
      </c>
      <c r="D4" s="9"/>
      <c r="E4" s="9" t="s">
        <v>146</v>
      </c>
      <c r="F4" s="7"/>
    </row>
    <row r="5" spans="1:6" ht="20.25">
      <c r="A5" s="7" t="s">
        <v>234</v>
      </c>
      <c r="B5" s="7"/>
      <c r="C5" s="9" t="s">
        <v>145</v>
      </c>
      <c r="D5" s="10"/>
      <c r="E5" s="9" t="s">
        <v>147</v>
      </c>
      <c r="F5" s="7"/>
    </row>
    <row r="6" spans="1:6" ht="20.25">
      <c r="A6" s="7"/>
      <c r="B6" s="7"/>
      <c r="C6" s="9" t="s">
        <v>130</v>
      </c>
      <c r="D6" s="10"/>
      <c r="E6" s="9" t="s">
        <v>131</v>
      </c>
      <c r="F6" s="7"/>
    </row>
    <row r="7" spans="1:6" ht="20.25">
      <c r="A7" s="7"/>
      <c r="B7" s="7"/>
      <c r="C7" s="9" t="s">
        <v>27</v>
      </c>
      <c r="D7" s="10"/>
      <c r="E7" s="9" t="s">
        <v>27</v>
      </c>
      <c r="F7" s="7"/>
    </row>
    <row r="8" spans="1:6" ht="20.25">
      <c r="A8" s="7"/>
      <c r="B8" s="7"/>
      <c r="C8" s="9"/>
      <c r="D8" s="10"/>
      <c r="E8" s="9"/>
      <c r="F8" s="7"/>
    </row>
    <row r="9" spans="1:6" ht="20.25">
      <c r="A9" s="9">
        <v>1</v>
      </c>
      <c r="B9" s="21" t="s">
        <v>100</v>
      </c>
      <c r="C9" s="11">
        <v>107680</v>
      </c>
      <c r="D9" s="12"/>
      <c r="E9" s="11">
        <v>109510</v>
      </c>
      <c r="F9" s="23"/>
    </row>
    <row r="10" spans="1:6" ht="20.25">
      <c r="A10" s="9">
        <v>2</v>
      </c>
      <c r="B10" s="21" t="s">
        <v>32</v>
      </c>
      <c r="C10" s="11">
        <f>7591+7852</f>
        <v>15443</v>
      </c>
      <c r="D10" s="12"/>
      <c r="E10" s="11">
        <v>15698</v>
      </c>
      <c r="F10" s="23"/>
    </row>
    <row r="11" spans="1:6" ht="20.25">
      <c r="A11" s="9">
        <v>3</v>
      </c>
      <c r="B11" s="21" t="s">
        <v>33</v>
      </c>
      <c r="C11" s="11">
        <v>5866</v>
      </c>
      <c r="D11" s="12"/>
      <c r="E11" s="11">
        <v>5857</v>
      </c>
      <c r="F11" s="23"/>
    </row>
    <row r="12" spans="1:6" ht="20.25">
      <c r="A12" s="9">
        <v>4</v>
      </c>
      <c r="B12" s="21" t="s">
        <v>34</v>
      </c>
      <c r="C12" s="11">
        <v>40097</v>
      </c>
      <c r="D12" s="12"/>
      <c r="E12" s="11">
        <v>40069</v>
      </c>
      <c r="F12" s="23"/>
    </row>
    <row r="13" spans="1:6" ht="20.25">
      <c r="A13" s="9">
        <v>5</v>
      </c>
      <c r="B13" s="21" t="s">
        <v>99</v>
      </c>
      <c r="C13" s="14">
        <v>0</v>
      </c>
      <c r="D13" s="12"/>
      <c r="E13" s="14">
        <v>0</v>
      </c>
      <c r="F13" s="23"/>
    </row>
    <row r="14" spans="1:6" ht="20.25">
      <c r="A14" s="9"/>
      <c r="B14" s="21"/>
      <c r="C14" s="12">
        <f>SUM(C9:C13)</f>
        <v>169086</v>
      </c>
      <c r="D14" s="12"/>
      <c r="E14" s="12">
        <f>SUM(E9:E13)</f>
        <v>171134</v>
      </c>
      <c r="F14" s="7"/>
    </row>
    <row r="15" spans="1:6" ht="20.25">
      <c r="A15" s="9">
        <v>6</v>
      </c>
      <c r="B15" s="38" t="s">
        <v>31</v>
      </c>
      <c r="C15" s="11"/>
      <c r="D15" s="12"/>
      <c r="E15" s="11"/>
      <c r="F15" s="7"/>
    </row>
    <row r="16" spans="1:6" ht="20.25">
      <c r="A16" s="9"/>
      <c r="B16" s="21" t="s">
        <v>36</v>
      </c>
      <c r="C16" s="11">
        <v>5893</v>
      </c>
      <c r="D16" s="12"/>
      <c r="E16" s="11">
        <v>6776</v>
      </c>
      <c r="F16" s="23"/>
    </row>
    <row r="17" spans="1:6" ht="20.25">
      <c r="A17" s="9"/>
      <c r="B17" s="7" t="s">
        <v>101</v>
      </c>
      <c r="C17" s="11">
        <v>2861</v>
      </c>
      <c r="D17" s="12"/>
      <c r="E17" s="11">
        <v>3176</v>
      </c>
      <c r="F17" s="23"/>
    </row>
    <row r="18" spans="1:6" ht="20.25">
      <c r="A18" s="9"/>
      <c r="B18" s="7" t="s">
        <v>35</v>
      </c>
      <c r="C18" s="11">
        <f>12098+13367</f>
        <v>25465</v>
      </c>
      <c r="D18" s="12"/>
      <c r="E18" s="11">
        <v>28218</v>
      </c>
      <c r="F18" s="23"/>
    </row>
    <row r="19" spans="1:6" ht="20.25">
      <c r="A19" s="9"/>
      <c r="B19" s="7" t="s">
        <v>46</v>
      </c>
      <c r="C19" s="11">
        <v>51790</v>
      </c>
      <c r="D19" s="12"/>
      <c r="E19" s="11">
        <v>57932</v>
      </c>
      <c r="F19" s="23"/>
    </row>
    <row r="20" spans="1:6" ht="20.25">
      <c r="A20" s="9"/>
      <c r="B20" s="7" t="s">
        <v>52</v>
      </c>
      <c r="C20" s="11">
        <v>5482</v>
      </c>
      <c r="D20" s="12"/>
      <c r="E20" s="11">
        <v>7531</v>
      </c>
      <c r="F20" s="23"/>
    </row>
    <row r="21" spans="1:6" ht="20.25">
      <c r="A21" s="9"/>
      <c r="B21" s="7" t="s">
        <v>37</v>
      </c>
      <c r="C21" s="11">
        <v>42616</v>
      </c>
      <c r="D21" s="12"/>
      <c r="E21" s="11">
        <v>35839</v>
      </c>
      <c r="F21" s="7"/>
    </row>
    <row r="22" spans="1:6" ht="20.25">
      <c r="A22" s="9"/>
      <c r="B22" s="7" t="s">
        <v>47</v>
      </c>
      <c r="C22" s="14">
        <v>3589</v>
      </c>
      <c r="D22" s="12"/>
      <c r="E22" s="14">
        <v>4595</v>
      </c>
      <c r="F22" s="7"/>
    </row>
    <row r="23" spans="1:6" ht="20.25">
      <c r="A23" s="9"/>
      <c r="B23" s="7"/>
      <c r="C23" s="11">
        <f>SUM(C16:C22)</f>
        <v>137696</v>
      </c>
      <c r="D23" s="12"/>
      <c r="E23" s="11">
        <f>SUM(E16:E22)</f>
        <v>144067</v>
      </c>
      <c r="F23" s="7"/>
    </row>
    <row r="24" spans="1:6" ht="20.25">
      <c r="A24" s="9">
        <v>7</v>
      </c>
      <c r="B24" s="27" t="s">
        <v>38</v>
      </c>
      <c r="C24" s="11"/>
      <c r="D24" s="12"/>
      <c r="E24" s="11"/>
      <c r="F24" s="7"/>
    </row>
    <row r="25" spans="1:6" ht="20.25">
      <c r="A25" s="9"/>
      <c r="B25" s="7" t="s">
        <v>39</v>
      </c>
      <c r="C25" s="11">
        <v>27404</v>
      </c>
      <c r="D25" s="12"/>
      <c r="E25" s="11">
        <v>33585</v>
      </c>
      <c r="F25" s="23"/>
    </row>
    <row r="26" spans="1:6" ht="20.25">
      <c r="A26" s="9"/>
      <c r="B26" s="7" t="s">
        <v>53</v>
      </c>
      <c r="C26" s="11">
        <f>22174+2859</f>
        <v>25033</v>
      </c>
      <c r="D26" s="12"/>
      <c r="E26" s="11">
        <f>23803+1</f>
        <v>23804</v>
      </c>
      <c r="F26" s="23"/>
    </row>
    <row r="27" spans="1:6" ht="20.25">
      <c r="A27" s="9"/>
      <c r="B27" s="7" t="s">
        <v>48</v>
      </c>
      <c r="C27" s="11">
        <v>3430</v>
      </c>
      <c r="D27" s="12"/>
      <c r="E27" s="11">
        <v>3430</v>
      </c>
      <c r="F27" s="23"/>
    </row>
    <row r="28" spans="1:6" ht="20.25">
      <c r="A28" s="9"/>
      <c r="B28" s="7" t="s">
        <v>40</v>
      </c>
      <c r="C28" s="11">
        <v>4456</v>
      </c>
      <c r="D28" s="12"/>
      <c r="E28" s="11">
        <v>4514</v>
      </c>
      <c r="F28" s="23"/>
    </row>
    <row r="29" spans="1:6" ht="20.25">
      <c r="A29" s="9"/>
      <c r="B29" s="7" t="s">
        <v>41</v>
      </c>
      <c r="C29" s="14">
        <v>583345</v>
      </c>
      <c r="D29" s="12"/>
      <c r="E29" s="14">
        <v>567602</v>
      </c>
      <c r="F29" s="23"/>
    </row>
    <row r="30" spans="1:6" ht="20.25">
      <c r="A30" s="9"/>
      <c r="B30" s="7"/>
      <c r="C30" s="12">
        <f>SUM(C25:C29)</f>
        <v>643668</v>
      </c>
      <c r="D30" s="12"/>
      <c r="E30" s="12">
        <f>SUM(E25:E29)</f>
        <v>632935</v>
      </c>
      <c r="F30" s="7"/>
    </row>
    <row r="31" spans="1:6" ht="20.25">
      <c r="A31" s="9"/>
      <c r="B31" s="7"/>
      <c r="C31" s="11"/>
      <c r="D31" s="12"/>
      <c r="E31" s="11"/>
      <c r="F31" s="7"/>
    </row>
    <row r="32" spans="1:6" ht="20.25">
      <c r="A32" s="9">
        <v>8</v>
      </c>
      <c r="B32" s="7" t="s">
        <v>93</v>
      </c>
      <c r="C32" s="11">
        <f>+C23-C30</f>
        <v>-505972</v>
      </c>
      <c r="D32" s="12"/>
      <c r="E32" s="11">
        <f>+E23-E30</f>
        <v>-488868</v>
      </c>
      <c r="F32" s="7"/>
    </row>
    <row r="33" spans="1:6" ht="21" thickBot="1">
      <c r="A33" s="9"/>
      <c r="B33" s="7"/>
      <c r="C33" s="24">
        <f>+C14+C32</f>
        <v>-336886</v>
      </c>
      <c r="D33" s="12"/>
      <c r="E33" s="24">
        <f>+E14+E32</f>
        <v>-317734</v>
      </c>
      <c r="F33" s="7"/>
    </row>
    <row r="34" spans="1:6" ht="21" thickTop="1">
      <c r="A34" s="9"/>
      <c r="B34" s="7"/>
      <c r="C34" s="11"/>
      <c r="D34" s="12"/>
      <c r="E34" s="11"/>
      <c r="F34" s="7"/>
    </row>
    <row r="35" spans="1:6" ht="20.25">
      <c r="A35" s="9"/>
      <c r="B35" s="7" t="s">
        <v>42</v>
      </c>
      <c r="C35" s="11">
        <v>37360</v>
      </c>
      <c r="D35" s="12"/>
      <c r="E35" s="11">
        <v>37360</v>
      </c>
      <c r="F35" s="23"/>
    </row>
    <row r="36" spans="1:6" ht="20.25">
      <c r="A36" s="9"/>
      <c r="B36" s="7" t="s">
        <v>43</v>
      </c>
      <c r="C36" s="11"/>
      <c r="D36" s="12"/>
      <c r="E36" s="11"/>
      <c r="F36" s="23"/>
    </row>
    <row r="37" spans="1:6" ht="20.25">
      <c r="A37" s="9"/>
      <c r="B37" s="7" t="s">
        <v>44</v>
      </c>
      <c r="C37" s="11">
        <v>3311</v>
      </c>
      <c r="D37" s="12"/>
      <c r="E37" s="11">
        <v>3311</v>
      </c>
      <c r="F37" s="23"/>
    </row>
    <row r="38" spans="1:6" ht="20.25">
      <c r="A38" s="9"/>
      <c r="B38" s="7" t="s">
        <v>96</v>
      </c>
      <c r="C38" s="11">
        <v>18075</v>
      </c>
      <c r="D38" s="12"/>
      <c r="E38" s="11">
        <v>18075</v>
      </c>
      <c r="F38" s="23"/>
    </row>
    <row r="39" spans="1:6" ht="20.25">
      <c r="A39" s="9"/>
      <c r="B39" s="7" t="s">
        <v>45</v>
      </c>
      <c r="C39" s="14">
        <v>-403931</v>
      </c>
      <c r="D39" s="12"/>
      <c r="E39" s="14">
        <v>-384779</v>
      </c>
      <c r="F39" s="23"/>
    </row>
    <row r="40" spans="1:6" ht="20.25">
      <c r="A40" s="9">
        <v>9</v>
      </c>
      <c r="B40" s="7" t="s">
        <v>49</v>
      </c>
      <c r="C40" s="11">
        <f>SUM(C35:C39)</f>
        <v>-345185</v>
      </c>
      <c r="D40" s="12"/>
      <c r="E40" s="11">
        <f>SUM(E35:E39)</f>
        <v>-326033</v>
      </c>
      <c r="F40" s="7"/>
    </row>
    <row r="41" spans="1:6" ht="20.25">
      <c r="A41" s="9">
        <v>10</v>
      </c>
      <c r="B41" s="7" t="s">
        <v>16</v>
      </c>
      <c r="C41" s="11">
        <v>0</v>
      </c>
      <c r="D41" s="12"/>
      <c r="E41" s="11">
        <v>0</v>
      </c>
      <c r="F41" s="7"/>
    </row>
    <row r="42" spans="1:6" ht="20.25">
      <c r="A42" s="9">
        <v>11</v>
      </c>
      <c r="B42" s="7" t="s">
        <v>81</v>
      </c>
      <c r="C42" s="11">
        <v>5298</v>
      </c>
      <c r="D42" s="12"/>
      <c r="E42" s="11">
        <v>5298</v>
      </c>
      <c r="F42" s="23"/>
    </row>
    <row r="43" spans="1:6" ht="20.25">
      <c r="A43" s="9">
        <v>12</v>
      </c>
      <c r="B43" s="7" t="s">
        <v>50</v>
      </c>
      <c r="C43" s="11">
        <f>5302-2859</f>
        <v>2443</v>
      </c>
      <c r="D43" s="12"/>
      <c r="E43" s="11">
        <v>2443</v>
      </c>
      <c r="F43" s="23"/>
    </row>
    <row r="44" spans="1:6" ht="20.25">
      <c r="A44" s="9">
        <v>13</v>
      </c>
      <c r="B44" s="7" t="s">
        <v>51</v>
      </c>
      <c r="C44" s="11">
        <v>558</v>
      </c>
      <c r="D44" s="12"/>
      <c r="E44" s="11">
        <v>558</v>
      </c>
      <c r="F44" s="23"/>
    </row>
    <row r="45" spans="1:6" ht="21" thickBot="1">
      <c r="A45" s="9"/>
      <c r="B45" s="7"/>
      <c r="C45" s="24">
        <f>SUM(C40:C44)</f>
        <v>-336886</v>
      </c>
      <c r="D45" s="12"/>
      <c r="E45" s="24">
        <f>SUM(E40:E44)</f>
        <v>-317734</v>
      </c>
      <c r="F45" s="7"/>
    </row>
    <row r="46" spans="1:6" ht="21" thickTop="1">
      <c r="A46" s="9"/>
      <c r="B46" s="7"/>
      <c r="C46" s="11">
        <f>+C33-C45</f>
        <v>0</v>
      </c>
      <c r="D46" s="12"/>
      <c r="E46" s="11">
        <f>+E33-E45</f>
        <v>0</v>
      </c>
      <c r="F46" s="7"/>
    </row>
    <row r="47" spans="1:6" ht="21" thickBot="1">
      <c r="A47" s="9"/>
      <c r="B47" s="7" t="s">
        <v>106</v>
      </c>
      <c r="C47" s="25">
        <f>+C40/C35</f>
        <v>-9.239427194860813</v>
      </c>
      <c r="D47" s="20"/>
      <c r="E47" s="25">
        <f>+E40/E35</f>
        <v>-8.726793361884368</v>
      </c>
      <c r="F47" s="7"/>
    </row>
    <row r="48" spans="1:6" ht="21" thickTop="1">
      <c r="A48" s="9"/>
      <c r="B48" s="7"/>
      <c r="C48" s="26"/>
      <c r="D48" s="12"/>
      <c r="E48" s="11"/>
      <c r="F48" s="7"/>
    </row>
    <row r="49" spans="1:6" ht="20.25">
      <c r="A49" s="9"/>
      <c r="B49" s="7"/>
      <c r="C49" s="11"/>
      <c r="D49" s="12"/>
      <c r="E49" s="11"/>
      <c r="F49" s="7"/>
    </row>
    <row r="50" spans="1:6" ht="20.25">
      <c r="A50" s="9"/>
      <c r="B50" s="7"/>
      <c r="C50" s="11"/>
      <c r="D50" s="12"/>
      <c r="E50" s="11"/>
      <c r="F50" s="7"/>
    </row>
    <row r="51" spans="1:6" ht="20.25">
      <c r="A51" s="9"/>
      <c r="B51" s="7"/>
      <c r="C51" s="11"/>
      <c r="D51" s="12"/>
      <c r="E51" s="11"/>
      <c r="F51" s="7"/>
    </row>
    <row r="52" spans="1:6" ht="20.25">
      <c r="A52" s="9"/>
      <c r="B52" s="7"/>
      <c r="C52" s="11"/>
      <c r="D52" s="12"/>
      <c r="E52" s="11"/>
      <c r="F52" s="7"/>
    </row>
    <row r="53" spans="1:5" ht="20.25">
      <c r="A53" s="3"/>
      <c r="C53" s="4"/>
      <c r="D53" s="5"/>
      <c r="E53" s="4"/>
    </row>
    <row r="54" spans="1:5" ht="20.25">
      <c r="A54" s="3"/>
      <c r="C54" s="4"/>
      <c r="D54" s="5"/>
      <c r="E54" s="4"/>
    </row>
    <row r="55" spans="1:5" ht="20.25">
      <c r="A55" s="3"/>
      <c r="C55" s="4"/>
      <c r="D55" s="5"/>
      <c r="E55" s="4"/>
    </row>
    <row r="56" spans="1:5" ht="20.25">
      <c r="A56" s="3"/>
      <c r="C56" s="4"/>
      <c r="D56" s="5"/>
      <c r="E56" s="4"/>
    </row>
    <row r="57" spans="1:4" ht="20.25">
      <c r="A57" s="3"/>
      <c r="D57" s="2"/>
    </row>
    <row r="58" ht="20.25">
      <c r="D58" s="2"/>
    </row>
    <row r="59" ht="20.25">
      <c r="D59" s="2"/>
    </row>
    <row r="60" ht="20.25">
      <c r="D60" s="2"/>
    </row>
    <row r="61" ht="20.25">
      <c r="D61" s="2"/>
    </row>
    <row r="62" ht="20.25">
      <c r="D62" s="2"/>
    </row>
    <row r="63" ht="20.25">
      <c r="D63" s="2"/>
    </row>
    <row r="64" ht="20.25">
      <c r="D64" s="2"/>
    </row>
    <row r="65" ht="20.25">
      <c r="D65" s="2"/>
    </row>
    <row r="66" ht="20.25">
      <c r="D66" s="2"/>
    </row>
    <row r="67" ht="20.25">
      <c r="D67" s="2"/>
    </row>
    <row r="68" ht="20.25">
      <c r="D68" s="2"/>
    </row>
    <row r="69" ht="20.25">
      <c r="D69" s="2"/>
    </row>
    <row r="70" ht="20.25">
      <c r="D70" s="2"/>
    </row>
    <row r="71" ht="20.25">
      <c r="D71" s="2"/>
    </row>
    <row r="72" ht="20.25">
      <c r="D72" s="2"/>
    </row>
    <row r="73" ht="20.25">
      <c r="D73" s="2"/>
    </row>
    <row r="74" ht="20.25">
      <c r="D74" s="2"/>
    </row>
    <row r="75" ht="20.25">
      <c r="D75" s="2"/>
    </row>
    <row r="76" ht="20.25">
      <c r="D76" s="2"/>
    </row>
    <row r="77" ht="20.25">
      <c r="D77" s="2"/>
    </row>
    <row r="78" ht="20.25">
      <c r="D78" s="2"/>
    </row>
    <row r="79" ht="20.25">
      <c r="D79" s="2"/>
    </row>
    <row r="80" ht="20.25">
      <c r="D80" s="2"/>
    </row>
  </sheetData>
  <printOptions/>
  <pageMargins left="0.75" right="0.75" top="0.26" bottom="0.2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9"/>
  <sheetViews>
    <sheetView view="pageBreakPreview" zoomScale="60" zoomScaleNormal="75" workbookViewId="0" topLeftCell="A149">
      <selection activeCell="D184" sqref="D184"/>
    </sheetView>
  </sheetViews>
  <sheetFormatPr defaultColWidth="9.140625" defaultRowHeight="12.75"/>
  <cols>
    <col min="1" max="1" width="6.7109375" style="1" customWidth="1"/>
    <col min="2" max="2" width="10.140625" style="1" customWidth="1"/>
    <col min="3" max="3" width="17.8515625" style="1" customWidth="1"/>
    <col min="4" max="4" width="14.00390625" style="1" customWidth="1"/>
    <col min="5" max="5" width="26.140625" style="1" customWidth="1"/>
    <col min="6" max="6" width="20.7109375" style="1" customWidth="1"/>
    <col min="7" max="7" width="9.421875" style="1" customWidth="1"/>
    <col min="8" max="8" width="20.7109375" style="1" customWidth="1"/>
    <col min="9" max="9" width="15.7109375" style="1" customWidth="1"/>
    <col min="10" max="16384" width="9.140625" style="1" customWidth="1"/>
  </cols>
  <sheetData>
    <row r="1" spans="1:12" ht="20.25">
      <c r="A1" s="27" t="s">
        <v>91</v>
      </c>
      <c r="B1" s="2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113</v>
      </c>
      <c r="B2" s="2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>
      <c r="A3" s="27" t="s">
        <v>209</v>
      </c>
      <c r="B3" s="2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0.25">
      <c r="A4" s="27" t="s">
        <v>129</v>
      </c>
      <c r="B4" s="2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25">
      <c r="A5" s="7" t="s">
        <v>148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0.25">
      <c r="A7" s="34"/>
      <c r="B7" s="35"/>
      <c r="C7" s="35"/>
      <c r="D7" s="35"/>
      <c r="E7" s="35"/>
      <c r="F7" s="7"/>
      <c r="G7" s="7"/>
      <c r="H7" s="7"/>
      <c r="I7" s="7"/>
      <c r="J7" s="7"/>
      <c r="K7" s="7"/>
      <c r="L7" s="7"/>
    </row>
    <row r="8" spans="1:12" ht="20.25">
      <c r="A8" s="40">
        <v>1</v>
      </c>
      <c r="B8" s="27" t="s">
        <v>54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0.25">
      <c r="A9" s="40"/>
      <c r="B9" s="7" t="s">
        <v>219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0.25">
      <c r="A10" s="40"/>
      <c r="B10" s="7" t="s">
        <v>220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0.25">
      <c r="A11" s="4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0.25">
      <c r="A12" s="4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0.25">
      <c r="A13" s="40">
        <v>2</v>
      </c>
      <c r="B13" s="27" t="s">
        <v>55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0.25">
      <c r="A14" s="40"/>
      <c r="B14" s="7" t="s">
        <v>152</v>
      </c>
      <c r="C14" s="7"/>
      <c r="D14" s="7"/>
      <c r="E14" s="7"/>
      <c r="F14" s="9"/>
      <c r="G14" s="7"/>
      <c r="H14" s="9"/>
      <c r="I14" s="7"/>
      <c r="J14" s="7"/>
      <c r="K14" s="7"/>
      <c r="L14" s="7"/>
    </row>
    <row r="15" spans="1:12" ht="20.25">
      <c r="A15" s="40"/>
      <c r="B15" s="7"/>
      <c r="C15" s="7"/>
      <c r="D15" s="7"/>
      <c r="E15" s="7"/>
      <c r="F15" s="9"/>
      <c r="G15" s="7"/>
      <c r="H15" s="9"/>
      <c r="I15" s="7"/>
      <c r="J15" s="7"/>
      <c r="K15" s="7"/>
      <c r="L15" s="7"/>
    </row>
    <row r="16" spans="1:12" ht="20.25">
      <c r="A16" s="40"/>
      <c r="B16" s="7"/>
      <c r="C16" s="7"/>
      <c r="D16" s="7"/>
      <c r="E16" s="10"/>
      <c r="F16" s="28"/>
      <c r="G16" s="7"/>
      <c r="H16" s="28"/>
      <c r="I16" s="7"/>
      <c r="J16" s="7"/>
      <c r="K16" s="7"/>
      <c r="L16" s="7"/>
    </row>
    <row r="17" spans="1:12" ht="20.25">
      <c r="A17" s="40">
        <v>3</v>
      </c>
      <c r="B17" s="27" t="s">
        <v>56</v>
      </c>
      <c r="C17" s="7"/>
      <c r="D17" s="7"/>
      <c r="E17" s="7"/>
      <c r="F17" s="28"/>
      <c r="G17" s="7"/>
      <c r="H17" s="28"/>
      <c r="I17" s="7"/>
      <c r="J17" s="7"/>
      <c r="K17" s="7"/>
      <c r="L17" s="7"/>
    </row>
    <row r="18" spans="1:12" ht="20.25">
      <c r="A18" s="40"/>
      <c r="B18" s="7" t="s">
        <v>153</v>
      </c>
      <c r="C18" s="7"/>
      <c r="D18" s="7"/>
      <c r="E18" s="7"/>
      <c r="F18" s="28"/>
      <c r="G18" s="7"/>
      <c r="H18" s="28"/>
      <c r="I18" s="7"/>
      <c r="J18" s="7"/>
      <c r="K18" s="7"/>
      <c r="L18" s="7"/>
    </row>
    <row r="19" spans="1:12" ht="20.25">
      <c r="A19" s="40"/>
      <c r="B19" s="7"/>
      <c r="C19" s="7"/>
      <c r="D19" s="7"/>
      <c r="E19" s="7"/>
      <c r="F19" s="28"/>
      <c r="G19" s="7"/>
      <c r="H19" s="28"/>
      <c r="I19" s="7"/>
      <c r="J19" s="7"/>
      <c r="K19" s="7"/>
      <c r="L19" s="7"/>
    </row>
    <row r="20" spans="1:12" ht="20.25">
      <c r="A20" s="40"/>
      <c r="B20" s="7"/>
      <c r="C20" s="7"/>
      <c r="D20" s="7"/>
      <c r="E20" s="10"/>
      <c r="F20" s="28"/>
      <c r="G20" s="7"/>
      <c r="H20" s="28"/>
      <c r="I20" s="7"/>
      <c r="J20" s="7"/>
      <c r="K20" s="7"/>
      <c r="L20" s="7"/>
    </row>
    <row r="21" spans="1:12" ht="20.25">
      <c r="A21" s="40">
        <v>4</v>
      </c>
      <c r="B21" s="27" t="s">
        <v>14</v>
      </c>
      <c r="C21" s="7"/>
      <c r="D21" s="7"/>
      <c r="E21" s="8"/>
      <c r="F21" s="37"/>
      <c r="G21" s="8"/>
      <c r="H21" s="37"/>
      <c r="I21" s="7"/>
      <c r="J21" s="7"/>
      <c r="K21" s="7"/>
      <c r="L21" s="7"/>
    </row>
    <row r="22" spans="1:12" ht="20.25">
      <c r="A22" s="40"/>
      <c r="B22" s="7" t="s">
        <v>154</v>
      </c>
      <c r="C22" s="7"/>
      <c r="D22" s="7"/>
      <c r="E22" s="7"/>
      <c r="F22" s="8"/>
      <c r="G22" s="8"/>
      <c r="H22" s="8"/>
      <c r="I22" s="7"/>
      <c r="J22" s="7"/>
      <c r="K22" s="7"/>
      <c r="L22" s="7"/>
    </row>
    <row r="23" spans="1:12" ht="20.25">
      <c r="A23" s="40"/>
      <c r="B23" s="7"/>
      <c r="C23" s="7"/>
      <c r="D23" s="7"/>
      <c r="E23" s="7"/>
      <c r="F23" s="8"/>
      <c r="G23" s="8"/>
      <c r="H23" s="8"/>
      <c r="I23" s="7"/>
      <c r="J23" s="7"/>
      <c r="K23" s="7"/>
      <c r="L23" s="7"/>
    </row>
    <row r="24" spans="1:12" ht="20.25">
      <c r="A24" s="41"/>
      <c r="F24" s="8"/>
      <c r="G24" s="8"/>
      <c r="H24" s="8"/>
      <c r="I24" s="7"/>
      <c r="J24" s="7"/>
      <c r="K24" s="7"/>
      <c r="L24" s="7"/>
    </row>
    <row r="25" spans="1:12" ht="20.25">
      <c r="A25" s="40">
        <v>5</v>
      </c>
      <c r="B25" s="27" t="s">
        <v>221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0.25">
      <c r="A26" s="40"/>
      <c r="B26" s="2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0.25">
      <c r="A27" s="40"/>
      <c r="B27" s="27"/>
      <c r="C27" s="7"/>
      <c r="D27" s="7"/>
      <c r="E27" s="7"/>
      <c r="F27" s="9" t="s">
        <v>115</v>
      </c>
      <c r="G27" s="7"/>
      <c r="H27" s="9" t="s">
        <v>95</v>
      </c>
      <c r="I27" s="7"/>
      <c r="J27" s="7"/>
      <c r="K27" s="7"/>
      <c r="L27" s="7"/>
    </row>
    <row r="28" spans="1:12" ht="20.25">
      <c r="A28" s="40"/>
      <c r="B28" s="27"/>
      <c r="C28" s="7"/>
      <c r="D28" s="7"/>
      <c r="E28" s="7"/>
      <c r="F28" s="9" t="s">
        <v>27</v>
      </c>
      <c r="G28" s="7"/>
      <c r="H28" s="9" t="s">
        <v>27</v>
      </c>
      <c r="I28" s="7"/>
      <c r="J28" s="7"/>
      <c r="K28" s="7"/>
      <c r="L28" s="7"/>
    </row>
    <row r="29" spans="1:12" ht="20.25">
      <c r="A29" s="40"/>
      <c r="B29" s="7"/>
      <c r="C29" s="7"/>
      <c r="D29" s="7"/>
      <c r="E29" s="10"/>
      <c r="F29" s="7"/>
      <c r="G29" s="7"/>
      <c r="H29" s="7"/>
      <c r="I29" s="7"/>
      <c r="J29" s="7"/>
      <c r="K29" s="7"/>
      <c r="L29" s="7"/>
    </row>
    <row r="30" spans="1:12" ht="21" thickBot="1">
      <c r="A30" s="40"/>
      <c r="B30" s="7" t="s">
        <v>149</v>
      </c>
      <c r="C30" s="7"/>
      <c r="D30" s="7"/>
      <c r="E30" s="12"/>
      <c r="F30" s="16">
        <v>539</v>
      </c>
      <c r="G30" s="7"/>
      <c r="H30" s="16">
        <v>539</v>
      </c>
      <c r="I30" s="7"/>
      <c r="J30" s="7"/>
      <c r="K30" s="7"/>
      <c r="L30" s="7"/>
    </row>
    <row r="31" spans="1:12" ht="21" thickTop="1">
      <c r="A31" s="40"/>
      <c r="B31" s="7"/>
      <c r="C31" s="7"/>
      <c r="D31" s="7"/>
      <c r="E31" s="12"/>
      <c r="F31" s="11"/>
      <c r="G31" s="7"/>
      <c r="H31" s="11"/>
      <c r="I31" s="7"/>
      <c r="J31" s="7"/>
      <c r="K31" s="7"/>
      <c r="L31" s="7"/>
    </row>
    <row r="32" spans="1:12" ht="20.25">
      <c r="A32" s="41"/>
      <c r="B32" s="7"/>
      <c r="C32" s="7"/>
      <c r="D32" s="7"/>
      <c r="E32" s="12"/>
      <c r="F32" s="7"/>
      <c r="G32" s="7"/>
      <c r="H32" s="7"/>
      <c r="I32" s="7"/>
      <c r="J32" s="7"/>
      <c r="K32" s="7"/>
      <c r="L32" s="7"/>
    </row>
    <row r="33" spans="1:12" ht="20.25">
      <c r="A33" s="40">
        <v>6</v>
      </c>
      <c r="B33" s="27" t="s">
        <v>58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0.25">
      <c r="A34" s="40"/>
      <c r="B34" s="7" t="s">
        <v>109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0.25">
      <c r="A35" s="4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0.25">
      <c r="A36" s="40"/>
      <c r="B36" s="7"/>
      <c r="C36" s="7"/>
      <c r="D36" s="7"/>
      <c r="E36" s="7"/>
      <c r="F36" s="9" t="s">
        <v>115</v>
      </c>
      <c r="G36" s="7"/>
      <c r="H36" s="9" t="s">
        <v>95</v>
      </c>
      <c r="I36" s="7"/>
      <c r="J36" s="7"/>
      <c r="K36" s="7"/>
      <c r="L36" s="7"/>
    </row>
    <row r="37" spans="1:12" ht="20.25">
      <c r="A37" s="40"/>
      <c r="B37" s="7"/>
      <c r="C37" s="7"/>
      <c r="D37" s="10"/>
      <c r="E37" s="7"/>
      <c r="F37" s="9" t="s">
        <v>27</v>
      </c>
      <c r="G37" s="7"/>
      <c r="H37" s="9" t="s">
        <v>27</v>
      </c>
      <c r="I37" s="7"/>
      <c r="J37" s="7"/>
      <c r="K37" s="7"/>
      <c r="L37" s="7"/>
    </row>
    <row r="38" spans="1:12" ht="21" thickBot="1">
      <c r="A38" s="40"/>
      <c r="B38" s="7" t="s">
        <v>155</v>
      </c>
      <c r="C38" s="7"/>
      <c r="D38" s="29"/>
      <c r="E38" s="7"/>
      <c r="F38" s="30">
        <v>9</v>
      </c>
      <c r="G38" s="7"/>
      <c r="H38" s="30">
        <v>9</v>
      </c>
      <c r="I38" s="7"/>
      <c r="J38" s="7"/>
      <c r="K38" s="7"/>
      <c r="L38" s="7"/>
    </row>
    <row r="39" spans="1:12" ht="21" thickTop="1">
      <c r="A39" s="40"/>
      <c r="B39" s="7"/>
      <c r="C39" s="7"/>
      <c r="D39" s="10"/>
      <c r="E39" s="7"/>
      <c r="F39" s="9"/>
      <c r="G39" s="7"/>
      <c r="H39" s="9"/>
      <c r="I39" s="7"/>
      <c r="J39" s="7"/>
      <c r="K39" s="7"/>
      <c r="L39" s="7"/>
    </row>
    <row r="40" spans="1:12" ht="20.25">
      <c r="A40" s="40"/>
      <c r="B40" s="7" t="s">
        <v>133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0.25">
      <c r="A41" s="4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0.25">
      <c r="A42" s="40"/>
      <c r="B42" s="7"/>
      <c r="C42" s="7"/>
      <c r="D42" s="7"/>
      <c r="E42" s="7"/>
      <c r="F42" s="9" t="s">
        <v>27</v>
      </c>
      <c r="G42" s="7"/>
      <c r="H42" s="10"/>
      <c r="I42" s="8"/>
      <c r="J42" s="7"/>
      <c r="K42" s="7"/>
      <c r="L42" s="7"/>
    </row>
    <row r="43" spans="1:12" ht="20.25">
      <c r="A43" s="40"/>
      <c r="B43" s="7" t="s">
        <v>71</v>
      </c>
      <c r="C43" s="7"/>
      <c r="D43" s="7"/>
      <c r="E43" s="7"/>
      <c r="F43" s="11">
        <v>23730</v>
      </c>
      <c r="G43" s="7" t="s">
        <v>104</v>
      </c>
      <c r="H43" s="12"/>
      <c r="I43" s="8"/>
      <c r="J43" s="7"/>
      <c r="K43" s="7"/>
      <c r="L43" s="7"/>
    </row>
    <row r="44" spans="1:12" ht="20.25">
      <c r="A44" s="40"/>
      <c r="B44" s="7" t="s">
        <v>72</v>
      </c>
      <c r="C44" s="7"/>
      <c r="D44" s="7"/>
      <c r="E44" s="7"/>
      <c r="F44" s="11">
        <v>-15227</v>
      </c>
      <c r="G44" s="7"/>
      <c r="H44" s="12"/>
      <c r="I44" s="8"/>
      <c r="J44" s="7"/>
      <c r="K44" s="7"/>
      <c r="L44" s="7"/>
    </row>
    <row r="45" spans="1:12" ht="21" thickBot="1">
      <c r="A45" s="40"/>
      <c r="B45" s="7" t="s">
        <v>73</v>
      </c>
      <c r="C45" s="7"/>
      <c r="D45" s="7"/>
      <c r="E45" s="7"/>
      <c r="F45" s="24">
        <f>SUM(F43:F44)</f>
        <v>8503</v>
      </c>
      <c r="G45" s="7"/>
      <c r="H45" s="12"/>
      <c r="I45" s="8"/>
      <c r="J45" s="7"/>
      <c r="K45" s="7"/>
      <c r="L45" s="7"/>
    </row>
    <row r="46" spans="1:12" ht="21" thickTop="1">
      <c r="A46" s="40"/>
      <c r="B46" s="7"/>
      <c r="C46" s="7"/>
      <c r="D46" s="7"/>
      <c r="E46" s="7"/>
      <c r="F46" s="11"/>
      <c r="G46" s="7"/>
      <c r="H46" s="12"/>
      <c r="I46" s="8"/>
      <c r="J46" s="7"/>
      <c r="K46" s="7"/>
      <c r="L46" s="7"/>
    </row>
    <row r="47" spans="1:12" ht="21" thickBot="1">
      <c r="A47" s="40"/>
      <c r="B47" s="7" t="s">
        <v>74</v>
      </c>
      <c r="C47" s="7"/>
      <c r="D47" s="7"/>
      <c r="E47" s="7"/>
      <c r="F47" s="36">
        <v>8333</v>
      </c>
      <c r="G47" s="7"/>
      <c r="H47" s="12"/>
      <c r="I47" s="8"/>
      <c r="J47" s="7"/>
      <c r="K47" s="7"/>
      <c r="L47" s="7"/>
    </row>
    <row r="48" spans="1:12" ht="21" thickTop="1">
      <c r="A48" s="40"/>
      <c r="B48" s="7"/>
      <c r="C48" s="7"/>
      <c r="D48" s="7"/>
      <c r="E48" s="7"/>
      <c r="F48" s="7"/>
      <c r="G48" s="7"/>
      <c r="H48" s="8"/>
      <c r="I48" s="8"/>
      <c r="J48" s="7"/>
      <c r="K48" s="7"/>
      <c r="L48" s="7"/>
    </row>
    <row r="49" spans="1:12" ht="20.25">
      <c r="A49" s="40"/>
      <c r="B49" s="7" t="s">
        <v>150</v>
      </c>
      <c r="C49" s="7"/>
      <c r="D49" s="7"/>
      <c r="E49" s="7"/>
      <c r="F49" s="7"/>
      <c r="G49" s="7"/>
      <c r="H49" s="8"/>
      <c r="I49" s="8"/>
      <c r="J49" s="7"/>
      <c r="K49" s="7"/>
      <c r="L49" s="7"/>
    </row>
    <row r="50" spans="1:12" ht="20.25">
      <c r="A50" s="40"/>
      <c r="B50" s="7"/>
      <c r="C50" s="7"/>
      <c r="D50" s="7"/>
      <c r="E50" s="7"/>
      <c r="F50" s="9" t="s">
        <v>27</v>
      </c>
      <c r="G50" s="7"/>
      <c r="H50" s="10"/>
      <c r="I50" s="8"/>
      <c r="J50" s="7"/>
      <c r="K50" s="7"/>
      <c r="L50" s="7"/>
    </row>
    <row r="51" spans="1:12" ht="20.25">
      <c r="A51" s="40"/>
      <c r="B51" s="7" t="s">
        <v>222</v>
      </c>
      <c r="C51" s="7"/>
      <c r="D51" s="7"/>
      <c r="E51" s="7"/>
      <c r="F51" s="11">
        <v>7730</v>
      </c>
      <c r="G51" s="7"/>
      <c r="H51" s="12"/>
      <c r="I51" s="8"/>
      <c r="J51" s="7"/>
      <c r="K51" s="7"/>
      <c r="L51" s="7"/>
    </row>
    <row r="52" spans="1:12" ht="20.25">
      <c r="A52" s="40"/>
      <c r="B52" s="7" t="s">
        <v>112</v>
      </c>
      <c r="C52" s="7"/>
      <c r="D52" s="7"/>
      <c r="E52" s="7"/>
      <c r="F52" s="14">
        <f>15991+9</f>
        <v>16000</v>
      </c>
      <c r="G52" s="7"/>
      <c r="H52" s="12"/>
      <c r="I52" s="8"/>
      <c r="J52" s="7"/>
      <c r="K52" s="7"/>
      <c r="L52" s="7"/>
    </row>
    <row r="53" spans="1:12" ht="20.25">
      <c r="A53" s="40"/>
      <c r="B53" s="7"/>
      <c r="C53" s="7"/>
      <c r="D53" s="7"/>
      <c r="E53" s="7"/>
      <c r="F53" s="11">
        <f>SUM(F51:F52)</f>
        <v>23730</v>
      </c>
      <c r="G53" s="7"/>
      <c r="H53" s="12"/>
      <c r="I53" s="8"/>
      <c r="J53" s="7"/>
      <c r="K53" s="7"/>
      <c r="L53" s="7"/>
    </row>
    <row r="54" spans="1:12" ht="20.25">
      <c r="A54" s="40"/>
      <c r="B54" s="7" t="s">
        <v>108</v>
      </c>
      <c r="C54" s="7"/>
      <c r="D54" s="7"/>
      <c r="E54" s="7"/>
      <c r="F54" s="11">
        <v>-15227</v>
      </c>
      <c r="G54" s="7"/>
      <c r="H54" s="12"/>
      <c r="I54" s="8"/>
      <c r="J54" s="7"/>
      <c r="K54" s="7"/>
      <c r="L54" s="7"/>
    </row>
    <row r="55" spans="1:12" ht="21" thickBot="1">
      <c r="A55" s="40"/>
      <c r="B55" s="7" t="s">
        <v>151</v>
      </c>
      <c r="C55" s="7"/>
      <c r="D55" s="7"/>
      <c r="E55" s="7"/>
      <c r="F55" s="24">
        <f>SUM(F53:F54)</f>
        <v>8503</v>
      </c>
      <c r="G55" s="7"/>
      <c r="H55" s="12"/>
      <c r="I55" s="8"/>
      <c r="J55" s="7"/>
      <c r="K55" s="7"/>
      <c r="L55" s="7"/>
    </row>
    <row r="56" spans="1:12" ht="21" thickTop="1">
      <c r="A56" s="40"/>
      <c r="B56" s="7"/>
      <c r="C56" s="7"/>
      <c r="D56" s="7"/>
      <c r="E56" s="7"/>
      <c r="F56" s="7"/>
      <c r="G56" s="7"/>
      <c r="H56" s="8"/>
      <c r="I56" s="8"/>
      <c r="J56" s="7"/>
      <c r="K56" s="7"/>
      <c r="L56" s="7"/>
    </row>
    <row r="57" spans="1:12" ht="20.25">
      <c r="A57" s="40">
        <v>7</v>
      </c>
      <c r="B57" s="27" t="s">
        <v>59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0.25">
      <c r="A58" s="40"/>
      <c r="B58" s="7" t="s">
        <v>162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0.25">
      <c r="A59" s="27"/>
      <c r="B59" s="7" t="s">
        <v>165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0.25">
      <c r="A60" s="27"/>
      <c r="B60" s="7" t="s">
        <v>164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0.25">
      <c r="A61" s="2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0.25">
      <c r="A62" s="27"/>
      <c r="B62" s="7" t="s">
        <v>156</v>
      </c>
      <c r="C62" s="7"/>
      <c r="D62" s="31"/>
      <c r="E62" s="31"/>
      <c r="F62" s="11"/>
      <c r="G62" s="7"/>
      <c r="H62" s="7"/>
      <c r="I62" s="7"/>
      <c r="J62" s="7"/>
      <c r="K62" s="7"/>
      <c r="L62" s="7"/>
    </row>
    <row r="63" spans="1:12" ht="20.25">
      <c r="A63" s="27"/>
      <c r="B63" s="7"/>
      <c r="C63" s="7"/>
      <c r="D63" s="31"/>
      <c r="E63" s="31"/>
      <c r="F63" s="11"/>
      <c r="G63" s="7"/>
      <c r="H63" s="7"/>
      <c r="I63" s="7"/>
      <c r="J63" s="7"/>
      <c r="K63" s="7"/>
      <c r="L63" s="7"/>
    </row>
    <row r="64" spans="1:12" ht="20.25">
      <c r="A64" s="42">
        <v>8</v>
      </c>
      <c r="B64" s="27" t="s">
        <v>60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0.25">
      <c r="A65" s="22" t="s">
        <v>161</v>
      </c>
      <c r="B65" s="7" t="s">
        <v>168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0.25">
      <c r="A66" s="22"/>
      <c r="B66" s="7" t="s">
        <v>167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0.25">
      <c r="A67" s="22"/>
      <c r="B67" s="7" t="s">
        <v>166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0.25">
      <c r="A68" s="22" t="s">
        <v>157</v>
      </c>
      <c r="B68" s="7" t="s">
        <v>169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0.25">
      <c r="A69" s="22" t="s">
        <v>158</v>
      </c>
      <c r="B69" s="7" t="s">
        <v>159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0.25">
      <c r="A70" s="22" t="s">
        <v>160</v>
      </c>
      <c r="B70" s="7" t="s">
        <v>170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0.25">
      <c r="A71" s="22"/>
      <c r="B71" s="7" t="s">
        <v>171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0.25">
      <c r="A72" s="22"/>
      <c r="B72" s="7" t="s">
        <v>172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0.25">
      <c r="A73" s="22"/>
      <c r="B73" s="7" t="s">
        <v>174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0.25">
      <c r="A74" s="22"/>
      <c r="B74" s="7" t="s">
        <v>173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0.25">
      <c r="A75" s="22" t="s">
        <v>163</v>
      </c>
      <c r="B75" s="7" t="s">
        <v>175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0.25">
      <c r="A76" s="2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0.25">
      <c r="A78" s="40">
        <v>9</v>
      </c>
      <c r="B78" s="27" t="s">
        <v>75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0.25">
      <c r="A79" s="7"/>
      <c r="B79" s="7" t="s">
        <v>187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0.25">
      <c r="A80" s="7"/>
      <c r="B80" s="7" t="s">
        <v>188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0.25">
      <c r="A83" s="42">
        <v>10</v>
      </c>
      <c r="B83" s="27" t="s">
        <v>186</v>
      </c>
      <c r="C83" s="7"/>
      <c r="D83" s="7"/>
      <c r="E83" s="7"/>
      <c r="F83" s="39"/>
      <c r="G83" s="7"/>
      <c r="H83" s="7"/>
      <c r="I83" s="7"/>
      <c r="J83" s="7"/>
      <c r="K83" s="7"/>
      <c r="L83" s="7"/>
    </row>
    <row r="84" spans="1:12" ht="20.25">
      <c r="A84" s="7"/>
      <c r="B84" s="7"/>
      <c r="C84" s="7"/>
      <c r="D84" s="10"/>
      <c r="E84" s="7"/>
      <c r="F84" s="22" t="s">
        <v>27</v>
      </c>
      <c r="G84" s="7"/>
      <c r="H84" s="10"/>
      <c r="I84" s="7"/>
      <c r="J84" s="7"/>
      <c r="K84" s="7"/>
      <c r="L84" s="7"/>
    </row>
    <row r="85" spans="1:12" ht="20.25">
      <c r="A85" s="22" t="s">
        <v>184</v>
      </c>
      <c r="B85" s="27" t="s">
        <v>176</v>
      </c>
      <c r="C85" s="7"/>
      <c r="D85" s="10"/>
      <c r="E85" s="7"/>
      <c r="F85" s="9"/>
      <c r="G85" s="7"/>
      <c r="H85" s="10"/>
      <c r="I85" s="7"/>
      <c r="J85" s="7"/>
      <c r="K85" s="7"/>
      <c r="L85" s="7"/>
    </row>
    <row r="86" spans="1:12" ht="20.25">
      <c r="A86" s="7"/>
      <c r="B86" s="7" t="s">
        <v>177</v>
      </c>
      <c r="C86" s="7"/>
      <c r="D86" s="8"/>
      <c r="E86" s="7"/>
      <c r="F86" s="7"/>
      <c r="G86" s="7"/>
      <c r="H86" s="8"/>
      <c r="I86" s="7"/>
      <c r="J86" s="7"/>
      <c r="K86" s="7"/>
      <c r="L86" s="7"/>
    </row>
    <row r="87" spans="1:12" ht="20.25">
      <c r="A87" s="7"/>
      <c r="B87" s="7"/>
      <c r="C87" s="7" t="s">
        <v>76</v>
      </c>
      <c r="D87" s="12"/>
      <c r="E87" s="7"/>
      <c r="F87" s="11">
        <v>36206</v>
      </c>
      <c r="G87" s="7"/>
      <c r="H87" s="12"/>
      <c r="I87" s="7"/>
      <c r="J87" s="7"/>
      <c r="K87" s="7"/>
      <c r="L87" s="7"/>
    </row>
    <row r="88" spans="1:12" ht="20.25">
      <c r="A88" s="7"/>
      <c r="B88" s="7"/>
      <c r="C88" s="7" t="s">
        <v>179</v>
      </c>
      <c r="D88" s="12"/>
      <c r="E88" s="7"/>
      <c r="F88" s="11">
        <v>4396</v>
      </c>
      <c r="G88" s="7"/>
      <c r="H88" s="12"/>
      <c r="I88" s="7"/>
      <c r="J88" s="7"/>
      <c r="K88" s="7"/>
      <c r="L88" s="7"/>
    </row>
    <row r="89" spans="1:12" ht="20.25">
      <c r="A89" s="7"/>
      <c r="B89" s="7"/>
      <c r="C89" s="7" t="s">
        <v>77</v>
      </c>
      <c r="D89" s="12"/>
      <c r="E89" s="7"/>
      <c r="F89" s="11">
        <v>16937</v>
      </c>
      <c r="G89" s="7"/>
      <c r="H89" s="12"/>
      <c r="I89" s="7"/>
      <c r="J89" s="7"/>
      <c r="K89" s="7"/>
      <c r="L89" s="7"/>
    </row>
    <row r="90" spans="1:12" ht="20.25">
      <c r="A90" s="7"/>
      <c r="B90" s="7"/>
      <c r="C90" s="7" t="s">
        <v>79</v>
      </c>
      <c r="D90" s="12"/>
      <c r="E90" s="7"/>
      <c r="F90" s="11">
        <v>17169</v>
      </c>
      <c r="G90" s="7"/>
      <c r="H90" s="12"/>
      <c r="I90" s="7"/>
      <c r="J90" s="7"/>
      <c r="K90" s="7"/>
      <c r="L90" s="7"/>
    </row>
    <row r="91" spans="1:12" ht="20.25">
      <c r="A91" s="7"/>
      <c r="B91" s="7"/>
      <c r="C91" s="7"/>
      <c r="D91" s="12"/>
      <c r="E91" s="7"/>
      <c r="F91" s="32">
        <f>SUM(F87:F90)</f>
        <v>74708</v>
      </c>
      <c r="G91" s="7"/>
      <c r="H91" s="12"/>
      <c r="I91" s="7"/>
      <c r="J91" s="7"/>
      <c r="K91" s="7"/>
      <c r="L91" s="7"/>
    </row>
    <row r="92" spans="1:12" ht="20.25">
      <c r="A92" s="7"/>
      <c r="B92" s="7"/>
      <c r="C92" s="7"/>
      <c r="D92" s="12"/>
      <c r="E92" s="7"/>
      <c r="F92" s="11"/>
      <c r="G92" s="7"/>
      <c r="H92" s="12"/>
      <c r="I92" s="7"/>
      <c r="J92" s="7"/>
      <c r="K92" s="7"/>
      <c r="L92" s="7"/>
    </row>
    <row r="93" spans="1:12" ht="20.25">
      <c r="A93" s="7"/>
      <c r="B93" s="7"/>
      <c r="C93" s="7"/>
      <c r="D93" s="12"/>
      <c r="E93" s="7"/>
      <c r="F93" s="11"/>
      <c r="G93" s="7"/>
      <c r="H93" s="12"/>
      <c r="I93" s="7"/>
      <c r="J93" s="7"/>
      <c r="K93" s="7"/>
      <c r="L93" s="7"/>
    </row>
    <row r="94" spans="1:12" ht="20.25">
      <c r="A94" s="7"/>
      <c r="B94" s="7" t="s">
        <v>178</v>
      </c>
      <c r="C94" s="7"/>
      <c r="D94" s="12"/>
      <c r="E94" s="7"/>
      <c r="F94" s="11"/>
      <c r="G94" s="7"/>
      <c r="H94" s="12"/>
      <c r="I94" s="7"/>
      <c r="J94" s="7"/>
      <c r="K94" s="7"/>
      <c r="L94" s="7"/>
    </row>
    <row r="95" spans="1:12" ht="20.25">
      <c r="A95" s="7"/>
      <c r="B95" s="7"/>
      <c r="C95" s="7" t="s">
        <v>76</v>
      </c>
      <c r="D95" s="12"/>
      <c r="E95" s="7"/>
      <c r="F95" s="11">
        <v>100285</v>
      </c>
      <c r="G95" s="7"/>
      <c r="H95" s="12"/>
      <c r="I95" s="7"/>
      <c r="J95" s="7"/>
      <c r="K95" s="7"/>
      <c r="L95" s="7"/>
    </row>
    <row r="96" spans="1:12" ht="20.25">
      <c r="A96" s="7"/>
      <c r="B96" s="7"/>
      <c r="C96" s="7" t="s">
        <v>77</v>
      </c>
      <c r="D96" s="12"/>
      <c r="E96" s="7"/>
      <c r="F96" s="11">
        <v>156043</v>
      </c>
      <c r="G96" s="7"/>
      <c r="H96" s="12"/>
      <c r="I96" s="7"/>
      <c r="J96" s="7"/>
      <c r="K96" s="7"/>
      <c r="L96" s="7"/>
    </row>
    <row r="97" spans="1:12" ht="20.25">
      <c r="A97" s="7"/>
      <c r="B97" s="7"/>
      <c r="C97" s="7" t="s">
        <v>180</v>
      </c>
      <c r="D97" s="12"/>
      <c r="E97" s="7"/>
      <c r="F97" s="11">
        <v>36743</v>
      </c>
      <c r="G97" s="7"/>
      <c r="H97" s="12"/>
      <c r="I97" s="7"/>
      <c r="J97" s="7"/>
      <c r="K97" s="7"/>
      <c r="L97" s="7"/>
    </row>
    <row r="98" spans="1:12" ht="20.25">
      <c r="A98" s="7"/>
      <c r="B98" s="7"/>
      <c r="C98" s="7" t="s">
        <v>181</v>
      </c>
      <c r="D98" s="12"/>
      <c r="E98" s="7"/>
      <c r="F98" s="11">
        <v>76707</v>
      </c>
      <c r="G98" s="7"/>
      <c r="H98" s="12"/>
      <c r="I98" s="7"/>
      <c r="J98" s="7"/>
      <c r="K98" s="7"/>
      <c r="L98" s="7"/>
    </row>
    <row r="99" spans="1:12" ht="20.25">
      <c r="A99" s="7"/>
      <c r="B99" s="7"/>
      <c r="C99" s="7" t="s">
        <v>78</v>
      </c>
      <c r="D99" s="12"/>
      <c r="E99" s="7"/>
      <c r="F99" s="11">
        <v>138859</v>
      </c>
      <c r="G99" s="7"/>
      <c r="H99" s="12"/>
      <c r="I99" s="7"/>
      <c r="J99" s="7"/>
      <c r="K99" s="7"/>
      <c r="L99" s="7"/>
    </row>
    <row r="100" spans="1:12" ht="20.25">
      <c r="A100" s="7"/>
      <c r="B100" s="7"/>
      <c r="C100" s="7"/>
      <c r="D100" s="12"/>
      <c r="E100" s="7"/>
      <c r="F100" s="32">
        <f>SUM(F95:F99)</f>
        <v>508637</v>
      </c>
      <c r="G100" s="7"/>
      <c r="H100" s="12"/>
      <c r="I100" s="7"/>
      <c r="J100" s="7"/>
      <c r="K100" s="7"/>
      <c r="L100" s="7"/>
    </row>
    <row r="101" spans="1:12" ht="20.25">
      <c r="A101" s="7"/>
      <c r="B101" s="7"/>
      <c r="C101" s="7"/>
      <c r="D101" s="12"/>
      <c r="E101" s="7"/>
      <c r="F101" s="11"/>
      <c r="G101" s="7"/>
      <c r="H101" s="12"/>
      <c r="I101" s="7"/>
      <c r="J101" s="7"/>
      <c r="K101" s="7"/>
      <c r="L101" s="7"/>
    </row>
    <row r="102" spans="1:12" ht="21" thickBot="1">
      <c r="A102" s="7"/>
      <c r="B102" s="7" t="s">
        <v>80</v>
      </c>
      <c r="C102" s="7"/>
      <c r="D102" s="12"/>
      <c r="E102" s="7"/>
      <c r="F102" s="24">
        <f>+F91+F100</f>
        <v>583345</v>
      </c>
      <c r="G102" s="7"/>
      <c r="H102" s="12"/>
      <c r="I102" s="7"/>
      <c r="J102" s="7"/>
      <c r="K102" s="7"/>
      <c r="L102" s="7"/>
    </row>
    <row r="103" spans="1:12" ht="21" thickTop="1">
      <c r="A103" s="7"/>
      <c r="B103" s="7"/>
      <c r="C103" s="7"/>
      <c r="D103" s="12"/>
      <c r="E103" s="7"/>
      <c r="F103" s="11"/>
      <c r="G103" s="7"/>
      <c r="H103" s="12"/>
      <c r="I103" s="7"/>
      <c r="J103" s="7"/>
      <c r="K103" s="7"/>
      <c r="L103" s="7"/>
    </row>
    <row r="104" spans="1:12" ht="20.25">
      <c r="A104" s="22" t="s">
        <v>185</v>
      </c>
      <c r="B104" s="27" t="s">
        <v>81</v>
      </c>
      <c r="C104" s="7"/>
      <c r="D104" s="12"/>
      <c r="E104" s="7"/>
      <c r="F104" s="11"/>
      <c r="G104" s="7"/>
      <c r="H104" s="12"/>
      <c r="I104" s="7"/>
      <c r="J104" s="7"/>
      <c r="K104" s="7"/>
      <c r="L104" s="7"/>
    </row>
    <row r="105" spans="1:12" ht="20.25">
      <c r="A105" s="7"/>
      <c r="B105" s="7"/>
      <c r="C105" s="7"/>
      <c r="D105" s="12"/>
      <c r="E105" s="7"/>
      <c r="F105" s="11"/>
      <c r="G105" s="7"/>
      <c r="H105" s="12"/>
      <c r="I105" s="7"/>
      <c r="J105" s="7"/>
      <c r="K105" s="7"/>
      <c r="L105" s="7"/>
    </row>
    <row r="106" spans="1:12" ht="20.25">
      <c r="A106" s="7"/>
      <c r="B106" s="7" t="s">
        <v>183</v>
      </c>
      <c r="C106" s="7"/>
      <c r="D106" s="12"/>
      <c r="E106" s="7"/>
      <c r="F106" s="32">
        <v>445</v>
      </c>
      <c r="G106" s="7"/>
      <c r="H106" s="12"/>
      <c r="I106" s="7"/>
      <c r="J106" s="7"/>
      <c r="K106" s="7"/>
      <c r="L106" s="7"/>
    </row>
    <row r="107" spans="1:12" ht="20.25">
      <c r="A107" s="7"/>
      <c r="B107" s="7"/>
      <c r="C107" s="7"/>
      <c r="D107" s="12"/>
      <c r="E107" s="7"/>
      <c r="F107" s="11"/>
      <c r="G107" s="7"/>
      <c r="H107" s="12"/>
      <c r="I107" s="7"/>
      <c r="J107" s="7"/>
      <c r="K107" s="7"/>
      <c r="L107" s="7"/>
    </row>
    <row r="108" spans="1:12" ht="20.25">
      <c r="A108" s="7"/>
      <c r="B108" s="7"/>
      <c r="C108" s="7"/>
      <c r="D108" s="12"/>
      <c r="E108" s="7"/>
      <c r="F108" s="11"/>
      <c r="G108" s="7"/>
      <c r="H108" s="12"/>
      <c r="I108" s="7"/>
      <c r="J108" s="7"/>
      <c r="K108" s="7"/>
      <c r="L108" s="7"/>
    </row>
    <row r="109" spans="1:12" ht="20.25">
      <c r="A109" s="7"/>
      <c r="B109" s="7" t="s">
        <v>182</v>
      </c>
      <c r="C109" s="7"/>
      <c r="D109" s="12"/>
      <c r="E109" s="7"/>
      <c r="F109" s="32">
        <v>4853</v>
      </c>
      <c r="G109" s="7"/>
      <c r="H109" s="12"/>
      <c r="I109" s="7"/>
      <c r="J109" s="7"/>
      <c r="K109" s="7"/>
      <c r="L109" s="7"/>
    </row>
    <row r="110" spans="1:12" ht="20.25">
      <c r="A110" s="7"/>
      <c r="B110" s="7"/>
      <c r="C110" s="7"/>
      <c r="D110" s="12"/>
      <c r="E110" s="7"/>
      <c r="F110" s="11"/>
      <c r="G110" s="7"/>
      <c r="H110" s="12"/>
      <c r="I110" s="7"/>
      <c r="J110" s="7"/>
      <c r="K110" s="7"/>
      <c r="L110" s="7"/>
    </row>
    <row r="111" spans="1:12" ht="21" thickBot="1">
      <c r="A111" s="7"/>
      <c r="B111" s="7" t="s">
        <v>80</v>
      </c>
      <c r="C111" s="7"/>
      <c r="D111" s="12"/>
      <c r="E111" s="7"/>
      <c r="F111" s="24">
        <f>+F106+F109</f>
        <v>5298</v>
      </c>
      <c r="G111" s="7"/>
      <c r="H111" s="12"/>
      <c r="I111" s="7"/>
      <c r="J111" s="7"/>
      <c r="K111" s="7"/>
      <c r="L111" s="7"/>
    </row>
    <row r="112" spans="1:12" ht="21" thickTop="1">
      <c r="A112" s="7"/>
      <c r="B112" s="7"/>
      <c r="C112" s="7"/>
      <c r="D112" s="12"/>
      <c r="E112" s="7"/>
      <c r="F112" s="12"/>
      <c r="G112" s="7"/>
      <c r="H112" s="12"/>
      <c r="I112" s="7"/>
      <c r="J112" s="7"/>
      <c r="K112" s="7"/>
      <c r="L112" s="7"/>
    </row>
    <row r="113" spans="1:12" ht="20.25">
      <c r="A113" s="7"/>
      <c r="B113" s="7"/>
      <c r="C113" s="7"/>
      <c r="D113" s="8"/>
      <c r="E113" s="7"/>
      <c r="F113" s="7"/>
      <c r="G113" s="7"/>
      <c r="H113" s="8"/>
      <c r="I113" s="7"/>
      <c r="J113" s="7"/>
      <c r="K113" s="7"/>
      <c r="L113" s="7"/>
    </row>
    <row r="114" spans="1:12" ht="20.25">
      <c r="A114" s="40">
        <v>11</v>
      </c>
      <c r="B114" s="27" t="s">
        <v>61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20.25">
      <c r="A115" s="7"/>
      <c r="B115" s="7" t="s">
        <v>196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20.25">
      <c r="A116" s="7"/>
      <c r="B116" s="7" t="s">
        <v>195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20.25">
      <c r="A117" s="7"/>
      <c r="B117" s="7"/>
      <c r="C117" s="7"/>
      <c r="D117" s="7"/>
      <c r="E117" s="7"/>
      <c r="F117" s="40" t="s">
        <v>189</v>
      </c>
      <c r="G117" s="40"/>
      <c r="H117" s="40" t="s">
        <v>190</v>
      </c>
      <c r="I117" s="7"/>
      <c r="J117" s="7"/>
      <c r="K117" s="7"/>
      <c r="L117" s="7"/>
    </row>
    <row r="118" spans="1:12" ht="20.25">
      <c r="A118" s="7"/>
      <c r="B118" s="7"/>
      <c r="C118" s="7"/>
      <c r="D118" s="7"/>
      <c r="E118" s="7"/>
      <c r="F118" s="40" t="s">
        <v>27</v>
      </c>
      <c r="G118" s="40"/>
      <c r="H118" s="40" t="s">
        <v>27</v>
      </c>
      <c r="I118" s="7"/>
      <c r="J118" s="7"/>
      <c r="K118" s="7"/>
      <c r="L118" s="7"/>
    </row>
    <row r="119" spans="1:12" ht="20.25">
      <c r="A119" s="7"/>
      <c r="B119" s="7"/>
      <c r="C119" s="7"/>
      <c r="D119" s="7"/>
      <c r="E119" s="7"/>
      <c r="F119" s="9"/>
      <c r="G119" s="9"/>
      <c r="H119" s="9"/>
      <c r="I119" s="7"/>
      <c r="J119" s="7"/>
      <c r="K119" s="7"/>
      <c r="L119" s="7"/>
    </row>
    <row r="120" spans="1:12" ht="20.25">
      <c r="A120" s="7"/>
      <c r="B120" s="7" t="s">
        <v>191</v>
      </c>
      <c r="C120" s="7"/>
      <c r="D120" s="7"/>
      <c r="E120" s="7"/>
      <c r="F120" s="9"/>
      <c r="G120" s="9"/>
      <c r="H120" s="9"/>
      <c r="I120" s="7"/>
      <c r="J120" s="7"/>
      <c r="K120" s="7"/>
      <c r="L120" s="7"/>
    </row>
    <row r="121" spans="1:12" ht="20.25">
      <c r="A121" s="7"/>
      <c r="B121" s="7" t="s">
        <v>192</v>
      </c>
      <c r="C121" s="7"/>
      <c r="D121" s="7"/>
      <c r="E121" s="7"/>
      <c r="F121" s="9"/>
      <c r="G121" s="9"/>
      <c r="H121" s="9"/>
      <c r="I121" s="7"/>
      <c r="J121" s="7"/>
      <c r="K121" s="7"/>
      <c r="L121" s="7"/>
    </row>
    <row r="122" spans="1:12" ht="20.25">
      <c r="A122" s="7"/>
      <c r="B122" s="7"/>
      <c r="C122" s="7"/>
      <c r="D122" s="7"/>
      <c r="E122" s="7"/>
      <c r="F122" s="9"/>
      <c r="G122" s="9"/>
      <c r="H122" s="9"/>
      <c r="I122" s="7"/>
      <c r="J122" s="7"/>
      <c r="K122" s="7"/>
      <c r="L122" s="7"/>
    </row>
    <row r="123" spans="1:12" ht="21" thickBot="1">
      <c r="A123" s="7"/>
      <c r="B123" s="7"/>
      <c r="C123" s="7" t="s">
        <v>193</v>
      </c>
      <c r="D123" s="7"/>
      <c r="E123" s="7"/>
      <c r="F123" s="30">
        <v>533135</v>
      </c>
      <c r="G123" s="28"/>
      <c r="H123" s="30">
        <v>529584</v>
      </c>
      <c r="I123" s="7"/>
      <c r="J123" s="7"/>
      <c r="K123" s="7"/>
      <c r="L123" s="7"/>
    </row>
    <row r="124" spans="1:12" ht="21" thickTop="1">
      <c r="A124" s="7"/>
      <c r="B124" s="7"/>
      <c r="C124" s="7"/>
      <c r="D124" s="7"/>
      <c r="E124" s="7"/>
      <c r="F124" s="28"/>
      <c r="G124" s="28"/>
      <c r="H124" s="28"/>
      <c r="I124" s="7"/>
      <c r="J124" s="7"/>
      <c r="K124" s="7"/>
      <c r="L124" s="7"/>
    </row>
    <row r="125" spans="1:12" ht="21" thickBot="1">
      <c r="A125" s="7"/>
      <c r="B125" s="7"/>
      <c r="C125" s="7" t="s">
        <v>194</v>
      </c>
      <c r="D125" s="7"/>
      <c r="E125" s="7"/>
      <c r="F125" s="30">
        <v>33877</v>
      </c>
      <c r="G125" s="28"/>
      <c r="H125" s="30">
        <v>33877</v>
      </c>
      <c r="I125" s="7"/>
      <c r="J125" s="7"/>
      <c r="K125" s="7"/>
      <c r="L125" s="7"/>
    </row>
    <row r="126" spans="1:12" ht="21" thickTop="1">
      <c r="A126" s="7"/>
      <c r="B126" s="7"/>
      <c r="C126" s="7"/>
      <c r="D126" s="7"/>
      <c r="E126" s="7"/>
      <c r="F126" s="29"/>
      <c r="G126" s="28"/>
      <c r="H126" s="29"/>
      <c r="I126" s="7"/>
      <c r="J126" s="7"/>
      <c r="K126" s="7"/>
      <c r="L126" s="7"/>
    </row>
    <row r="127" spans="1:12" ht="20.25">
      <c r="A127" s="7"/>
      <c r="B127" s="7"/>
      <c r="C127" s="7"/>
      <c r="D127" s="7"/>
      <c r="E127" s="7"/>
      <c r="F127" s="28"/>
      <c r="G127" s="28"/>
      <c r="H127" s="28"/>
      <c r="I127" s="7"/>
      <c r="J127" s="7"/>
      <c r="K127" s="7"/>
      <c r="L127" s="7"/>
    </row>
    <row r="128" spans="1:12" ht="20.25">
      <c r="A128" s="40">
        <v>12</v>
      </c>
      <c r="B128" s="27" t="s">
        <v>62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20.25">
      <c r="A129" s="7"/>
      <c r="B129" s="7" t="s">
        <v>197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2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2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20.25">
      <c r="A132" s="40">
        <v>13</v>
      </c>
      <c r="B132" s="27" t="s">
        <v>63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20.25">
      <c r="A133" s="7"/>
      <c r="B133" s="7" t="s">
        <v>198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2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2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20.25">
      <c r="A136" s="40">
        <v>14</v>
      </c>
      <c r="B136" s="27" t="s">
        <v>64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20.25">
      <c r="A137" s="7"/>
      <c r="B137" s="2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20.25">
      <c r="A138" s="7"/>
      <c r="B138" s="7"/>
      <c r="C138" s="7"/>
      <c r="D138" s="7"/>
      <c r="E138" s="9" t="s">
        <v>199</v>
      </c>
      <c r="F138" s="9" t="s">
        <v>82</v>
      </c>
      <c r="G138" s="7"/>
      <c r="H138" s="7"/>
      <c r="I138" s="7"/>
      <c r="J138" s="7"/>
      <c r="K138" s="7"/>
      <c r="L138" s="7"/>
    </row>
    <row r="139" spans="1:12" ht="20.25">
      <c r="A139" s="7"/>
      <c r="B139" s="7"/>
      <c r="C139" s="7"/>
      <c r="D139" s="9" t="s">
        <v>98</v>
      </c>
      <c r="E139" s="9" t="s">
        <v>14</v>
      </c>
      <c r="F139" s="9" t="s">
        <v>83</v>
      </c>
      <c r="G139" s="7"/>
      <c r="H139" s="7"/>
      <c r="I139" s="7"/>
      <c r="J139" s="7"/>
      <c r="K139" s="7"/>
      <c r="L139" s="7"/>
    </row>
    <row r="140" spans="1:12" ht="20.25">
      <c r="A140" s="7"/>
      <c r="B140" s="7"/>
      <c r="C140" s="7"/>
      <c r="D140" s="9" t="s">
        <v>27</v>
      </c>
      <c r="E140" s="9" t="s">
        <v>27</v>
      </c>
      <c r="F140" s="9" t="s">
        <v>27</v>
      </c>
      <c r="G140" s="7"/>
      <c r="H140" s="7"/>
      <c r="I140" s="7"/>
      <c r="J140" s="7"/>
      <c r="K140" s="7"/>
      <c r="L140" s="7"/>
    </row>
    <row r="141" spans="1:12" ht="20.25">
      <c r="A141" s="7"/>
      <c r="B141" s="7"/>
      <c r="C141" s="7"/>
      <c r="D141" s="9"/>
      <c r="E141" s="9"/>
      <c r="F141" s="9"/>
      <c r="G141" s="7"/>
      <c r="H141" s="7"/>
      <c r="I141" s="7"/>
      <c r="J141" s="7"/>
      <c r="K141" s="7"/>
      <c r="L141" s="7"/>
    </row>
    <row r="142" spans="1:12" ht="20.25">
      <c r="A142" s="7"/>
      <c r="B142" s="7" t="s">
        <v>84</v>
      </c>
      <c r="C142" s="7"/>
      <c r="D142" s="11">
        <v>10871</v>
      </c>
      <c r="E142" s="11">
        <v>-4302</v>
      </c>
      <c r="F142" s="11">
        <v>114377</v>
      </c>
      <c r="G142" s="7"/>
      <c r="H142" s="7"/>
      <c r="I142" s="7"/>
      <c r="J142" s="7"/>
      <c r="K142" s="7"/>
      <c r="L142" s="7"/>
    </row>
    <row r="143" spans="1:12" ht="20.25">
      <c r="A143" s="7"/>
      <c r="B143" s="7" t="s">
        <v>85</v>
      </c>
      <c r="C143" s="7"/>
      <c r="D143" s="11">
        <v>9092</v>
      </c>
      <c r="E143" s="11">
        <v>-4188</v>
      </c>
      <c r="F143" s="11">
        <v>64345</v>
      </c>
      <c r="G143" s="7"/>
      <c r="H143" s="7"/>
      <c r="I143" s="7"/>
      <c r="J143" s="7"/>
      <c r="K143" s="7"/>
      <c r="L143" s="7"/>
    </row>
    <row r="144" spans="1:12" ht="20.25">
      <c r="A144" s="7"/>
      <c r="B144" s="7" t="s">
        <v>236</v>
      </c>
      <c r="C144" s="7"/>
      <c r="D144" s="11"/>
      <c r="E144" s="11">
        <v>-8395</v>
      </c>
      <c r="F144" s="11">
        <v>60363</v>
      </c>
      <c r="G144" s="7"/>
      <c r="H144" s="7"/>
      <c r="I144" s="7"/>
      <c r="J144" s="7"/>
      <c r="K144" s="7"/>
      <c r="L144" s="7"/>
    </row>
    <row r="145" spans="1:12" ht="20.25">
      <c r="A145" s="7"/>
      <c r="B145" s="7" t="s">
        <v>110</v>
      </c>
      <c r="C145" s="7"/>
      <c r="D145" s="14">
        <v>145</v>
      </c>
      <c r="E145" s="14">
        <v>-2310</v>
      </c>
      <c r="F145" s="14">
        <v>52254</v>
      </c>
      <c r="G145" s="7"/>
      <c r="H145" s="7"/>
      <c r="I145" s="7"/>
      <c r="J145" s="7"/>
      <c r="K145" s="7"/>
      <c r="L145" s="7"/>
    </row>
    <row r="146" spans="1:12" ht="20.25">
      <c r="A146" s="7"/>
      <c r="B146" s="7"/>
      <c r="C146" s="7"/>
      <c r="D146" s="11">
        <f>SUM(D142:D145)</f>
        <v>20108</v>
      </c>
      <c r="E146" s="11">
        <f>SUM(E142:E145)</f>
        <v>-19195</v>
      </c>
      <c r="F146" s="11">
        <f>SUM(F142:F145)</f>
        <v>291339</v>
      </c>
      <c r="G146" s="7"/>
      <c r="H146" s="7"/>
      <c r="I146" s="7"/>
      <c r="J146" s="7"/>
      <c r="K146" s="7"/>
      <c r="L146" s="7"/>
    </row>
    <row r="147" spans="1:12" ht="20.25">
      <c r="A147" s="7"/>
      <c r="B147" s="7" t="s">
        <v>57</v>
      </c>
      <c r="C147" s="7"/>
      <c r="D147" s="11"/>
      <c r="E147" s="11">
        <v>44</v>
      </c>
      <c r="F147" s="11">
        <v>15443</v>
      </c>
      <c r="G147" s="7"/>
      <c r="H147" s="7"/>
      <c r="I147" s="7"/>
      <c r="J147" s="7"/>
      <c r="K147" s="7"/>
      <c r="L147" s="7"/>
    </row>
    <row r="148" spans="1:12" ht="21" thickBot="1">
      <c r="A148" s="7"/>
      <c r="B148" s="7"/>
      <c r="C148" s="7"/>
      <c r="D148" s="24">
        <f>SUM(D146:D147)</f>
        <v>20108</v>
      </c>
      <c r="E148" s="24">
        <f>SUM(E146:E147)</f>
        <v>-19151</v>
      </c>
      <c r="F148" s="24">
        <f>SUM(F146:F147)</f>
        <v>306782</v>
      </c>
      <c r="G148" s="7"/>
      <c r="H148" s="7"/>
      <c r="I148" s="7"/>
      <c r="J148" s="7"/>
      <c r="K148" s="7"/>
      <c r="L148" s="7"/>
    </row>
    <row r="149" spans="1:12" ht="21" thickTop="1">
      <c r="A149" s="7"/>
      <c r="B149" s="7"/>
      <c r="C149" s="7"/>
      <c r="D149" s="12"/>
      <c r="E149" s="12"/>
      <c r="F149" s="12"/>
      <c r="G149" s="7"/>
      <c r="H149" s="7"/>
      <c r="I149" s="7"/>
      <c r="J149" s="7"/>
      <c r="K149" s="7"/>
      <c r="L149" s="7"/>
    </row>
    <row r="150" spans="1:12" ht="20.25">
      <c r="A150" s="7"/>
      <c r="B150" s="7"/>
      <c r="C150" s="7"/>
      <c r="D150" s="12"/>
      <c r="E150" s="12"/>
      <c r="F150" s="12"/>
      <c r="G150" s="7"/>
      <c r="H150" s="7"/>
      <c r="I150" s="7"/>
      <c r="J150" s="7"/>
      <c r="K150" s="7"/>
      <c r="L150" s="7"/>
    </row>
    <row r="151" spans="1:12" ht="20.25">
      <c r="A151" s="42">
        <v>15</v>
      </c>
      <c r="B151" s="27" t="s">
        <v>223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20.25">
      <c r="A152" s="7"/>
      <c r="B152" s="7" t="s">
        <v>224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20.25">
      <c r="A153" s="7"/>
      <c r="B153" s="7" t="s">
        <v>225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2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20.25">
      <c r="A155" s="7"/>
      <c r="B155" s="7" t="s">
        <v>210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20.25">
      <c r="A156" s="7"/>
      <c r="B156" s="7" t="s">
        <v>211</v>
      </c>
      <c r="C156" s="7"/>
      <c r="D156" s="7"/>
      <c r="E156" s="7"/>
      <c r="F156" s="9"/>
      <c r="G156" s="7"/>
      <c r="H156" s="7"/>
      <c r="I156" s="7"/>
      <c r="J156" s="7"/>
      <c r="K156" s="7"/>
      <c r="L156" s="7"/>
    </row>
    <row r="157" spans="1:12" ht="20.25">
      <c r="A157" s="7"/>
      <c r="B157" s="7" t="s">
        <v>208</v>
      </c>
      <c r="C157" s="7"/>
      <c r="D157" s="7"/>
      <c r="E157" s="7"/>
      <c r="F157" s="9"/>
      <c r="G157" s="7"/>
      <c r="H157" s="7"/>
      <c r="I157" s="7"/>
      <c r="J157" s="7"/>
      <c r="K157" s="7"/>
      <c r="L157" s="7"/>
    </row>
    <row r="158" spans="1:12" ht="20.25">
      <c r="A158" s="7"/>
      <c r="C158" s="7"/>
      <c r="D158" s="7"/>
      <c r="E158" s="7"/>
      <c r="F158" s="9"/>
      <c r="G158" s="7"/>
      <c r="H158" s="7"/>
      <c r="I158" s="7"/>
      <c r="J158" s="7"/>
      <c r="K158" s="7"/>
      <c r="L158" s="7"/>
    </row>
    <row r="159" spans="1:12" ht="20.25">
      <c r="A159" s="7"/>
      <c r="B159" s="7" t="s">
        <v>212</v>
      </c>
      <c r="C159" s="7"/>
      <c r="D159" s="7"/>
      <c r="E159" s="7"/>
      <c r="F159" s="9"/>
      <c r="G159" s="7"/>
      <c r="H159" s="7"/>
      <c r="I159" s="7"/>
      <c r="J159" s="7"/>
      <c r="K159" s="7"/>
      <c r="L159" s="7"/>
    </row>
    <row r="160" spans="1:12" ht="20.25">
      <c r="A160" s="7" t="s">
        <v>214</v>
      </c>
      <c r="B160" s="7" t="s">
        <v>213</v>
      </c>
      <c r="C160" s="7"/>
      <c r="D160" s="7"/>
      <c r="E160" s="7"/>
      <c r="F160" s="9"/>
      <c r="G160" s="7"/>
      <c r="H160" s="7"/>
      <c r="I160" s="7"/>
      <c r="J160" s="7"/>
      <c r="K160" s="7"/>
      <c r="L160" s="7"/>
    </row>
    <row r="161" spans="1:12" ht="20.25">
      <c r="A161" s="7"/>
      <c r="B161" s="7"/>
      <c r="C161" s="7"/>
      <c r="D161" s="7"/>
      <c r="E161" s="7"/>
      <c r="F161" s="9"/>
      <c r="G161" s="7"/>
      <c r="H161" s="7"/>
      <c r="I161" s="7"/>
      <c r="J161" s="7"/>
      <c r="K161" s="7"/>
      <c r="L161" s="7"/>
    </row>
    <row r="162" spans="1:12" ht="20.25">
      <c r="A162" s="7"/>
      <c r="C162" s="7"/>
      <c r="D162" s="7"/>
      <c r="E162" s="7"/>
      <c r="F162" s="9"/>
      <c r="G162" s="7"/>
      <c r="H162" s="7"/>
      <c r="I162" s="7"/>
      <c r="J162" s="7"/>
      <c r="K162" s="7"/>
      <c r="L162" s="7"/>
    </row>
    <row r="163" spans="1:12" ht="20.25">
      <c r="A163" s="42">
        <v>16</v>
      </c>
      <c r="B163" s="27" t="s">
        <v>66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20.25">
      <c r="A164" s="7"/>
      <c r="B164" s="7" t="s">
        <v>226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20.25">
      <c r="A165" s="7"/>
      <c r="B165" s="7" t="s">
        <v>227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20.25">
      <c r="A166" s="7"/>
      <c r="B166" s="7" t="s">
        <v>215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20.25">
      <c r="A167" s="7"/>
      <c r="B167" s="7" t="s">
        <v>228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20.25">
      <c r="A168" s="7"/>
      <c r="B168" s="7" t="s">
        <v>229</v>
      </c>
      <c r="I168" s="7"/>
      <c r="J168" s="7"/>
      <c r="K168" s="7"/>
      <c r="L168" s="7"/>
    </row>
    <row r="169" spans="1:12" ht="20.25">
      <c r="A169" s="7"/>
      <c r="I169" s="7"/>
      <c r="J169" s="7"/>
      <c r="K169" s="7"/>
      <c r="L169" s="7"/>
    </row>
    <row r="170" spans="1:12" ht="20.25">
      <c r="A170" s="7"/>
      <c r="B170" s="7" t="s">
        <v>216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20.25">
      <c r="A171" s="7"/>
      <c r="B171" s="7" t="s">
        <v>235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20.25">
      <c r="A172" s="7"/>
      <c r="B172" s="7" t="s">
        <v>217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2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2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20.25">
      <c r="A175" s="40">
        <v>17</v>
      </c>
      <c r="B175" s="27" t="s">
        <v>200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20.25">
      <c r="A176" s="7"/>
      <c r="B176" s="7" t="s">
        <v>204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20.25">
      <c r="A177" s="7"/>
      <c r="B177" s="7" t="s">
        <v>230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20.25">
      <c r="A178" s="7"/>
      <c r="B178" s="7" t="s">
        <v>201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20.25">
      <c r="A179" s="7"/>
      <c r="B179" s="7" t="s">
        <v>202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20.25">
      <c r="B180" s="7" t="s">
        <v>203</v>
      </c>
      <c r="I180" s="7"/>
      <c r="J180" s="7"/>
      <c r="K180" s="7"/>
      <c r="L180" s="7"/>
    </row>
    <row r="181" spans="2:12" ht="20.25">
      <c r="B181" s="7"/>
      <c r="I181" s="7"/>
      <c r="J181" s="7"/>
      <c r="K181" s="7"/>
      <c r="L181" s="7"/>
    </row>
    <row r="182" spans="2:12" ht="20.25">
      <c r="B182" s="7"/>
      <c r="I182" s="7"/>
      <c r="J182" s="7"/>
      <c r="K182" s="7"/>
      <c r="L182" s="7"/>
    </row>
    <row r="183" spans="1:12" ht="20.25">
      <c r="A183" s="40">
        <v>18</v>
      </c>
      <c r="B183" s="27" t="s">
        <v>205</v>
      </c>
      <c r="I183" s="7"/>
      <c r="J183" s="7"/>
      <c r="K183" s="7"/>
      <c r="L183" s="7"/>
    </row>
    <row r="184" spans="2:12" ht="20.25">
      <c r="B184" s="7" t="s">
        <v>206</v>
      </c>
      <c r="I184" s="7"/>
      <c r="J184" s="7"/>
      <c r="K184" s="7"/>
      <c r="L184" s="7"/>
    </row>
    <row r="185" spans="2:12" ht="20.25">
      <c r="B185" s="7"/>
      <c r="I185" s="7"/>
      <c r="J185" s="7"/>
      <c r="K185" s="7"/>
      <c r="L185" s="7"/>
    </row>
    <row r="186" spans="2:12" ht="20.25">
      <c r="B186" s="7"/>
      <c r="I186" s="7"/>
      <c r="J186" s="7"/>
      <c r="K186" s="7"/>
      <c r="L186" s="7"/>
    </row>
    <row r="187" spans="1:12" ht="20.25">
      <c r="A187" s="42">
        <v>19</v>
      </c>
      <c r="B187" s="27" t="s">
        <v>65</v>
      </c>
      <c r="C187" s="7"/>
      <c r="D187" s="7"/>
      <c r="I187" s="7"/>
      <c r="J187" s="7"/>
      <c r="K187" s="7"/>
      <c r="L187" s="7"/>
    </row>
    <row r="188" spans="1:12" ht="20.25">
      <c r="A188" s="7"/>
      <c r="B188" s="7" t="s">
        <v>116</v>
      </c>
      <c r="C188" s="7"/>
      <c r="D188" s="7"/>
      <c r="I188" s="7"/>
      <c r="J188" s="7"/>
      <c r="K188" s="7"/>
      <c r="L188" s="7"/>
    </row>
    <row r="189" spans="1:12" ht="20.25">
      <c r="A189" s="7"/>
      <c r="B189" s="7" t="s">
        <v>117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20.25">
      <c r="A190" s="7"/>
      <c r="B190" s="7" t="s">
        <v>118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2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2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20.25">
      <c r="A193" s="40">
        <v>20</v>
      </c>
      <c r="B193" s="27" t="s">
        <v>87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20.25">
      <c r="A194" s="7"/>
      <c r="B194" s="7" t="s">
        <v>105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2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2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20.25">
      <c r="A197" s="40">
        <v>21</v>
      </c>
      <c r="B197" s="27" t="s">
        <v>67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20.25">
      <c r="A198" s="7"/>
      <c r="B198" s="7" t="s">
        <v>103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2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2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20.25">
      <c r="A201" s="7" t="s">
        <v>68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20.25">
      <c r="A202" s="27" t="s">
        <v>207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20.25">
      <c r="A203" s="7" t="s">
        <v>231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2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5:12" ht="20.25">
      <c r="E205" s="7"/>
      <c r="F205" s="7"/>
      <c r="G205" s="7"/>
      <c r="H205" s="7"/>
      <c r="I205" s="7"/>
      <c r="J205" s="7"/>
      <c r="K205" s="7"/>
      <c r="L205" s="7"/>
    </row>
    <row r="206" spans="5:12" ht="20.25">
      <c r="E206" s="7"/>
      <c r="F206" s="7"/>
      <c r="G206" s="7"/>
      <c r="H206" s="7"/>
      <c r="I206" s="7"/>
      <c r="J206" s="7"/>
      <c r="K206" s="7"/>
      <c r="L206" s="7"/>
    </row>
    <row r="207" spans="5:12" ht="20.25">
      <c r="E207" s="7"/>
      <c r="F207" s="7"/>
      <c r="G207" s="7"/>
      <c r="H207" s="7"/>
      <c r="I207" s="7"/>
      <c r="J207" s="7"/>
      <c r="K207" s="7"/>
      <c r="L207" s="7"/>
    </row>
    <row r="208" spans="1:12" ht="2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20.25">
      <c r="A209" s="7" t="s">
        <v>69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20.25">
      <c r="A210" s="7" t="s">
        <v>88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20.25">
      <c r="A211" s="7" t="s">
        <v>86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2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20.25">
      <c r="A213" s="7" t="s">
        <v>70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20.25">
      <c r="A214" s="33" t="s">
        <v>218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2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2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2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2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2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</sheetData>
  <printOptions/>
  <pageMargins left="0.5" right="0.5" top="0.75" bottom="0.75" header="0.5" footer="0.5"/>
  <pageSetup horizontalDpi="300" verticalDpi="300" orientation="portrait" scale="69" r:id="rId1"/>
  <headerFooter alignWithMargins="0">
    <oddFooter>&amp;L
&amp;C&amp;P of &amp;N
</oddFooter>
  </headerFooter>
  <rowBreaks count="3" manualBreakCount="3">
    <brk id="92" max="8" man="1"/>
    <brk id="134" max="8" man="1"/>
    <brk id="1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 CORPORATION BHD</dc:creator>
  <cp:keywords/>
  <dc:description/>
  <cp:lastModifiedBy>Lim Hong Hong</cp:lastModifiedBy>
  <cp:lastPrinted>2001-11-27T05:43:40Z</cp:lastPrinted>
  <dcterms:created xsi:type="dcterms:W3CDTF">1999-09-24T14:39:12Z</dcterms:created>
  <dcterms:modified xsi:type="dcterms:W3CDTF">2001-08-22T09:31:57Z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