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85" windowHeight="4815" activeTab="2"/>
  </bookViews>
  <sheets>
    <sheet name="Income" sheetId="1" r:id="rId1"/>
    <sheet name="BalanceSheet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<sst xmlns="http://schemas.openxmlformats.org/spreadsheetml/2006/main" count="293" uniqueCount="222">
  <si>
    <t>NCK Corporation Bhd</t>
  </si>
  <si>
    <t>Consolidated Income Statement</t>
  </si>
  <si>
    <t>The figures have not been audited</t>
  </si>
  <si>
    <t>(a)</t>
  </si>
  <si>
    <t>(b)</t>
  </si>
  <si>
    <t>Investment income</t>
  </si>
  <si>
    <t>Other income including interest income</t>
  </si>
  <si>
    <t>borrowings, depreciation and amortisation,</t>
  </si>
  <si>
    <t xml:space="preserve">exceptional items, income tax, minority 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</si>
  <si>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</si>
  <si>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</si>
  <si>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</si>
  <si>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</si>
  <si>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</si>
  <si>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</si>
  <si>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borrowings, depreciation and amortisation</t>
  </si>
  <si>
    <t>minority interests and extraordinary items</t>
  </si>
  <si>
    <t>and exceptional items but before income tax,</t>
  </si>
  <si>
    <t>(f)</t>
  </si>
  <si>
    <t>Share in the results of associated company</t>
  </si>
  <si>
    <t>(g)</t>
  </si>
  <si>
    <t>(h)</t>
  </si>
  <si>
    <t>Taxation</t>
  </si>
  <si>
    <t>(1)</t>
  </si>
  <si>
    <t>minority interests</t>
  </si>
  <si>
    <t>(2)</t>
  </si>
  <si>
    <t>Minority Interests</t>
  </si>
  <si>
    <t>(j)</t>
  </si>
  <si>
    <t>members of the Company</t>
  </si>
  <si>
    <t>(k)</t>
  </si>
  <si>
    <t>Extraordinary items</t>
  </si>
  <si>
    <t>Less Minority interests</t>
  </si>
  <si>
    <t>(3)</t>
  </si>
  <si>
    <t>Extraordinary items attributable to members</t>
  </si>
  <si>
    <t>of the Company</t>
  </si>
  <si>
    <t>(l)</t>
  </si>
  <si>
    <t xml:space="preserve">items attributable to members of the </t>
  </si>
  <si>
    <t>Company</t>
  </si>
  <si>
    <t>Current</t>
  </si>
  <si>
    <t xml:space="preserve">Year </t>
  </si>
  <si>
    <t>Quarter</t>
  </si>
  <si>
    <t>RM'000</t>
  </si>
  <si>
    <t>To date</t>
  </si>
  <si>
    <t>after deducting any provision for preference</t>
  </si>
  <si>
    <t>dividends, if any :</t>
  </si>
  <si>
    <t>Current Assets</t>
  </si>
  <si>
    <t>Associated Companies</t>
  </si>
  <si>
    <t>Investments</t>
  </si>
  <si>
    <t>Land &amp; Development Expenditure</t>
  </si>
  <si>
    <t xml:space="preserve"> Stocks</t>
  </si>
  <si>
    <t xml:space="preserve"> Land &amp; Development Expenditure</t>
  </si>
  <si>
    <t xml:space="preserve"> Fixed Deposits</t>
  </si>
  <si>
    <t>Current Liabilities</t>
  </si>
  <si>
    <t xml:space="preserve"> Trade Creditors</t>
  </si>
  <si>
    <t xml:space="preserve"> Taxation</t>
  </si>
  <si>
    <t xml:space="preserve"> Short Term Borrowings</t>
  </si>
  <si>
    <t>Share Capital</t>
  </si>
  <si>
    <t>Reserves</t>
  </si>
  <si>
    <t xml:space="preserve"> Share Premium</t>
  </si>
  <si>
    <t xml:space="preserve"> Retained Loss</t>
  </si>
  <si>
    <t xml:space="preserve"> Trade Debtors</t>
  </si>
  <si>
    <t xml:space="preserve"> Cash &amp; Bank Balances</t>
  </si>
  <si>
    <t xml:space="preserve"> Amount Due To Directors</t>
  </si>
  <si>
    <t>Shareholders Funds</t>
  </si>
  <si>
    <t>Deferred Creditors</t>
  </si>
  <si>
    <t>Deferred Taxation</t>
  </si>
  <si>
    <t>As At End</t>
  </si>
  <si>
    <t>Of Current</t>
  </si>
  <si>
    <t xml:space="preserve">As At </t>
  </si>
  <si>
    <t>Financial</t>
  </si>
  <si>
    <t>Year End</t>
  </si>
  <si>
    <t>Consolidated Notes</t>
  </si>
  <si>
    <t xml:space="preserve"> Other Debtors, Deposits &amp; Prepayments</t>
  </si>
  <si>
    <t xml:space="preserve"> Other Creditors &amp; Accruals</t>
  </si>
  <si>
    <t>Accounting Policies</t>
  </si>
  <si>
    <t>Exceptional Items</t>
  </si>
  <si>
    <t>Extraordinary Items</t>
  </si>
  <si>
    <t>Associated companies</t>
  </si>
  <si>
    <t>Quoted Securities</t>
  </si>
  <si>
    <t>Changes in the Composition of the Group</t>
  </si>
  <si>
    <t>Status of Corporate Proposals</t>
  </si>
  <si>
    <t>Seasonal or Cyclical Factors</t>
  </si>
  <si>
    <t>Group Borrowings and Debt Securities</t>
  </si>
  <si>
    <t>Contingent Liabilities</t>
  </si>
  <si>
    <t>Off Balance Sheet Financial Instruments</t>
  </si>
  <si>
    <t>Material Litigation</t>
  </si>
  <si>
    <t>Segmental Reporting</t>
  </si>
  <si>
    <t>Materials changes</t>
  </si>
  <si>
    <t>Prospects for the current financial year</t>
  </si>
  <si>
    <t>Review of performance</t>
  </si>
  <si>
    <t>Dividend</t>
  </si>
  <si>
    <t>By Order Of The Board</t>
  </si>
  <si>
    <t>Yeoh Chong Keat</t>
  </si>
  <si>
    <t>Kuala Lumpur</t>
  </si>
  <si>
    <t>At cost</t>
  </si>
  <si>
    <t>Less : Provision for diminution in value</t>
  </si>
  <si>
    <t>At book value</t>
  </si>
  <si>
    <t>At market value</t>
  </si>
  <si>
    <t>Changes In Share Capital</t>
  </si>
  <si>
    <t>Secured</t>
  </si>
  <si>
    <t xml:space="preserve"> Bank overdrafts</t>
  </si>
  <si>
    <t xml:space="preserve"> Revolving credit</t>
  </si>
  <si>
    <t xml:space="preserve"> Bills payable</t>
  </si>
  <si>
    <t>Unsecured</t>
  </si>
  <si>
    <t xml:space="preserve"> Term loan</t>
  </si>
  <si>
    <t>Total</t>
  </si>
  <si>
    <t>Long Term Borrowings</t>
  </si>
  <si>
    <t>Loss Before</t>
  </si>
  <si>
    <t>Assets</t>
  </si>
  <si>
    <t>Employed</t>
  </si>
  <si>
    <t>Trading</t>
  </si>
  <si>
    <t>Manufacturing</t>
  </si>
  <si>
    <t>Construction</t>
  </si>
  <si>
    <t>(Unaudited)</t>
  </si>
  <si>
    <t>Nature</t>
  </si>
  <si>
    <t>Secretaries</t>
  </si>
  <si>
    <t>Variance of actual profit from forecast profit</t>
  </si>
  <si>
    <t>Sub total</t>
  </si>
  <si>
    <t>Voo Yin Ling</t>
  </si>
  <si>
    <t>Note</t>
  </si>
  <si>
    <t>-</t>
  </si>
  <si>
    <t>NCK Corporation Bhd (132248-V)</t>
  </si>
  <si>
    <t>a) Short Term Borrowings</t>
  </si>
  <si>
    <t>b) Long Term Borrowings</t>
  </si>
  <si>
    <t>Preceding</t>
  </si>
  <si>
    <t>Net Current Liabilities</t>
  </si>
  <si>
    <t>Profit / (Loss) on sale of Investments / Properties</t>
  </si>
  <si>
    <t>(Audited)</t>
  </si>
  <si>
    <t xml:space="preserve"> Short term loans</t>
  </si>
  <si>
    <t>The Group's operations were not materially affected by any seasonal or cyclical factors for the financial</t>
  </si>
  <si>
    <t>under review.</t>
  </si>
  <si>
    <t>Operating profit / (loss) after interest on</t>
  </si>
  <si>
    <t>Profit / (loss) before taxation, minority</t>
  </si>
  <si>
    <t>Profit / (loss) after taxation before deducting</t>
  </si>
  <si>
    <t xml:space="preserve">Profit / (loss) after taxation attributable to </t>
  </si>
  <si>
    <t>Profit / (loss) after taxation and extraordinary</t>
  </si>
  <si>
    <t>Earnings / (loss) per share based on 2(j) above</t>
  </si>
  <si>
    <t>Cumulative Quarter</t>
  </si>
  <si>
    <t>Current year provision</t>
  </si>
  <si>
    <t>Operating profit / (loss) before interest on</t>
  </si>
  <si>
    <t>Consolidated Balance Sheets</t>
  </si>
  <si>
    <t xml:space="preserve"> Capital Reserves</t>
  </si>
  <si>
    <t>Has been accounted up to its share of net assets</t>
  </si>
  <si>
    <t>Revenue</t>
  </si>
  <si>
    <t>Expenditure Carried Forward</t>
  </si>
  <si>
    <t>Property, Plant &amp; Equipment</t>
  </si>
  <si>
    <t>Restructuring expenses</t>
  </si>
  <si>
    <t>Pre-acquisition Profit</t>
  </si>
  <si>
    <t xml:space="preserve"> Gross Amount Due From Customers</t>
  </si>
  <si>
    <t>Basic (based on 37,360,005 ordinary shares)</t>
  </si>
  <si>
    <t>There were no extraordinary items for the financial period under review.</t>
  </si>
  <si>
    <t>There were no pre-acquisition profit for the financial period under review.</t>
  </si>
  <si>
    <t>Total disposals</t>
  </si>
  <si>
    <t>There were no changes in the composition of the Group for the financial period under review.</t>
  </si>
  <si>
    <t>The Board of Directors do not recommend any interim dividend for the financial period under review.</t>
  </si>
  <si>
    <t>*</t>
  </si>
  <si>
    <t>* Consist of the followings :-</t>
  </si>
  <si>
    <t>Profit on disposal of quoted investments</t>
  </si>
  <si>
    <t>Disposal of unquoted investments</t>
  </si>
  <si>
    <t>period under review.</t>
  </si>
  <si>
    <t>Financial Institutions in Malaysia for the financial period under review.</t>
  </si>
  <si>
    <t>The Group does not have any financial instruments with off balance sheet risk for the financial period</t>
  </si>
  <si>
    <t>Not applicable for the financial period under review.</t>
  </si>
  <si>
    <t>Total purchases</t>
  </si>
  <si>
    <t>Minority interests*</t>
  </si>
  <si>
    <t>Net tangible assets per share (RM)</t>
  </si>
  <si>
    <t>(i)</t>
  </si>
  <si>
    <t>Disposal of club memberships</t>
  </si>
  <si>
    <t>Profit on disposals</t>
  </si>
  <si>
    <t>Provision for diminution in value</t>
  </si>
  <si>
    <t>a) Purchase and disposal of quoted securities for the financial period under review are as follows :-</t>
  </si>
  <si>
    <t>The Group's material litigation for the financial period under review are as per Appendix 1.</t>
  </si>
  <si>
    <t>Investment Holdings</t>
  </si>
  <si>
    <t>For The Third Quarter Ended 31 March 2001</t>
  </si>
  <si>
    <t>(Special Administrator Appointed)</t>
  </si>
  <si>
    <t>Individual Quarter</t>
  </si>
  <si>
    <t>Net profit on disposal of unquoted investments</t>
  </si>
  <si>
    <t>Net profit on disposal of properties</t>
  </si>
  <si>
    <t>Provision for diminution in value on quoted securities</t>
  </si>
  <si>
    <t>Disposal of land &amp; buildings</t>
  </si>
  <si>
    <t>Quoted securities shown in Associated Companies</t>
  </si>
  <si>
    <t>Quoted securities shown in Investments</t>
  </si>
  <si>
    <t>The company's contingent liabilities comprise of Corporate Guarantees of RM532.36 million issued to</t>
  </si>
  <si>
    <t>Barring unforeseen circumstances, the Board expect the performance for the current financial year ending</t>
  </si>
  <si>
    <t>The accounts of the Group are prepared using the same accounting policies, method of computation and</t>
  </si>
  <si>
    <t>There were no issuance and repayment of debt and equity securities, share buy backs, share cancellations,</t>
  </si>
  <si>
    <t>shares held as treasury shares and resale of treasury shares for the financial period under review.</t>
  </si>
  <si>
    <t>substantial increase in losses was mainly attributed by provision for diminution in value of quoted securities</t>
  </si>
  <si>
    <t>amounted to RM14.05 million and was partially offset by improved operational efficiency.</t>
  </si>
  <si>
    <t>(Special Administrators Appointed)</t>
  </si>
  <si>
    <t>31.03.2001</t>
  </si>
  <si>
    <t>31.03.2000</t>
  </si>
  <si>
    <t>(2000 : 37,283,669 ordinary shares) (sen)</t>
  </si>
  <si>
    <t>30.06.2000</t>
  </si>
  <si>
    <t>b) Investments in quoted securities as at 31 March 2001 are as follows :-</t>
  </si>
  <si>
    <t>The Group's Revenue for the current quarter is lower by approximately RM8.01 million or 19.58% as</t>
  </si>
  <si>
    <t xml:space="preserve">The Group recorded a higher Loss Before Taxation of 62.88% to RM26.86 million for the current </t>
  </si>
  <si>
    <t>quarter ended 31 March 2001 as compared to preceding quarter mainly due to lower Revenue and the</t>
  </si>
  <si>
    <t>compared to the preceding quarter. Revenue achieved from the Trading and Manufacturing sector for</t>
  </si>
  <si>
    <t>the current quarter has decreased following lower demand for the Group's overall products and lower</t>
  </si>
  <si>
    <t>construction activity.</t>
  </si>
  <si>
    <t>(c)</t>
  </si>
  <si>
    <t>Current Quarter</t>
  </si>
  <si>
    <t xml:space="preserve">As disclosed to the KLSE on 2 May 2001, </t>
  </si>
  <si>
    <t xml:space="preserve">a) The NCK Corporation Bhd (NCK)'s Proposed Restructuring Exercise (PRE) announced on  </t>
  </si>
  <si>
    <t>26 February 2001 is no longer valid due to the appointment of Special Administrators (SA) by</t>
  </si>
  <si>
    <t>Pengurusan Danaharta Nasional Bhd (Danaharta) on 16 April 2001</t>
  </si>
  <si>
    <t>Independent Advisor and approved by Danaharta, after which a meeting of secured  creditors will be</t>
  </si>
  <si>
    <t>called to consider and vote on the Proposal. A majority in value of secured creditors present and</t>
  </si>
  <si>
    <t>voting at the meeting must approve the Proposal before it can be implemented. Relevant regulatory</t>
  </si>
  <si>
    <t>approvals must also be obtained</t>
  </si>
  <si>
    <t>c) The SA will make the appropriate announcement as the situation developed</t>
  </si>
  <si>
    <t>b) The SA are presently carrying out a review on NCK to determine the best manner to regularise its</t>
  </si>
  <si>
    <t>financial condition. Thereafter the SA will prepare a workout proposal which must be examined by an</t>
  </si>
  <si>
    <t>provision for diminution in value of quoted securities amounting to RM14.05 million.</t>
  </si>
  <si>
    <t>The Group registered a 21.67% increase in Loss Before Taxation to RM61.84 million for the nine (9)</t>
  </si>
  <si>
    <t>30 May 2001</t>
  </si>
  <si>
    <t>months ended 31 March 2001 despite a decrease of 40.17% in Revenue to RM110.84 million. The</t>
  </si>
  <si>
    <t>30 June 2001 to be tough.</t>
  </si>
  <si>
    <t>The higher effective income tax rate was mainly due to certain expenses which are not deductible</t>
  </si>
  <si>
    <t>basis of consolidation as those used in the preparation of the most recent annual financial statements</t>
  </si>
  <si>
    <t>(MASB) for the financial period under review.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</si>
</sst>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4">
    <font>
      <sz val="10"/>
      <name val="Arial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71" fontId="1" fillId="0" borderId="0" xfId="15" applyNumberFormat="1" applyFont="1" applyAlignment="1">
      <alignment/>
    </xf>
    <xf numFmtId="171" fontId="1" fillId="0" borderId="0" xfId="15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1" fontId="2" fillId="0" borderId="0" xfId="15" applyNumberFormat="1" applyFont="1" applyAlignment="1">
      <alignment/>
    </xf>
    <xf numFmtId="171" fontId="2" fillId="0" borderId="0" xfId="15" applyNumberFormat="1" applyFont="1" applyBorder="1" applyAlignment="1">
      <alignment/>
    </xf>
    <xf numFmtId="171" fontId="2" fillId="0" borderId="0" xfId="15" applyNumberFormat="1" applyFont="1" applyAlignment="1">
      <alignment horizontal="center"/>
    </xf>
    <xf numFmtId="171" fontId="2" fillId="0" borderId="1" xfId="15" applyNumberFormat="1" applyFont="1" applyBorder="1" applyAlignment="1">
      <alignment/>
    </xf>
    <xf numFmtId="0" fontId="2" fillId="0" borderId="0" xfId="0" applyFont="1" applyAlignment="1" quotePrefix="1">
      <alignment horizontal="center"/>
    </xf>
    <xf numFmtId="171" fontId="2" fillId="0" borderId="2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3" fontId="2" fillId="0" borderId="0" xfId="15" applyFont="1" applyAlignment="1">
      <alignment/>
    </xf>
    <xf numFmtId="43" fontId="2" fillId="0" borderId="2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71" fontId="2" fillId="0" borderId="0" xfId="0" applyNumberFormat="1" applyFont="1" applyAlignment="1">
      <alignment/>
    </xf>
    <xf numFmtId="171" fontId="2" fillId="0" borderId="3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173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1" fontId="2" fillId="0" borderId="0" xfId="15" applyNumberFormat="1" applyFont="1" applyAlignment="1">
      <alignment horizontal="right"/>
    </xf>
    <xf numFmtId="171" fontId="2" fillId="0" borderId="3" xfId="0" applyNumberFormat="1" applyFont="1" applyBorder="1" applyAlignment="1">
      <alignment/>
    </xf>
    <xf numFmtId="171" fontId="2" fillId="0" borderId="0" xfId="15" applyNumberFormat="1" applyFont="1" applyBorder="1" applyAlignment="1">
      <alignment horizontal="right"/>
    </xf>
    <xf numFmtId="171" fontId="2" fillId="0" borderId="2" xfId="15" applyNumberFormat="1" applyFont="1" applyBorder="1" applyAlignment="1">
      <alignment horizontal="right"/>
    </xf>
    <xf numFmtId="9" fontId="2" fillId="0" borderId="0" xfId="0" applyNumberFormat="1" applyFont="1" applyAlignment="1">
      <alignment/>
    </xf>
    <xf numFmtId="171" fontId="2" fillId="0" borderId="4" xfId="15" applyNumberFormat="1" applyFont="1" applyBorder="1" applyAlignment="1">
      <alignment/>
    </xf>
    <xf numFmtId="15" fontId="2" fillId="0" borderId="0" xfId="0" applyNumberFormat="1" applyFont="1" applyAlignment="1" quotePrefix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140625" defaultRowHeight="12.75"/>
  <cols>
    <col min="1" max="3" width="3.7109375" style="1" customWidth="1"/>
    <col min="4" max="4" width="71.28125" style="1" customWidth="1"/>
    <col min="5" max="5" width="13.7109375" style="1" customWidth="1"/>
    <col min="6" max="6" width="1.7109375" style="2" customWidth="1"/>
    <col min="7" max="7" width="14.28125" style="1" customWidth="1"/>
    <col min="8" max="8" width="5.7109375" style="1" customWidth="1"/>
    <col min="9" max="9" width="13.28125" style="1" customWidth="1"/>
    <col min="10" max="10" width="1.7109375" style="2" customWidth="1"/>
    <col min="11" max="11" width="13.8515625" style="1" customWidth="1"/>
    <col min="12" max="16384" width="9.140625" style="1" customWidth="1"/>
  </cols>
  <sheetData>
    <row r="1" spans="1:11" ht="20.25">
      <c r="A1" s="7" t="s">
        <v>121</v>
      </c>
      <c r="B1" s="7"/>
      <c r="C1" s="7"/>
      <c r="D1" s="7"/>
      <c r="E1" s="7"/>
      <c r="F1" s="8"/>
      <c r="G1" s="7"/>
      <c r="H1" s="7"/>
      <c r="I1" s="7"/>
      <c r="J1" s="8"/>
      <c r="K1" s="7"/>
    </row>
    <row r="2" spans="1:11" ht="20.25">
      <c r="A2" s="7" t="s">
        <v>189</v>
      </c>
      <c r="B2" s="7"/>
      <c r="C2" s="7"/>
      <c r="D2" s="7"/>
      <c r="E2" s="7"/>
      <c r="F2" s="8"/>
      <c r="G2" s="7"/>
      <c r="H2" s="7"/>
      <c r="I2" s="7"/>
      <c r="J2" s="8"/>
      <c r="K2" s="7"/>
    </row>
    <row r="3" spans="1:11" ht="20.25">
      <c r="A3" s="7" t="s">
        <v>1</v>
      </c>
      <c r="B3" s="7"/>
      <c r="C3" s="7"/>
      <c r="D3" s="7"/>
      <c r="E3" s="7"/>
      <c r="F3" s="8"/>
      <c r="G3" s="7"/>
      <c r="H3" s="7"/>
      <c r="I3" s="7"/>
      <c r="J3" s="8"/>
      <c r="K3" s="7"/>
    </row>
    <row r="4" spans="1:11" ht="20.25">
      <c r="A4" s="7" t="s">
        <v>173</v>
      </c>
      <c r="B4" s="7"/>
      <c r="C4" s="7"/>
      <c r="D4" s="7"/>
      <c r="E4" s="7"/>
      <c r="F4" s="8"/>
      <c r="G4" s="7"/>
      <c r="H4" s="7"/>
      <c r="I4" s="7"/>
      <c r="J4" s="8"/>
      <c r="K4" s="7"/>
    </row>
    <row r="5" spans="1:11" ht="20.25">
      <c r="A5" s="7" t="s">
        <v>2</v>
      </c>
      <c r="B5" s="7"/>
      <c r="C5" s="7"/>
      <c r="D5" s="7"/>
      <c r="E5" s="7"/>
      <c r="F5" s="8"/>
      <c r="G5" s="7"/>
      <c r="H5" s="7"/>
      <c r="I5" s="7"/>
      <c r="J5" s="8"/>
      <c r="K5" s="7"/>
    </row>
    <row r="6" spans="1:11" ht="20.25">
      <c r="A6" s="7"/>
      <c r="B6" s="7"/>
      <c r="C6" s="7"/>
      <c r="D6" s="7"/>
      <c r="E6" s="7"/>
      <c r="F6" s="8"/>
      <c r="G6" s="7"/>
      <c r="H6" s="7"/>
      <c r="I6" s="7"/>
      <c r="J6" s="8"/>
      <c r="K6" s="7"/>
    </row>
    <row r="7" spans="1:11" ht="20.25">
      <c r="A7" s="7"/>
      <c r="B7" s="7"/>
      <c r="C7" s="7"/>
      <c r="D7" s="7"/>
      <c r="E7" s="35" t="s">
        <v>175</v>
      </c>
      <c r="F7" s="35"/>
      <c r="G7" s="35"/>
      <c r="H7" s="9"/>
      <c r="I7" s="35" t="s">
        <v>137</v>
      </c>
      <c r="J7" s="35"/>
      <c r="K7" s="35"/>
    </row>
    <row r="8" spans="1:11" ht="20.25">
      <c r="A8" s="7"/>
      <c r="B8" s="7"/>
      <c r="C8" s="7"/>
      <c r="D8" s="7"/>
      <c r="E8" s="9"/>
      <c r="F8" s="10"/>
      <c r="G8" s="9"/>
      <c r="H8" s="9"/>
      <c r="I8" s="9"/>
      <c r="J8" s="10"/>
      <c r="K8" s="9"/>
    </row>
    <row r="9" spans="1:11" ht="20.25">
      <c r="A9" s="7"/>
      <c r="B9" s="7"/>
      <c r="C9" s="7"/>
      <c r="D9" s="7"/>
      <c r="E9" s="9" t="s">
        <v>38</v>
      </c>
      <c r="F9" s="10"/>
      <c r="G9" s="9" t="s">
        <v>124</v>
      </c>
      <c r="H9" s="9"/>
      <c r="I9" s="9" t="s">
        <v>38</v>
      </c>
      <c r="J9" s="10"/>
      <c r="K9" s="9" t="s">
        <v>124</v>
      </c>
    </row>
    <row r="10" spans="1:11" ht="20.25">
      <c r="A10" s="7"/>
      <c r="B10" s="7"/>
      <c r="C10" s="7"/>
      <c r="D10" s="7"/>
      <c r="E10" s="9" t="s">
        <v>39</v>
      </c>
      <c r="F10" s="10"/>
      <c r="G10" s="9" t="s">
        <v>39</v>
      </c>
      <c r="H10" s="9"/>
      <c r="I10" s="9" t="s">
        <v>39</v>
      </c>
      <c r="J10" s="10"/>
      <c r="K10" s="9" t="s">
        <v>39</v>
      </c>
    </row>
    <row r="11" spans="1:11" ht="20.25">
      <c r="A11" s="7"/>
      <c r="B11" s="7"/>
      <c r="C11" s="7"/>
      <c r="D11" s="7"/>
      <c r="E11" s="9" t="s">
        <v>40</v>
      </c>
      <c r="F11" s="10"/>
      <c r="G11" s="9" t="s">
        <v>40</v>
      </c>
      <c r="H11" s="9"/>
      <c r="I11" s="9" t="s">
        <v>42</v>
      </c>
      <c r="J11" s="10"/>
      <c r="K11" s="9" t="s">
        <v>42</v>
      </c>
    </row>
    <row r="12" spans="1:11" ht="20.25">
      <c r="A12" s="7"/>
      <c r="B12" s="7"/>
      <c r="C12" s="7"/>
      <c r="D12" s="7"/>
      <c r="E12" s="9" t="s">
        <v>190</v>
      </c>
      <c r="F12" s="10"/>
      <c r="G12" s="9" t="s">
        <v>191</v>
      </c>
      <c r="H12" s="9"/>
      <c r="I12" s="9" t="s">
        <v>190</v>
      </c>
      <c r="J12" s="10"/>
      <c r="K12" s="9" t="s">
        <v>191</v>
      </c>
    </row>
    <row r="13" spans="1:11" ht="20.25">
      <c r="A13" s="7"/>
      <c r="B13" s="7"/>
      <c r="C13" s="7"/>
      <c r="D13" s="7"/>
      <c r="E13" s="9" t="s">
        <v>41</v>
      </c>
      <c r="F13" s="10"/>
      <c r="G13" s="9" t="s">
        <v>41</v>
      </c>
      <c r="H13" s="9"/>
      <c r="I13" s="9" t="s">
        <v>41</v>
      </c>
      <c r="J13" s="10"/>
      <c r="K13" s="9" t="s">
        <v>41</v>
      </c>
    </row>
    <row r="14" spans="1:11" ht="20.25">
      <c r="A14" s="7"/>
      <c r="B14" s="7"/>
      <c r="C14" s="7"/>
      <c r="D14" s="7"/>
      <c r="E14" s="9"/>
      <c r="F14" s="10"/>
      <c r="G14" s="9"/>
      <c r="H14" s="9"/>
      <c r="I14" s="9"/>
      <c r="J14" s="10"/>
      <c r="K14" s="9"/>
    </row>
    <row r="15" spans="1:12" ht="20.25">
      <c r="A15" s="9">
        <v>1</v>
      </c>
      <c r="B15" s="9" t="s">
        <v>3</v>
      </c>
      <c r="C15" s="9"/>
      <c r="D15" s="7" t="s">
        <v>143</v>
      </c>
      <c r="E15" s="11">
        <f>+I15-77930</f>
        <v>32915</v>
      </c>
      <c r="F15" s="12"/>
      <c r="G15" s="11">
        <v>49839</v>
      </c>
      <c r="H15" s="11"/>
      <c r="I15" s="11">
        <v>110845</v>
      </c>
      <c r="J15" s="12"/>
      <c r="K15" s="13">
        <v>185270</v>
      </c>
      <c r="L15" s="6"/>
    </row>
    <row r="16" spans="1:11" ht="20.25">
      <c r="A16" s="9"/>
      <c r="B16" s="9" t="s">
        <v>4</v>
      </c>
      <c r="C16" s="9"/>
      <c r="D16" s="7" t="s">
        <v>5</v>
      </c>
      <c r="E16" s="11">
        <f>+I16-297</f>
        <v>211</v>
      </c>
      <c r="F16" s="12"/>
      <c r="G16" s="11">
        <v>305</v>
      </c>
      <c r="H16" s="11"/>
      <c r="I16" s="11">
        <v>508</v>
      </c>
      <c r="J16" s="12"/>
      <c r="K16" s="11">
        <v>485</v>
      </c>
    </row>
    <row r="17" spans="1:11" ht="20.25">
      <c r="A17" s="9"/>
      <c r="B17" s="9" t="s">
        <v>201</v>
      </c>
      <c r="C17" s="9"/>
      <c r="D17" s="7" t="s">
        <v>6</v>
      </c>
      <c r="E17" s="11">
        <f>+I17-299</f>
        <v>463</v>
      </c>
      <c r="F17" s="12"/>
      <c r="G17" s="11">
        <v>606</v>
      </c>
      <c r="H17" s="11"/>
      <c r="I17" s="11">
        <v>762</v>
      </c>
      <c r="J17" s="12"/>
      <c r="K17" s="11">
        <v>905</v>
      </c>
    </row>
    <row r="18" spans="1:11" ht="20.25">
      <c r="A18" s="9"/>
      <c r="B18" s="9"/>
      <c r="C18" s="9"/>
      <c r="D18" s="7"/>
      <c r="E18" s="11"/>
      <c r="F18" s="12"/>
      <c r="G18" s="11"/>
      <c r="H18" s="11"/>
      <c r="I18" s="11"/>
      <c r="J18" s="12"/>
      <c r="K18" s="11"/>
    </row>
    <row r="19" spans="1:11" ht="20.25">
      <c r="A19" s="9">
        <v>2</v>
      </c>
      <c r="B19" s="9" t="s">
        <v>3</v>
      </c>
      <c r="C19" s="9"/>
      <c r="D19" s="7" t="s">
        <v>139</v>
      </c>
      <c r="E19" s="11"/>
      <c r="F19" s="12"/>
      <c r="G19" s="11"/>
      <c r="H19" s="11"/>
      <c r="I19" s="11"/>
      <c r="J19" s="12"/>
      <c r="K19" s="11"/>
    </row>
    <row r="20" spans="1:11" ht="20.25">
      <c r="A20" s="9"/>
      <c r="B20" s="9"/>
      <c r="C20" s="9"/>
      <c r="D20" s="7" t="s">
        <v>7</v>
      </c>
      <c r="E20" s="11"/>
      <c r="F20" s="12"/>
      <c r="G20" s="11"/>
      <c r="H20" s="11"/>
      <c r="I20" s="11"/>
      <c r="J20" s="12"/>
      <c r="K20" s="11"/>
    </row>
    <row r="21" spans="1:11" ht="20.25">
      <c r="A21" s="9"/>
      <c r="B21" s="9"/>
      <c r="C21" s="9"/>
      <c r="D21" s="7" t="s">
        <v>8</v>
      </c>
      <c r="E21" s="11"/>
      <c r="F21" s="12"/>
      <c r="G21" s="11"/>
      <c r="H21" s="11"/>
      <c r="I21" s="11"/>
      <c r="J21" s="12"/>
      <c r="K21" s="11"/>
    </row>
    <row r="22" spans="1:11" ht="20.25">
      <c r="A22" s="9"/>
      <c r="B22" s="9"/>
      <c r="C22" s="9"/>
      <c r="D22" s="7" t="s">
        <v>9</v>
      </c>
      <c r="E22" s="11">
        <f>+I22+9349</f>
        <v>-121</v>
      </c>
      <c r="F22" s="12"/>
      <c r="G22" s="11">
        <v>-1389</v>
      </c>
      <c r="H22" s="11"/>
      <c r="I22" s="11">
        <v>-9470</v>
      </c>
      <c r="J22" s="12"/>
      <c r="K22" s="11">
        <v>-5573</v>
      </c>
    </row>
    <row r="23" spans="1:11" ht="20.25">
      <c r="A23" s="9"/>
      <c r="B23" s="9" t="s">
        <v>4</v>
      </c>
      <c r="C23" s="9"/>
      <c r="D23" s="7" t="s">
        <v>10</v>
      </c>
      <c r="E23" s="11">
        <f>+I23+23132</f>
        <v>-10847</v>
      </c>
      <c r="F23" s="12"/>
      <c r="G23" s="11">
        <v>-13073</v>
      </c>
      <c r="H23" s="11"/>
      <c r="I23" s="11">
        <v>-33979</v>
      </c>
      <c r="J23" s="12"/>
      <c r="K23" s="11">
        <v>-36444</v>
      </c>
    </row>
    <row r="24" spans="1:11" ht="20.25">
      <c r="A24" s="9"/>
      <c r="B24" s="9" t="s">
        <v>201</v>
      </c>
      <c r="C24" s="9"/>
      <c r="D24" s="7" t="s">
        <v>11</v>
      </c>
      <c r="E24" s="11">
        <f>+I24+4024</f>
        <v>-1975</v>
      </c>
      <c r="F24" s="12"/>
      <c r="G24" s="11">
        <v>-2428</v>
      </c>
      <c r="H24" s="11"/>
      <c r="I24" s="11">
        <v>-5999</v>
      </c>
      <c r="J24" s="12"/>
      <c r="K24" s="11">
        <v>-7076</v>
      </c>
    </row>
    <row r="25" spans="1:11" ht="20.25">
      <c r="A25" s="9"/>
      <c r="B25" s="9" t="s">
        <v>12</v>
      </c>
      <c r="C25" s="9"/>
      <c r="D25" s="7" t="s">
        <v>13</v>
      </c>
      <c r="E25" s="14">
        <f>+I25-2916</f>
        <v>-13940</v>
      </c>
      <c r="F25" s="12"/>
      <c r="G25" s="14">
        <v>93</v>
      </c>
      <c r="H25" s="11"/>
      <c r="I25" s="14">
        <v>-11024</v>
      </c>
      <c r="J25" s="12"/>
      <c r="K25" s="14">
        <v>-3</v>
      </c>
    </row>
    <row r="26" spans="1:11" ht="20.25">
      <c r="A26" s="9"/>
      <c r="B26" s="9" t="s">
        <v>14</v>
      </c>
      <c r="C26" s="9"/>
      <c r="D26" s="7" t="s">
        <v>131</v>
      </c>
      <c r="E26" s="11"/>
      <c r="F26" s="12"/>
      <c r="G26" s="11"/>
      <c r="H26" s="11"/>
      <c r="I26" s="11"/>
      <c r="J26" s="12"/>
      <c r="K26" s="11"/>
    </row>
    <row r="27" spans="1:11" ht="20.25">
      <c r="A27" s="9"/>
      <c r="B27" s="9"/>
      <c r="C27" s="9"/>
      <c r="D27" s="7" t="s">
        <v>15</v>
      </c>
      <c r="E27" s="11"/>
      <c r="F27" s="12"/>
      <c r="G27" s="11"/>
      <c r="H27" s="11"/>
      <c r="I27" s="11"/>
      <c r="J27" s="12"/>
      <c r="K27" s="11"/>
    </row>
    <row r="28" spans="1:11" ht="20.25">
      <c r="A28" s="9"/>
      <c r="B28" s="9"/>
      <c r="C28" s="9"/>
      <c r="D28" s="7" t="s">
        <v>17</v>
      </c>
      <c r="E28" s="11"/>
      <c r="F28" s="12"/>
      <c r="G28" s="11"/>
      <c r="H28" s="11"/>
      <c r="I28" s="11"/>
      <c r="J28" s="12"/>
      <c r="K28" s="11"/>
    </row>
    <row r="29" spans="1:11" ht="20.25">
      <c r="A29" s="9"/>
      <c r="B29" s="9"/>
      <c r="C29" s="9"/>
      <c r="D29" s="7" t="s">
        <v>16</v>
      </c>
      <c r="E29" s="11">
        <f>SUM(E22:E25)</f>
        <v>-26883</v>
      </c>
      <c r="F29" s="12"/>
      <c r="G29" s="11">
        <f>SUM(G22:G25)</f>
        <v>-16797</v>
      </c>
      <c r="H29" s="11"/>
      <c r="I29" s="11">
        <f>SUM(I22:I25)</f>
        <v>-60472</v>
      </c>
      <c r="J29" s="12"/>
      <c r="K29" s="11">
        <f>SUM(K22:K25)</f>
        <v>-49096</v>
      </c>
    </row>
    <row r="30" spans="1:11" ht="20.25">
      <c r="A30" s="9"/>
      <c r="B30" s="9" t="s">
        <v>18</v>
      </c>
      <c r="C30" s="9"/>
      <c r="D30" s="7" t="s">
        <v>19</v>
      </c>
      <c r="E30" s="14">
        <f>+I30+1394</f>
        <v>18</v>
      </c>
      <c r="F30" s="12"/>
      <c r="G30" s="14">
        <v>10</v>
      </c>
      <c r="H30" s="11"/>
      <c r="I30" s="14">
        <v>-1376</v>
      </c>
      <c r="J30" s="12"/>
      <c r="K30" s="14">
        <v>-1734</v>
      </c>
    </row>
    <row r="31" spans="1:11" ht="20.25">
      <c r="A31" s="9"/>
      <c r="B31" s="9" t="s">
        <v>20</v>
      </c>
      <c r="C31" s="9"/>
      <c r="D31" s="7" t="s">
        <v>132</v>
      </c>
      <c r="E31" s="11"/>
      <c r="F31" s="12"/>
      <c r="G31" s="11"/>
      <c r="H31" s="11"/>
      <c r="I31" s="11"/>
      <c r="J31" s="12"/>
      <c r="K31" s="11"/>
    </row>
    <row r="32" spans="1:12" ht="20.25">
      <c r="A32" s="9"/>
      <c r="B32" s="9"/>
      <c r="C32" s="9"/>
      <c r="D32" s="7" t="s">
        <v>9</v>
      </c>
      <c r="E32" s="11">
        <f>SUM(E29:E30)</f>
        <v>-26865</v>
      </c>
      <c r="F32" s="12"/>
      <c r="G32" s="11">
        <f>SUM(G29:G30)</f>
        <v>-16787</v>
      </c>
      <c r="H32" s="11"/>
      <c r="I32" s="11">
        <f>SUM(I29:I30)</f>
        <v>-61848</v>
      </c>
      <c r="J32" s="12"/>
      <c r="K32" s="11">
        <f>SUM(K29:K30)</f>
        <v>-50830</v>
      </c>
      <c r="L32" s="6"/>
    </row>
    <row r="33" spans="1:11" ht="20.25">
      <c r="A33" s="9"/>
      <c r="B33" s="9" t="s">
        <v>21</v>
      </c>
      <c r="C33" s="9"/>
      <c r="D33" s="7" t="s">
        <v>22</v>
      </c>
      <c r="E33" s="14">
        <f>+I33+59</f>
        <v>-4</v>
      </c>
      <c r="F33" s="12"/>
      <c r="G33" s="14">
        <v>-65</v>
      </c>
      <c r="H33" s="11"/>
      <c r="I33" s="14">
        <v>-63</v>
      </c>
      <c r="J33" s="12"/>
      <c r="K33" s="14">
        <v>-65</v>
      </c>
    </row>
    <row r="34" spans="1:11" ht="20.25">
      <c r="A34" s="9"/>
      <c r="B34" s="9" t="s">
        <v>166</v>
      </c>
      <c r="C34" s="15" t="s">
        <v>23</v>
      </c>
      <c r="D34" s="7" t="s">
        <v>133</v>
      </c>
      <c r="E34" s="11"/>
      <c r="F34" s="12"/>
      <c r="G34" s="11"/>
      <c r="H34" s="11"/>
      <c r="I34" s="11"/>
      <c r="J34" s="12"/>
      <c r="K34" s="11"/>
    </row>
    <row r="35" spans="1:11" ht="20.25">
      <c r="A35" s="9"/>
      <c r="B35" s="9"/>
      <c r="C35" s="9"/>
      <c r="D35" s="7" t="s">
        <v>24</v>
      </c>
      <c r="E35" s="11">
        <f>SUM(E31:E33)</f>
        <v>-26869</v>
      </c>
      <c r="F35" s="12"/>
      <c r="G35" s="11">
        <f>SUM(G31:G33)</f>
        <v>-16852</v>
      </c>
      <c r="H35" s="11"/>
      <c r="I35" s="11">
        <f>SUM(I31:I33)</f>
        <v>-61911</v>
      </c>
      <c r="J35" s="12"/>
      <c r="K35" s="11">
        <f>SUM(K31:K33)</f>
        <v>-50895</v>
      </c>
    </row>
    <row r="36" spans="1:11" ht="20.25">
      <c r="A36" s="9"/>
      <c r="B36" s="9"/>
      <c r="C36" s="15" t="s">
        <v>25</v>
      </c>
      <c r="D36" s="7" t="s">
        <v>164</v>
      </c>
      <c r="E36" s="14">
        <v>0</v>
      </c>
      <c r="F36" s="12"/>
      <c r="G36" s="14">
        <v>0</v>
      </c>
      <c r="H36" s="11"/>
      <c r="I36" s="14">
        <v>0</v>
      </c>
      <c r="J36" s="12"/>
      <c r="K36" s="14">
        <v>0</v>
      </c>
    </row>
    <row r="37" spans="1:11" ht="20.25">
      <c r="A37" s="9"/>
      <c r="B37" s="9" t="s">
        <v>27</v>
      </c>
      <c r="C37" s="9"/>
      <c r="D37" s="7" t="s">
        <v>134</v>
      </c>
      <c r="E37" s="11"/>
      <c r="F37" s="12"/>
      <c r="G37" s="11"/>
      <c r="H37" s="11"/>
      <c r="I37" s="11"/>
      <c r="J37" s="12"/>
      <c r="K37" s="11"/>
    </row>
    <row r="38" spans="1:11" ht="20.25">
      <c r="A38" s="9"/>
      <c r="B38" s="9"/>
      <c r="C38" s="9"/>
      <c r="D38" s="7" t="s">
        <v>28</v>
      </c>
      <c r="E38" s="11">
        <f>SUM(E34:E36)</f>
        <v>-26869</v>
      </c>
      <c r="F38" s="12"/>
      <c r="G38" s="11">
        <f>SUM(G34:G36)</f>
        <v>-16852</v>
      </c>
      <c r="H38" s="11"/>
      <c r="I38" s="11">
        <f>SUM(I34:I36)</f>
        <v>-61911</v>
      </c>
      <c r="J38" s="12"/>
      <c r="K38" s="11">
        <f>SUM(K34:K36)</f>
        <v>-50895</v>
      </c>
    </row>
    <row r="39" spans="1:11" ht="20.25">
      <c r="A39" s="9"/>
      <c r="B39" s="9" t="s">
        <v>29</v>
      </c>
      <c r="C39" s="15" t="s">
        <v>23</v>
      </c>
      <c r="D39" s="7" t="s">
        <v>30</v>
      </c>
      <c r="E39" s="11">
        <v>0</v>
      </c>
      <c r="F39" s="12"/>
      <c r="G39" s="11">
        <v>0</v>
      </c>
      <c r="H39" s="11"/>
      <c r="I39" s="11">
        <v>0</v>
      </c>
      <c r="J39" s="12"/>
      <c r="K39" s="11">
        <v>0</v>
      </c>
    </row>
    <row r="40" spans="1:11" ht="20.25">
      <c r="A40" s="9"/>
      <c r="B40" s="9"/>
      <c r="C40" s="15" t="s">
        <v>25</v>
      </c>
      <c r="D40" s="7" t="s">
        <v>31</v>
      </c>
      <c r="E40" s="14">
        <v>0</v>
      </c>
      <c r="F40" s="12"/>
      <c r="G40" s="14">
        <v>0</v>
      </c>
      <c r="H40" s="11"/>
      <c r="I40" s="14">
        <v>0</v>
      </c>
      <c r="J40" s="12"/>
      <c r="K40" s="14">
        <v>0</v>
      </c>
    </row>
    <row r="41" spans="1:11" ht="20.25">
      <c r="A41" s="9"/>
      <c r="B41" s="9"/>
      <c r="C41" s="15" t="s">
        <v>32</v>
      </c>
      <c r="D41" s="7" t="s">
        <v>33</v>
      </c>
      <c r="E41" s="11"/>
      <c r="F41" s="12"/>
      <c r="G41" s="11"/>
      <c r="H41" s="11"/>
      <c r="I41" s="11"/>
      <c r="J41" s="12"/>
      <c r="K41" s="11"/>
    </row>
    <row r="42" spans="1:11" ht="20.25">
      <c r="A42" s="9"/>
      <c r="B42" s="9"/>
      <c r="C42" s="9"/>
      <c r="D42" s="7" t="s">
        <v>34</v>
      </c>
      <c r="E42" s="11">
        <v>0</v>
      </c>
      <c r="F42" s="12"/>
      <c r="G42" s="11">
        <f>SUM(G39:G40)</f>
        <v>0</v>
      </c>
      <c r="H42" s="11"/>
      <c r="I42" s="11">
        <v>0</v>
      </c>
      <c r="J42" s="12"/>
      <c r="K42" s="11">
        <f>SUM(K39:K40)</f>
        <v>0</v>
      </c>
    </row>
    <row r="43" spans="1:11" ht="20.25">
      <c r="A43" s="9"/>
      <c r="B43" s="9" t="s">
        <v>35</v>
      </c>
      <c r="C43" s="9"/>
      <c r="D43" s="7" t="s">
        <v>135</v>
      </c>
      <c r="E43" s="11"/>
      <c r="F43" s="12"/>
      <c r="G43" s="11"/>
      <c r="H43" s="11"/>
      <c r="I43" s="11"/>
      <c r="J43" s="12"/>
      <c r="K43" s="11"/>
    </row>
    <row r="44" spans="1:11" ht="20.25">
      <c r="A44" s="9"/>
      <c r="B44" s="9"/>
      <c r="C44" s="9"/>
      <c r="D44" s="7" t="s">
        <v>36</v>
      </c>
      <c r="E44" s="11"/>
      <c r="F44" s="12"/>
      <c r="G44" s="11"/>
      <c r="H44" s="11"/>
      <c r="I44" s="11"/>
      <c r="J44" s="12"/>
      <c r="K44" s="11"/>
    </row>
    <row r="45" spans="1:11" ht="21" thickBot="1">
      <c r="A45" s="9"/>
      <c r="B45" s="9"/>
      <c r="C45" s="9"/>
      <c r="D45" s="7" t="s">
        <v>37</v>
      </c>
      <c r="E45" s="16">
        <f>+E38+E42</f>
        <v>-26869</v>
      </c>
      <c r="F45" s="12"/>
      <c r="G45" s="16">
        <f>+G38+G42</f>
        <v>-16852</v>
      </c>
      <c r="H45" s="11"/>
      <c r="I45" s="16">
        <f>+I38+I42</f>
        <v>-61911</v>
      </c>
      <c r="J45" s="12"/>
      <c r="K45" s="16">
        <f>+K38+K42</f>
        <v>-50895</v>
      </c>
    </row>
    <row r="46" spans="1:11" ht="21" thickTop="1">
      <c r="A46" s="9"/>
      <c r="B46" s="9"/>
      <c r="C46" s="9"/>
      <c r="D46" s="7"/>
      <c r="E46" s="11"/>
      <c r="F46" s="12"/>
      <c r="G46" s="11"/>
      <c r="H46" s="11"/>
      <c r="I46" s="11"/>
      <c r="J46" s="12"/>
      <c r="K46" s="11"/>
    </row>
    <row r="47" spans="1:11" ht="20.25">
      <c r="A47" s="9">
        <v>3</v>
      </c>
      <c r="B47" s="9" t="s">
        <v>3</v>
      </c>
      <c r="C47" s="9"/>
      <c r="D47" s="7" t="s">
        <v>136</v>
      </c>
      <c r="E47" s="11"/>
      <c r="F47" s="12"/>
      <c r="G47" s="11"/>
      <c r="H47" s="11"/>
      <c r="I47" s="11"/>
      <c r="J47" s="12"/>
      <c r="K47" s="11"/>
    </row>
    <row r="48" spans="1:11" ht="20.25">
      <c r="A48" s="9"/>
      <c r="B48" s="9"/>
      <c r="C48" s="9"/>
      <c r="D48" s="7" t="s">
        <v>43</v>
      </c>
      <c r="E48" s="11"/>
      <c r="F48" s="12"/>
      <c r="G48" s="11"/>
      <c r="H48" s="11"/>
      <c r="I48" s="11"/>
      <c r="J48" s="12"/>
      <c r="K48" s="11"/>
    </row>
    <row r="49" spans="1:11" ht="20.25">
      <c r="A49" s="9"/>
      <c r="B49" s="9"/>
      <c r="C49" s="9"/>
      <c r="D49" s="7" t="s">
        <v>44</v>
      </c>
      <c r="E49" s="11"/>
      <c r="F49" s="12"/>
      <c r="G49" s="11"/>
      <c r="H49" s="11"/>
      <c r="I49" s="11"/>
      <c r="J49" s="12"/>
      <c r="K49" s="11"/>
    </row>
    <row r="50" spans="1:11" ht="20.25">
      <c r="A50" s="9"/>
      <c r="B50" s="9"/>
      <c r="C50" s="15" t="s">
        <v>23</v>
      </c>
      <c r="D50" s="7" t="s">
        <v>149</v>
      </c>
      <c r="E50" s="17"/>
      <c r="F50" s="12"/>
      <c r="G50" s="17"/>
      <c r="H50" s="11"/>
      <c r="I50" s="17"/>
      <c r="J50" s="12"/>
      <c r="K50" s="18"/>
    </row>
    <row r="51" spans="1:11" ht="21" thickBot="1">
      <c r="A51" s="9"/>
      <c r="B51" s="9"/>
      <c r="C51" s="15"/>
      <c r="D51" s="7" t="s">
        <v>192</v>
      </c>
      <c r="E51" s="19">
        <f>+E45/37360*100</f>
        <v>-71.91916488222698</v>
      </c>
      <c r="F51" s="12"/>
      <c r="G51" s="19">
        <f>+G45/37283*100</f>
        <v>-45.20022530375775</v>
      </c>
      <c r="H51" s="11"/>
      <c r="I51" s="19">
        <v>-165.72</v>
      </c>
      <c r="J51" s="12"/>
      <c r="K51" s="19">
        <v>-136.51</v>
      </c>
    </row>
    <row r="52" spans="1:11" ht="21" thickTop="1">
      <c r="A52" s="21" t="s">
        <v>119</v>
      </c>
      <c r="B52" s="9"/>
      <c r="C52" s="9"/>
      <c r="D52" s="7"/>
      <c r="E52" s="11"/>
      <c r="F52" s="12"/>
      <c r="G52" s="11"/>
      <c r="H52" s="11"/>
      <c r="I52" s="11"/>
      <c r="J52" s="12"/>
      <c r="K52" s="11"/>
    </row>
    <row r="53" spans="1:11" ht="20.25">
      <c r="A53" s="22" t="s">
        <v>155</v>
      </c>
      <c r="B53" s="9" t="s">
        <v>120</v>
      </c>
      <c r="C53" s="21" t="s">
        <v>142</v>
      </c>
      <c r="D53" s="7"/>
      <c r="E53" s="11"/>
      <c r="F53" s="12"/>
      <c r="G53" s="11"/>
      <c r="H53" s="11"/>
      <c r="I53" s="11"/>
      <c r="J53" s="12"/>
      <c r="K53" s="11"/>
    </row>
    <row r="54" spans="1:11" ht="20.25">
      <c r="A54" s="9"/>
      <c r="B54" s="9"/>
      <c r="C54" s="21"/>
      <c r="D54" s="7"/>
      <c r="E54" s="11"/>
      <c r="F54" s="12"/>
      <c r="G54" s="11"/>
      <c r="H54" s="11"/>
      <c r="I54" s="11"/>
      <c r="J54" s="12"/>
      <c r="K54" s="11"/>
    </row>
    <row r="55" spans="1:11" ht="20.25">
      <c r="A55" s="9"/>
      <c r="B55" s="9"/>
      <c r="C55" s="9"/>
      <c r="D55" s="7"/>
      <c r="E55" s="11"/>
      <c r="F55" s="12"/>
      <c r="G55" s="11"/>
      <c r="H55" s="11"/>
      <c r="I55" s="11"/>
      <c r="J55" s="12"/>
      <c r="K55" s="11"/>
    </row>
    <row r="56" spans="1:11" ht="20.25">
      <c r="A56" s="9"/>
      <c r="B56" s="9"/>
      <c r="C56" s="9"/>
      <c r="D56" s="7"/>
      <c r="E56" s="11"/>
      <c r="F56" s="12"/>
      <c r="G56" s="11"/>
      <c r="H56" s="11"/>
      <c r="I56" s="11"/>
      <c r="J56" s="12"/>
      <c r="K56" s="11"/>
    </row>
    <row r="57" spans="1:11" ht="20.25">
      <c r="A57" s="9"/>
      <c r="B57" s="9"/>
      <c r="C57" s="9"/>
      <c r="D57" s="7"/>
      <c r="E57" s="11"/>
      <c r="F57" s="12"/>
      <c r="G57" s="11"/>
      <c r="H57" s="11"/>
      <c r="I57" s="11"/>
      <c r="J57" s="12"/>
      <c r="K57" s="11"/>
    </row>
    <row r="58" spans="1:11" ht="20.25">
      <c r="A58" s="3"/>
      <c r="B58" s="3"/>
      <c r="C58" s="3"/>
      <c r="E58" s="4"/>
      <c r="F58" s="5"/>
      <c r="G58" s="4"/>
      <c r="H58" s="4"/>
      <c r="I58" s="4"/>
      <c r="J58" s="5"/>
      <c r="K58" s="4"/>
    </row>
    <row r="59" spans="1:11" ht="20.25">
      <c r="A59" s="3"/>
      <c r="B59" s="3"/>
      <c r="C59" s="3"/>
      <c r="E59" s="4"/>
      <c r="F59" s="5"/>
      <c r="G59" s="4"/>
      <c r="H59" s="4"/>
      <c r="I59" s="4"/>
      <c r="J59" s="5"/>
      <c r="K59" s="4"/>
    </row>
  </sheetData>
  <mergeCells count="2">
    <mergeCell ref="E7:G7"/>
    <mergeCell ref="I7:K7"/>
  </mergeCells>
  <printOptions/>
  <pageMargins left="0.75" right="0.75" top="0.76" bottom="0.7" header="0.5" footer="0.5"/>
  <pageSetup horizontalDpi="300" verticalDpi="3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50.28125" style="1" customWidth="1"/>
    <col min="3" max="3" width="16.28125" style="1" customWidth="1"/>
    <col min="4" max="4" width="7.00390625" style="1" customWidth="1"/>
    <col min="5" max="5" width="14.421875" style="1" customWidth="1"/>
    <col min="6" max="16384" width="9.140625" style="1" customWidth="1"/>
  </cols>
  <sheetData>
    <row r="1" spans="1:6" ht="20.25">
      <c r="A1" s="7" t="s">
        <v>121</v>
      </c>
      <c r="B1" s="7"/>
      <c r="C1" s="7"/>
      <c r="D1" s="7"/>
      <c r="E1" s="7"/>
      <c r="F1" s="7"/>
    </row>
    <row r="2" spans="1:6" ht="20.25">
      <c r="A2" s="7" t="s">
        <v>189</v>
      </c>
      <c r="B2" s="7"/>
      <c r="C2" s="7"/>
      <c r="D2" s="7"/>
      <c r="E2" s="7"/>
      <c r="F2" s="7"/>
    </row>
    <row r="3" spans="1:6" ht="20.25">
      <c r="A3" s="7" t="s">
        <v>140</v>
      </c>
      <c r="B3" s="7"/>
      <c r="C3" s="7"/>
      <c r="D3" s="7"/>
      <c r="E3" s="7"/>
      <c r="F3" s="7"/>
    </row>
    <row r="4" spans="1:6" ht="20.25">
      <c r="A4" s="7" t="s">
        <v>173</v>
      </c>
      <c r="B4" s="7"/>
      <c r="C4" s="7"/>
      <c r="D4" s="7"/>
      <c r="E4" s="7"/>
      <c r="F4" s="7"/>
    </row>
    <row r="5" spans="1:6" ht="20.25">
      <c r="A5" s="7" t="s">
        <v>2</v>
      </c>
      <c r="B5" s="7"/>
      <c r="C5" s="7"/>
      <c r="D5" s="7"/>
      <c r="E5" s="7"/>
      <c r="F5" s="7"/>
    </row>
    <row r="6" spans="1:6" ht="20.25">
      <c r="A6" s="7"/>
      <c r="B6" s="7"/>
      <c r="C6" s="7"/>
      <c r="D6" s="7"/>
      <c r="E6" s="7"/>
      <c r="F6" s="7"/>
    </row>
    <row r="7" spans="1:6" ht="20.25">
      <c r="A7" s="7"/>
      <c r="B7" s="7"/>
      <c r="C7" s="9" t="s">
        <v>113</v>
      </c>
      <c r="D7" s="7"/>
      <c r="E7" s="9" t="s">
        <v>127</v>
      </c>
      <c r="F7" s="7"/>
    </row>
    <row r="8" spans="1:6" ht="20.25">
      <c r="A8" s="7"/>
      <c r="B8" s="7"/>
      <c r="C8" s="9" t="s">
        <v>66</v>
      </c>
      <c r="D8" s="9"/>
      <c r="E8" s="9" t="s">
        <v>68</v>
      </c>
      <c r="F8" s="7"/>
    </row>
    <row r="9" spans="1:6" ht="20.25">
      <c r="A9" s="7"/>
      <c r="B9" s="7"/>
      <c r="C9" s="9" t="s">
        <v>67</v>
      </c>
      <c r="D9" s="10"/>
      <c r="E9" s="9" t="s">
        <v>124</v>
      </c>
      <c r="F9" s="7"/>
    </row>
    <row r="10" spans="1:6" ht="20.25">
      <c r="A10" s="7"/>
      <c r="B10" s="7"/>
      <c r="C10" s="9" t="s">
        <v>40</v>
      </c>
      <c r="D10" s="10"/>
      <c r="E10" s="9" t="s">
        <v>69</v>
      </c>
      <c r="F10" s="7"/>
    </row>
    <row r="11" spans="1:6" ht="20.25">
      <c r="A11" s="7"/>
      <c r="B11" s="7"/>
      <c r="C11" s="9"/>
      <c r="D11" s="10"/>
      <c r="E11" s="9" t="s">
        <v>70</v>
      </c>
      <c r="F11" s="7"/>
    </row>
    <row r="12" spans="1:6" ht="20.25">
      <c r="A12" s="7"/>
      <c r="B12" s="7"/>
      <c r="C12" s="9" t="s">
        <v>190</v>
      </c>
      <c r="D12" s="10"/>
      <c r="E12" s="9" t="s">
        <v>193</v>
      </c>
      <c r="F12" s="7"/>
    </row>
    <row r="13" spans="1:6" ht="20.25">
      <c r="A13" s="7"/>
      <c r="B13" s="7"/>
      <c r="C13" s="9" t="s">
        <v>41</v>
      </c>
      <c r="D13" s="10"/>
      <c r="E13" s="9" t="s">
        <v>41</v>
      </c>
      <c r="F13" s="7"/>
    </row>
    <row r="14" spans="1:6" ht="20.25">
      <c r="A14" s="7"/>
      <c r="B14" s="7"/>
      <c r="C14" s="9"/>
      <c r="D14" s="10"/>
      <c r="E14" s="9"/>
      <c r="F14" s="7"/>
    </row>
    <row r="15" spans="1:6" ht="20.25">
      <c r="A15" s="9">
        <v>1</v>
      </c>
      <c r="B15" s="21" t="s">
        <v>145</v>
      </c>
      <c r="C15" s="11">
        <v>113392</v>
      </c>
      <c r="D15" s="12"/>
      <c r="E15" s="11">
        <v>123279</v>
      </c>
      <c r="F15" s="23"/>
    </row>
    <row r="16" spans="1:6" ht="20.25">
      <c r="A16" s="9">
        <v>2</v>
      </c>
      <c r="B16" s="21" t="s">
        <v>46</v>
      </c>
      <c r="C16" s="11">
        <v>11709</v>
      </c>
      <c r="D16" s="12"/>
      <c r="E16" s="11">
        <v>17097</v>
      </c>
      <c r="F16" s="23"/>
    </row>
    <row r="17" spans="1:6" ht="20.25">
      <c r="A17" s="9">
        <v>3</v>
      </c>
      <c r="B17" s="21" t="s">
        <v>47</v>
      </c>
      <c r="C17" s="11">
        <v>5650</v>
      </c>
      <c r="D17" s="12"/>
      <c r="E17" s="11">
        <v>17557</v>
      </c>
      <c r="F17" s="23"/>
    </row>
    <row r="18" spans="1:6" ht="20.25">
      <c r="A18" s="9">
        <v>4</v>
      </c>
      <c r="B18" s="21" t="s">
        <v>48</v>
      </c>
      <c r="C18" s="11">
        <v>57838</v>
      </c>
      <c r="D18" s="12"/>
      <c r="E18" s="11">
        <v>57464</v>
      </c>
      <c r="F18" s="23"/>
    </row>
    <row r="19" spans="1:6" ht="20.25">
      <c r="A19" s="9">
        <v>5</v>
      </c>
      <c r="B19" s="21" t="s">
        <v>144</v>
      </c>
      <c r="C19" s="14">
        <v>15</v>
      </c>
      <c r="D19" s="12"/>
      <c r="E19" s="14">
        <v>34</v>
      </c>
      <c r="F19" s="23"/>
    </row>
    <row r="20" spans="1:6" ht="20.25">
      <c r="A20" s="9"/>
      <c r="B20" s="21"/>
      <c r="C20" s="12">
        <f>SUM(C15:C19)</f>
        <v>188604</v>
      </c>
      <c r="D20" s="12"/>
      <c r="E20" s="12">
        <f>SUM(E15:E19)</f>
        <v>215431</v>
      </c>
      <c r="F20" s="7"/>
    </row>
    <row r="21" spans="1:6" ht="20.25">
      <c r="A21" s="9"/>
      <c r="B21" s="21"/>
      <c r="C21" s="11"/>
      <c r="D21" s="12"/>
      <c r="E21" s="11"/>
      <c r="F21" s="7"/>
    </row>
    <row r="22" spans="1:6" ht="20.25">
      <c r="A22" s="9">
        <v>6</v>
      </c>
      <c r="B22" s="21" t="s">
        <v>45</v>
      </c>
      <c r="C22" s="11"/>
      <c r="D22" s="12"/>
      <c r="E22" s="11"/>
      <c r="F22" s="7"/>
    </row>
    <row r="23" spans="1:6" ht="20.25">
      <c r="A23" s="9"/>
      <c r="B23" s="21" t="s">
        <v>50</v>
      </c>
      <c r="C23" s="11">
        <v>18570</v>
      </c>
      <c r="D23" s="12"/>
      <c r="E23" s="11">
        <v>19842</v>
      </c>
      <c r="F23" s="23"/>
    </row>
    <row r="24" spans="1:6" ht="20.25">
      <c r="A24" s="9"/>
      <c r="B24" s="7" t="s">
        <v>148</v>
      </c>
      <c r="C24" s="11">
        <v>3483</v>
      </c>
      <c r="D24" s="12"/>
      <c r="E24" s="11">
        <v>13314</v>
      </c>
      <c r="F24" s="23"/>
    </row>
    <row r="25" spans="1:6" ht="20.25">
      <c r="A25" s="9"/>
      <c r="B25" s="7" t="s">
        <v>49</v>
      </c>
      <c r="C25" s="11">
        <v>32830</v>
      </c>
      <c r="D25" s="12"/>
      <c r="E25" s="11">
        <v>37548</v>
      </c>
      <c r="F25" s="23"/>
    </row>
    <row r="26" spans="1:6" ht="20.25">
      <c r="A26" s="9"/>
      <c r="B26" s="7" t="s">
        <v>60</v>
      </c>
      <c r="C26" s="11">
        <v>88062</v>
      </c>
      <c r="D26" s="12"/>
      <c r="E26" s="11">
        <v>118877</v>
      </c>
      <c r="F26" s="23"/>
    </row>
    <row r="27" spans="1:6" ht="20.25">
      <c r="A27" s="9"/>
      <c r="B27" s="7" t="s">
        <v>72</v>
      </c>
      <c r="C27" s="11">
        <v>9826</v>
      </c>
      <c r="D27" s="12"/>
      <c r="E27" s="11">
        <v>15041</v>
      </c>
      <c r="F27" s="23"/>
    </row>
    <row r="28" spans="1:6" ht="20.25">
      <c r="A28" s="9"/>
      <c r="B28" s="7" t="s">
        <v>51</v>
      </c>
      <c r="C28" s="11">
        <v>32675</v>
      </c>
      <c r="D28" s="12"/>
      <c r="E28" s="11">
        <v>14223</v>
      </c>
      <c r="F28" s="7"/>
    </row>
    <row r="29" spans="1:6" ht="20.25">
      <c r="A29" s="9"/>
      <c r="B29" s="7" t="s">
        <v>61</v>
      </c>
      <c r="C29" s="14">
        <v>2544</v>
      </c>
      <c r="D29" s="12"/>
      <c r="E29" s="14">
        <v>3177</v>
      </c>
      <c r="F29" s="7"/>
    </row>
    <row r="30" spans="1:6" ht="20.25">
      <c r="A30" s="9"/>
      <c r="B30" s="7"/>
      <c r="C30" s="11">
        <f>SUM(C23:C29)</f>
        <v>187990</v>
      </c>
      <c r="D30" s="12"/>
      <c r="E30" s="11">
        <f>SUM(E23:E29)</f>
        <v>222022</v>
      </c>
      <c r="F30" s="7"/>
    </row>
    <row r="31" spans="1:6" ht="20.25">
      <c r="A31" s="9"/>
      <c r="B31" s="7"/>
      <c r="C31" s="11"/>
      <c r="D31" s="12"/>
      <c r="E31" s="11"/>
      <c r="F31" s="7"/>
    </row>
    <row r="32" spans="1:6" ht="20.25">
      <c r="A32" s="9">
        <v>7</v>
      </c>
      <c r="B32" s="7" t="s">
        <v>52</v>
      </c>
      <c r="C32" s="11"/>
      <c r="D32" s="12"/>
      <c r="E32" s="11"/>
      <c r="F32" s="7"/>
    </row>
    <row r="33" spans="1:6" ht="20.25">
      <c r="A33" s="9"/>
      <c r="B33" s="7" t="s">
        <v>53</v>
      </c>
      <c r="C33" s="11">
        <v>24296</v>
      </c>
      <c r="D33" s="12"/>
      <c r="E33" s="11">
        <v>49577</v>
      </c>
      <c r="F33" s="23"/>
    </row>
    <row r="34" spans="1:6" ht="20.25">
      <c r="A34" s="9"/>
      <c r="B34" s="7" t="s">
        <v>73</v>
      </c>
      <c r="C34" s="11">
        <v>9777</v>
      </c>
      <c r="D34" s="12"/>
      <c r="E34" s="11">
        <v>19864</v>
      </c>
      <c r="F34" s="23"/>
    </row>
    <row r="35" spans="1:6" ht="20.25">
      <c r="A35" s="9"/>
      <c r="B35" s="7" t="s">
        <v>62</v>
      </c>
      <c r="C35" s="11">
        <v>5133</v>
      </c>
      <c r="D35" s="12"/>
      <c r="E35" s="11">
        <v>3430</v>
      </c>
      <c r="F35" s="23"/>
    </row>
    <row r="36" spans="1:6" ht="20.25">
      <c r="A36" s="9"/>
      <c r="B36" s="7" t="s">
        <v>54</v>
      </c>
      <c r="C36" s="11">
        <v>3659</v>
      </c>
      <c r="D36" s="12"/>
      <c r="E36" s="11">
        <v>3693</v>
      </c>
      <c r="F36" s="23"/>
    </row>
    <row r="37" spans="1:6" ht="20.25">
      <c r="A37" s="9"/>
      <c r="B37" s="7" t="s">
        <v>55</v>
      </c>
      <c r="C37" s="14">
        <v>524746</v>
      </c>
      <c r="D37" s="12"/>
      <c r="E37" s="14">
        <v>505517</v>
      </c>
      <c r="F37" s="23"/>
    </row>
    <row r="38" spans="1:6" ht="20.25">
      <c r="A38" s="9"/>
      <c r="B38" s="7"/>
      <c r="C38" s="12">
        <f>SUM(C33:C37)</f>
        <v>567611</v>
      </c>
      <c r="D38" s="12"/>
      <c r="E38" s="12">
        <f>SUM(E33:E37)</f>
        <v>582081</v>
      </c>
      <c r="F38" s="7"/>
    </row>
    <row r="39" spans="1:6" ht="20.25">
      <c r="A39" s="9"/>
      <c r="B39" s="7"/>
      <c r="C39" s="11"/>
      <c r="D39" s="12"/>
      <c r="E39" s="11"/>
      <c r="F39" s="7"/>
    </row>
    <row r="40" spans="1:6" ht="20.25">
      <c r="A40" s="9">
        <v>8</v>
      </c>
      <c r="B40" s="7" t="s">
        <v>125</v>
      </c>
      <c r="C40" s="11">
        <f>+C30-C38</f>
        <v>-379621</v>
      </c>
      <c r="D40" s="12"/>
      <c r="E40" s="11">
        <f>+E30-E38</f>
        <v>-360059</v>
      </c>
      <c r="F40" s="7"/>
    </row>
    <row r="41" spans="1:6" ht="21" thickBot="1">
      <c r="A41" s="9"/>
      <c r="B41" s="7"/>
      <c r="C41" s="24">
        <f>+C20+C40</f>
        <v>-191017</v>
      </c>
      <c r="D41" s="12"/>
      <c r="E41" s="24">
        <f>+E20+E40</f>
        <v>-144628</v>
      </c>
      <c r="F41" s="7"/>
    </row>
    <row r="42" spans="1:6" ht="21" thickTop="1">
      <c r="A42" s="9"/>
      <c r="B42" s="7"/>
      <c r="C42" s="11"/>
      <c r="D42" s="12"/>
      <c r="E42" s="11"/>
      <c r="F42" s="7"/>
    </row>
    <row r="43" spans="1:6" ht="20.25">
      <c r="A43" s="9"/>
      <c r="B43" s="7" t="s">
        <v>56</v>
      </c>
      <c r="C43" s="11">
        <v>37360</v>
      </c>
      <c r="D43" s="12"/>
      <c r="E43" s="11">
        <v>37360</v>
      </c>
      <c r="F43" s="23"/>
    </row>
    <row r="44" spans="1:6" ht="20.25">
      <c r="A44" s="9"/>
      <c r="B44" s="7" t="s">
        <v>57</v>
      </c>
      <c r="C44" s="11"/>
      <c r="D44" s="12"/>
      <c r="E44" s="11"/>
      <c r="F44" s="23"/>
    </row>
    <row r="45" spans="1:6" ht="20.25">
      <c r="A45" s="9"/>
      <c r="B45" s="7" t="s">
        <v>58</v>
      </c>
      <c r="C45" s="11">
        <v>3311</v>
      </c>
      <c r="D45" s="12"/>
      <c r="E45" s="11">
        <v>3311</v>
      </c>
      <c r="F45" s="23"/>
    </row>
    <row r="46" spans="1:6" ht="20.25">
      <c r="A46" s="9"/>
      <c r="B46" s="7" t="s">
        <v>141</v>
      </c>
      <c r="C46" s="11">
        <v>26891</v>
      </c>
      <c r="D46" s="12"/>
      <c r="E46" s="11">
        <v>27119</v>
      </c>
      <c r="F46" s="23"/>
    </row>
    <row r="47" spans="1:6" ht="20.25">
      <c r="A47" s="9"/>
      <c r="B47" s="7" t="s">
        <v>59</v>
      </c>
      <c r="C47" s="14">
        <v>-291945</v>
      </c>
      <c r="D47" s="12"/>
      <c r="E47" s="14">
        <v>-230034</v>
      </c>
      <c r="F47" s="23"/>
    </row>
    <row r="48" spans="1:6" ht="20.25">
      <c r="A48" s="9">
        <v>9</v>
      </c>
      <c r="B48" s="7" t="s">
        <v>63</v>
      </c>
      <c r="C48" s="11">
        <f>SUM(C43:C47)</f>
        <v>-224383</v>
      </c>
      <c r="D48" s="12"/>
      <c r="E48" s="11">
        <f>SUM(E43:E47)</f>
        <v>-162244</v>
      </c>
      <c r="F48" s="7"/>
    </row>
    <row r="49" spans="1:6" ht="20.25">
      <c r="A49" s="9">
        <v>10</v>
      </c>
      <c r="B49" s="7" t="s">
        <v>26</v>
      </c>
      <c r="C49" s="11">
        <v>0</v>
      </c>
      <c r="D49" s="12"/>
      <c r="E49" s="11">
        <v>0</v>
      </c>
      <c r="F49" s="7"/>
    </row>
    <row r="50" spans="1:6" ht="20.25">
      <c r="A50" s="9">
        <v>11</v>
      </c>
      <c r="B50" s="7" t="s">
        <v>106</v>
      </c>
      <c r="C50" s="11">
        <v>27316</v>
      </c>
      <c r="D50" s="12"/>
      <c r="E50" s="11">
        <v>12050</v>
      </c>
      <c r="F50" s="23"/>
    </row>
    <row r="51" spans="1:6" ht="20.25">
      <c r="A51" s="9">
        <v>12</v>
      </c>
      <c r="B51" s="7" t="s">
        <v>64</v>
      </c>
      <c r="C51" s="11">
        <v>5492</v>
      </c>
      <c r="D51" s="12"/>
      <c r="E51" s="11">
        <v>5008</v>
      </c>
      <c r="F51" s="23"/>
    </row>
    <row r="52" spans="1:6" ht="20.25">
      <c r="A52" s="9">
        <v>13</v>
      </c>
      <c r="B52" s="7" t="s">
        <v>65</v>
      </c>
      <c r="C52" s="11">
        <v>558</v>
      </c>
      <c r="D52" s="12"/>
      <c r="E52" s="11">
        <v>558</v>
      </c>
      <c r="F52" s="23"/>
    </row>
    <row r="53" spans="1:6" ht="21" thickBot="1">
      <c r="A53" s="9"/>
      <c r="B53" s="7"/>
      <c r="C53" s="24">
        <f>SUM(C48:C52)</f>
        <v>-191017</v>
      </c>
      <c r="D53" s="12"/>
      <c r="E53" s="24">
        <f>SUM(E48:E52)</f>
        <v>-144628</v>
      </c>
      <c r="F53" s="7"/>
    </row>
    <row r="54" spans="1:6" ht="21" thickTop="1">
      <c r="A54" s="9"/>
      <c r="B54" s="7"/>
      <c r="C54" s="11">
        <f>+C41-C53</f>
        <v>0</v>
      </c>
      <c r="D54" s="12"/>
      <c r="E54" s="11">
        <f>+E41-E53</f>
        <v>0</v>
      </c>
      <c r="F54" s="7"/>
    </row>
    <row r="55" spans="1:6" ht="20.25">
      <c r="A55" s="9"/>
      <c r="B55" s="7"/>
      <c r="C55" s="11"/>
      <c r="D55" s="12"/>
      <c r="E55" s="11"/>
      <c r="F55" s="7"/>
    </row>
    <row r="56" spans="1:6" ht="21" thickBot="1">
      <c r="A56" s="9"/>
      <c r="B56" s="7" t="s">
        <v>165</v>
      </c>
      <c r="C56" s="25">
        <v>-6.0064</v>
      </c>
      <c r="D56" s="20"/>
      <c r="E56" s="25">
        <v>-4.3524</v>
      </c>
      <c r="F56" s="7"/>
    </row>
    <row r="57" spans="1:6" ht="21" thickTop="1">
      <c r="A57" s="9"/>
      <c r="B57" s="7"/>
      <c r="C57" s="26"/>
      <c r="D57" s="12"/>
      <c r="E57" s="11"/>
      <c r="F57" s="7"/>
    </row>
    <row r="58" spans="1:6" ht="20.25">
      <c r="A58" s="9"/>
      <c r="B58" s="7"/>
      <c r="C58" s="11"/>
      <c r="D58" s="12"/>
      <c r="E58" s="11"/>
      <c r="F58" s="7"/>
    </row>
    <row r="59" spans="1:6" ht="20.25">
      <c r="A59" s="9"/>
      <c r="B59" s="7"/>
      <c r="C59" s="11"/>
      <c r="D59" s="12"/>
      <c r="E59" s="11"/>
      <c r="F59" s="7"/>
    </row>
    <row r="60" spans="1:6" ht="20.25">
      <c r="A60" s="9"/>
      <c r="B60" s="7"/>
      <c r="C60" s="11"/>
      <c r="D60" s="12"/>
      <c r="E60" s="11"/>
      <c r="F60" s="7"/>
    </row>
    <row r="61" spans="1:6" ht="20.25">
      <c r="A61" s="9"/>
      <c r="B61" s="7"/>
      <c r="C61" s="11"/>
      <c r="D61" s="12"/>
      <c r="E61" s="11"/>
      <c r="F61" s="7"/>
    </row>
    <row r="62" spans="1:5" ht="20.25">
      <c r="A62" s="3"/>
      <c r="C62" s="4"/>
      <c r="D62" s="5"/>
      <c r="E62" s="4"/>
    </row>
    <row r="63" spans="1:5" ht="20.25">
      <c r="A63" s="3"/>
      <c r="C63" s="4"/>
      <c r="D63" s="5"/>
      <c r="E63" s="4"/>
    </row>
    <row r="64" spans="1:5" ht="20.25">
      <c r="A64" s="3"/>
      <c r="C64" s="4"/>
      <c r="D64" s="5"/>
      <c r="E64" s="4"/>
    </row>
    <row r="65" spans="1:5" ht="20.25">
      <c r="A65" s="3"/>
      <c r="C65" s="4"/>
      <c r="D65" s="5"/>
      <c r="E65" s="4"/>
    </row>
    <row r="66" spans="1:4" ht="20.25">
      <c r="A66" s="3"/>
      <c r="D66" s="2"/>
    </row>
    <row r="67" ht="20.25">
      <c r="D67" s="2"/>
    </row>
    <row r="68" ht="20.25">
      <c r="D68" s="2"/>
    </row>
    <row r="69" ht="20.25">
      <c r="D69" s="2"/>
    </row>
    <row r="70" ht="20.25">
      <c r="D70" s="2"/>
    </row>
    <row r="71" ht="20.25">
      <c r="D71" s="2"/>
    </row>
    <row r="72" ht="20.25">
      <c r="D72" s="2"/>
    </row>
    <row r="73" ht="20.25">
      <c r="D73" s="2"/>
    </row>
    <row r="74" ht="20.25">
      <c r="D74" s="2"/>
    </row>
    <row r="75" ht="20.25">
      <c r="D75" s="2"/>
    </row>
    <row r="76" ht="20.25">
      <c r="D76" s="2"/>
    </row>
    <row r="77" ht="20.25">
      <c r="D77" s="2"/>
    </row>
    <row r="78" ht="20.25">
      <c r="D78" s="2"/>
    </row>
    <row r="79" ht="20.25">
      <c r="D79" s="2"/>
    </row>
    <row r="80" ht="20.25">
      <c r="D80" s="2"/>
    </row>
    <row r="81" ht="20.25">
      <c r="D81" s="2"/>
    </row>
    <row r="82" ht="20.25">
      <c r="D82" s="2"/>
    </row>
    <row r="83" ht="20.25">
      <c r="D83" s="2"/>
    </row>
    <row r="84" ht="20.25">
      <c r="D84" s="2"/>
    </row>
    <row r="85" ht="20.25">
      <c r="D85" s="2"/>
    </row>
    <row r="86" ht="20.25">
      <c r="D86" s="2"/>
    </row>
    <row r="87" ht="20.25">
      <c r="D87" s="2"/>
    </row>
    <row r="88" ht="20.25">
      <c r="D88" s="2"/>
    </row>
    <row r="89" ht="20.25">
      <c r="D89" s="2"/>
    </row>
  </sheetData>
  <printOptions/>
  <pageMargins left="0.75" right="0.75" top="0.76" bottom="0.7" header="0.5" footer="0.5"/>
  <pageSetup horizontalDpi="300" verticalDpi="3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10.140625" style="1" customWidth="1"/>
    <col min="3" max="3" width="17.8515625" style="1" customWidth="1"/>
    <col min="4" max="4" width="14.00390625" style="1" customWidth="1"/>
    <col min="5" max="5" width="26.140625" style="1" customWidth="1"/>
    <col min="6" max="6" width="14.8515625" style="1" customWidth="1"/>
    <col min="7" max="7" width="9.421875" style="1" customWidth="1"/>
    <col min="8" max="8" width="18.421875" style="1" customWidth="1"/>
    <col min="9" max="9" width="15.7109375" style="1" customWidth="1"/>
    <col min="10" max="16384" width="9.140625" style="1" customWidth="1"/>
  </cols>
  <sheetData>
    <row r="1" spans="1:12" ht="20.25">
      <c r="A1" s="7" t="s">
        <v>121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7" t="s">
        <v>189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0.25">
      <c r="A3" s="7" t="s">
        <v>71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20.25">
      <c r="A4" s="7" t="s">
        <v>173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2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2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0.25">
      <c r="A7" s="7">
        <v>1</v>
      </c>
      <c r="B7" s="27" t="s">
        <v>74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20.25">
      <c r="A8" s="7"/>
      <c r="B8" s="7" t="s">
        <v>184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20.25">
      <c r="A9" s="7"/>
      <c r="B9" s="7" t="s">
        <v>220</v>
      </c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20.25">
      <c r="A10" s="7"/>
      <c r="B10" s="7" t="s">
        <v>221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2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0.25">
      <c r="A12" s="7">
        <v>2</v>
      </c>
      <c r="B12" s="27" t="s">
        <v>75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20.25">
      <c r="A13" s="7"/>
      <c r="B13" s="27"/>
      <c r="C13" s="7"/>
      <c r="D13" s="7"/>
      <c r="E13" s="7"/>
      <c r="F13" s="9" t="s">
        <v>202</v>
      </c>
      <c r="G13" s="7"/>
      <c r="H13" s="9" t="s">
        <v>137</v>
      </c>
      <c r="I13" s="7"/>
      <c r="J13" s="7"/>
      <c r="K13" s="7"/>
      <c r="L13" s="7"/>
    </row>
    <row r="14" spans="1:12" ht="20.25">
      <c r="A14" s="7"/>
      <c r="B14" s="27"/>
      <c r="C14" s="7"/>
      <c r="D14" s="7"/>
      <c r="E14" s="7"/>
      <c r="F14" s="9" t="s">
        <v>41</v>
      </c>
      <c r="G14" s="7"/>
      <c r="H14" s="9" t="s">
        <v>41</v>
      </c>
      <c r="I14" s="7"/>
      <c r="J14" s="7"/>
      <c r="K14" s="7"/>
      <c r="L14" s="7"/>
    </row>
    <row r="15" spans="1:12" ht="20.25">
      <c r="A15" s="7"/>
      <c r="B15" s="7" t="s">
        <v>114</v>
      </c>
      <c r="C15" s="7"/>
      <c r="D15" s="7"/>
      <c r="E15" s="10"/>
      <c r="F15" s="7"/>
      <c r="G15" s="7"/>
      <c r="H15" s="7"/>
      <c r="I15" s="7"/>
      <c r="J15" s="7"/>
      <c r="K15" s="7"/>
      <c r="L15" s="7"/>
    </row>
    <row r="16" spans="1:12" ht="20.25">
      <c r="A16" s="7"/>
      <c r="B16" s="7" t="s">
        <v>157</v>
      </c>
      <c r="C16" s="7"/>
      <c r="D16" s="7"/>
      <c r="E16" s="10"/>
      <c r="F16" s="28">
        <v>0</v>
      </c>
      <c r="G16" s="7"/>
      <c r="H16" s="28">
        <v>424</v>
      </c>
      <c r="I16" s="7"/>
      <c r="J16" s="7"/>
      <c r="K16" s="7"/>
      <c r="L16" s="7"/>
    </row>
    <row r="17" spans="1:12" ht="20.25">
      <c r="A17" s="7"/>
      <c r="B17" s="7" t="s">
        <v>176</v>
      </c>
      <c r="C17" s="7"/>
      <c r="D17" s="7"/>
      <c r="E17" s="10"/>
      <c r="F17" s="28">
        <v>-20</v>
      </c>
      <c r="G17" s="7"/>
      <c r="H17" s="28">
        <v>2557</v>
      </c>
      <c r="I17" s="7"/>
      <c r="J17" s="7"/>
      <c r="K17" s="7"/>
      <c r="L17" s="7"/>
    </row>
    <row r="18" spans="1:12" ht="20.25">
      <c r="A18" s="7"/>
      <c r="B18" s="7" t="s">
        <v>177</v>
      </c>
      <c r="C18" s="7"/>
      <c r="D18" s="7"/>
      <c r="E18" s="10"/>
      <c r="F18" s="28">
        <f>502-198</f>
        <v>304</v>
      </c>
      <c r="G18" s="7"/>
      <c r="H18" s="28">
        <v>502</v>
      </c>
      <c r="I18" s="7"/>
      <c r="J18" s="7"/>
      <c r="K18" s="7"/>
      <c r="L18" s="7"/>
    </row>
    <row r="19" spans="1:12" ht="20.25">
      <c r="A19" s="7"/>
      <c r="B19" s="7" t="s">
        <v>146</v>
      </c>
      <c r="C19" s="7"/>
      <c r="D19" s="7"/>
      <c r="E19" s="10"/>
      <c r="F19" s="28">
        <f>-454+283</f>
        <v>-171</v>
      </c>
      <c r="G19" s="7"/>
      <c r="H19" s="28">
        <v>-454</v>
      </c>
      <c r="I19" s="7"/>
      <c r="J19" s="7"/>
      <c r="K19" s="7"/>
      <c r="L19" s="7"/>
    </row>
    <row r="20" spans="1:12" ht="20.25">
      <c r="A20" s="7"/>
      <c r="B20" s="7" t="s">
        <v>178</v>
      </c>
      <c r="C20" s="7"/>
      <c r="D20" s="7"/>
      <c r="E20" s="10"/>
      <c r="F20" s="28">
        <v>-14053</v>
      </c>
      <c r="G20" s="7"/>
      <c r="H20" s="28">
        <v>-14053</v>
      </c>
      <c r="I20" s="7"/>
      <c r="J20" s="7"/>
      <c r="K20" s="7"/>
      <c r="L20" s="7"/>
    </row>
    <row r="21" spans="1:12" ht="21" thickBot="1">
      <c r="A21" s="7"/>
      <c r="B21" s="7"/>
      <c r="C21" s="7"/>
      <c r="D21" s="7"/>
      <c r="E21" s="8"/>
      <c r="F21" s="29">
        <f>SUM(F16:F20)</f>
        <v>-13940</v>
      </c>
      <c r="G21" s="7"/>
      <c r="H21" s="29">
        <f>SUM(H16:H20)</f>
        <v>-11024</v>
      </c>
      <c r="I21" s="7"/>
      <c r="J21" s="7"/>
      <c r="K21" s="7"/>
      <c r="L21" s="7"/>
    </row>
    <row r="22" spans="1:12" ht="21" thickTop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20.25">
      <c r="A23" s="7">
        <v>3</v>
      </c>
      <c r="B23" s="27" t="s">
        <v>76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20.25">
      <c r="A24" s="7"/>
      <c r="B24" s="7" t="s">
        <v>150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20.25">
      <c r="A26" s="7">
        <v>4</v>
      </c>
      <c r="B26" s="27" t="s">
        <v>22</v>
      </c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20.25">
      <c r="A27" s="7"/>
      <c r="B27" s="7"/>
      <c r="C27" s="7"/>
      <c r="D27" s="7"/>
      <c r="E27" s="7"/>
      <c r="F27" s="9" t="s">
        <v>202</v>
      </c>
      <c r="G27" s="7"/>
      <c r="H27" s="9" t="s">
        <v>137</v>
      </c>
      <c r="I27" s="7"/>
      <c r="J27" s="7"/>
      <c r="K27" s="7"/>
      <c r="L27" s="7"/>
    </row>
    <row r="28" spans="1:12" ht="20.25">
      <c r="A28" s="7"/>
      <c r="B28" s="7"/>
      <c r="C28" s="7"/>
      <c r="D28" s="7"/>
      <c r="E28" s="7"/>
      <c r="F28" s="9" t="s">
        <v>41</v>
      </c>
      <c r="G28" s="7"/>
      <c r="H28" s="9" t="s">
        <v>41</v>
      </c>
      <c r="I28" s="7"/>
      <c r="J28" s="7"/>
      <c r="K28" s="7"/>
      <c r="L28" s="7"/>
    </row>
    <row r="29" spans="1:12" ht="20.25">
      <c r="A29" s="7"/>
      <c r="B29" s="7" t="s">
        <v>114</v>
      </c>
      <c r="C29" s="7"/>
      <c r="D29" s="7"/>
      <c r="E29" s="7"/>
      <c r="F29" s="9"/>
      <c r="G29" s="7"/>
      <c r="H29" s="9"/>
      <c r="I29" s="7"/>
      <c r="J29" s="7"/>
      <c r="K29" s="7"/>
      <c r="L29" s="7"/>
    </row>
    <row r="30" spans="1:12" ht="21" thickBot="1">
      <c r="A30" s="7"/>
      <c r="B30" s="7" t="s">
        <v>138</v>
      </c>
      <c r="C30" s="7"/>
      <c r="D30" s="7"/>
      <c r="E30" s="7"/>
      <c r="F30" s="16">
        <v>4</v>
      </c>
      <c r="G30" s="7"/>
      <c r="H30" s="16">
        <v>63</v>
      </c>
      <c r="I30" s="7"/>
      <c r="J30" s="7"/>
      <c r="K30" s="7"/>
      <c r="L30" s="7"/>
    </row>
    <row r="31" spans="1:12" ht="21" thickTop="1">
      <c r="A31" s="7"/>
      <c r="B31" s="7"/>
      <c r="C31" s="7"/>
      <c r="D31" s="7"/>
      <c r="E31" s="7"/>
      <c r="F31" s="12"/>
      <c r="G31" s="7"/>
      <c r="H31" s="12"/>
      <c r="I31" s="7"/>
      <c r="J31" s="7"/>
      <c r="K31" s="7"/>
      <c r="L31" s="7"/>
    </row>
    <row r="32" spans="1:12" ht="20.25">
      <c r="A32" s="7"/>
      <c r="B32" s="7" t="s">
        <v>219</v>
      </c>
      <c r="C32" s="7"/>
      <c r="D32" s="7"/>
      <c r="E32" s="7"/>
      <c r="F32" s="12"/>
      <c r="G32" s="7"/>
      <c r="H32" s="12"/>
      <c r="I32" s="7"/>
      <c r="J32" s="7"/>
      <c r="K32" s="7"/>
      <c r="L32" s="7"/>
    </row>
    <row r="33" spans="1:12" ht="20.25">
      <c r="A33" s="7"/>
      <c r="B33" s="7"/>
      <c r="C33" s="7"/>
      <c r="D33" s="7"/>
      <c r="E33" s="7"/>
      <c r="F33" s="12"/>
      <c r="G33" s="7"/>
      <c r="H33" s="12"/>
      <c r="I33" s="7"/>
      <c r="J33" s="7"/>
      <c r="K33" s="7"/>
      <c r="L33" s="7"/>
    </row>
    <row r="34" spans="1:12" ht="20.25">
      <c r="A34" s="7">
        <v>5</v>
      </c>
      <c r="B34" s="27" t="s">
        <v>147</v>
      </c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20.25">
      <c r="A35" s="7"/>
      <c r="B35" s="7" t="s">
        <v>151</v>
      </c>
      <c r="C35" s="7"/>
      <c r="D35" s="7"/>
      <c r="E35" s="7"/>
      <c r="F35" s="9"/>
      <c r="G35" s="7"/>
      <c r="H35" s="7"/>
      <c r="I35" s="7"/>
      <c r="J35" s="7"/>
      <c r="K35" s="7"/>
      <c r="L35" s="7"/>
    </row>
    <row r="36" spans="1:12" ht="20.25">
      <c r="A36" s="7"/>
      <c r="B36" s="7"/>
      <c r="C36" s="7"/>
      <c r="D36" s="7"/>
      <c r="E36" s="7"/>
      <c r="F36" s="10"/>
      <c r="G36" s="7"/>
      <c r="H36" s="7"/>
      <c r="I36" s="7"/>
      <c r="J36" s="7"/>
      <c r="K36" s="7"/>
      <c r="L36" s="7"/>
    </row>
    <row r="37" spans="1:12" ht="20.25">
      <c r="A37" s="7">
        <v>6</v>
      </c>
      <c r="B37" s="27" t="s">
        <v>126</v>
      </c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20.25">
      <c r="A38" s="7"/>
      <c r="B38" s="27"/>
      <c r="C38" s="7"/>
      <c r="D38" s="7"/>
      <c r="E38" s="7"/>
      <c r="F38" s="9" t="s">
        <v>202</v>
      </c>
      <c r="G38" s="7"/>
      <c r="H38" s="9" t="s">
        <v>137</v>
      </c>
      <c r="I38" s="7"/>
      <c r="J38" s="7"/>
      <c r="K38" s="7"/>
      <c r="L38" s="7"/>
    </row>
    <row r="39" spans="1:12" ht="20.25">
      <c r="A39" s="7"/>
      <c r="B39" s="27"/>
      <c r="C39" s="7"/>
      <c r="D39" s="7"/>
      <c r="E39" s="7"/>
      <c r="F39" s="9" t="s">
        <v>41</v>
      </c>
      <c r="G39" s="7"/>
      <c r="H39" s="9" t="s">
        <v>41</v>
      </c>
      <c r="I39" s="7"/>
      <c r="J39" s="7"/>
      <c r="K39" s="7"/>
      <c r="L39" s="7"/>
    </row>
    <row r="40" spans="1:12" ht="20.25">
      <c r="A40" s="7"/>
      <c r="B40" s="7" t="s">
        <v>114</v>
      </c>
      <c r="C40" s="7"/>
      <c r="D40" s="7"/>
      <c r="E40" s="10"/>
      <c r="F40" s="7"/>
      <c r="G40" s="7"/>
      <c r="H40" s="7"/>
      <c r="I40" s="7"/>
      <c r="J40" s="7"/>
      <c r="K40" s="7"/>
      <c r="L40" s="7"/>
    </row>
    <row r="41" spans="1:12" ht="20.25">
      <c r="A41" s="7"/>
      <c r="B41" s="7" t="s">
        <v>158</v>
      </c>
      <c r="C41" s="7"/>
      <c r="D41" s="7"/>
      <c r="E41" s="12"/>
      <c r="F41" s="11">
        <v>0</v>
      </c>
      <c r="G41" s="7"/>
      <c r="H41" s="11">
        <v>2666</v>
      </c>
      <c r="I41" s="7"/>
      <c r="J41" s="7"/>
      <c r="K41" s="7"/>
      <c r="L41" s="7"/>
    </row>
    <row r="42" spans="1:12" ht="20.25">
      <c r="A42" s="7"/>
      <c r="B42" s="7" t="s">
        <v>167</v>
      </c>
      <c r="C42" s="7"/>
      <c r="D42" s="7"/>
      <c r="E42" s="12"/>
      <c r="F42" s="11">
        <v>-20</v>
      </c>
      <c r="G42" s="7"/>
      <c r="H42" s="11">
        <v>-109</v>
      </c>
      <c r="I42" s="7"/>
      <c r="J42" s="7"/>
      <c r="K42" s="7"/>
      <c r="L42" s="7"/>
    </row>
    <row r="43" spans="1:12" ht="20.25">
      <c r="A43" s="7"/>
      <c r="B43" s="7" t="s">
        <v>179</v>
      </c>
      <c r="C43" s="7"/>
      <c r="D43" s="7"/>
      <c r="E43" s="12"/>
      <c r="F43" s="11">
        <f>502-198</f>
        <v>304</v>
      </c>
      <c r="G43" s="7"/>
      <c r="H43" s="11">
        <v>502</v>
      </c>
      <c r="I43" s="7"/>
      <c r="J43" s="7"/>
      <c r="K43" s="7"/>
      <c r="L43" s="7"/>
    </row>
    <row r="44" spans="1:12" ht="21" thickBot="1">
      <c r="A44" s="7"/>
      <c r="B44" s="7"/>
      <c r="C44" s="7"/>
      <c r="D44" s="7"/>
      <c r="E44" s="12"/>
      <c r="F44" s="24">
        <f>SUM(F41:F43)</f>
        <v>284</v>
      </c>
      <c r="G44" s="7"/>
      <c r="H44" s="24">
        <f>SUM(H41:H43)</f>
        <v>3059</v>
      </c>
      <c r="I44" s="7"/>
      <c r="J44" s="7"/>
      <c r="K44" s="7"/>
      <c r="L44" s="7"/>
    </row>
    <row r="45" spans="1:12" ht="21" thickTop="1">
      <c r="A45" s="7"/>
      <c r="B45" s="7"/>
      <c r="C45" s="7"/>
      <c r="D45" s="7"/>
      <c r="E45" s="12"/>
      <c r="F45" s="7"/>
      <c r="G45" s="7"/>
      <c r="H45" s="7"/>
      <c r="I45" s="7"/>
      <c r="J45" s="7"/>
      <c r="K45" s="7"/>
      <c r="L45" s="7"/>
    </row>
    <row r="46" spans="1:12" ht="20.25">
      <c r="A46" s="7">
        <v>7</v>
      </c>
      <c r="B46" s="27" t="s">
        <v>78</v>
      </c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20.25">
      <c r="A47" s="7"/>
      <c r="B47" s="7" t="s">
        <v>170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20.25">
      <c r="A49" s="7"/>
      <c r="B49" s="7"/>
      <c r="C49" s="7"/>
      <c r="D49" s="7"/>
      <c r="E49" s="7"/>
      <c r="F49" s="9" t="s">
        <v>202</v>
      </c>
      <c r="G49" s="7"/>
      <c r="H49" s="9" t="s">
        <v>137</v>
      </c>
      <c r="I49" s="7"/>
      <c r="J49" s="7"/>
      <c r="K49" s="7"/>
      <c r="L49" s="7"/>
    </row>
    <row r="50" spans="1:12" ht="20.25">
      <c r="A50" s="7"/>
      <c r="B50" s="7"/>
      <c r="C50" s="7"/>
      <c r="D50" s="10"/>
      <c r="E50" s="7"/>
      <c r="F50" s="9" t="s">
        <v>41</v>
      </c>
      <c r="G50" s="7"/>
      <c r="H50" s="9" t="s">
        <v>41</v>
      </c>
      <c r="I50" s="7"/>
      <c r="J50" s="7"/>
      <c r="K50" s="7"/>
      <c r="L50" s="7"/>
    </row>
    <row r="51" spans="1:12" ht="21" thickBot="1">
      <c r="A51" s="7"/>
      <c r="B51" s="7" t="s">
        <v>163</v>
      </c>
      <c r="C51" s="7"/>
      <c r="D51" s="30"/>
      <c r="E51" s="7"/>
      <c r="F51" s="31">
        <v>0</v>
      </c>
      <c r="G51" s="7"/>
      <c r="H51" s="31">
        <v>16</v>
      </c>
      <c r="I51" s="7"/>
      <c r="J51" s="7"/>
      <c r="K51" s="7"/>
      <c r="L51" s="7"/>
    </row>
    <row r="52" spans="1:12" ht="21" thickTop="1">
      <c r="A52" s="7"/>
      <c r="B52" s="7"/>
      <c r="C52" s="7"/>
      <c r="D52" s="10"/>
      <c r="E52" s="7"/>
      <c r="F52" s="9"/>
      <c r="G52" s="7"/>
      <c r="H52" s="9"/>
      <c r="I52" s="7"/>
      <c r="J52" s="7"/>
      <c r="K52" s="7"/>
      <c r="L52" s="7"/>
    </row>
    <row r="53" spans="1:12" ht="21" thickBot="1">
      <c r="A53" s="7"/>
      <c r="B53" s="7" t="s">
        <v>152</v>
      </c>
      <c r="C53" s="7"/>
      <c r="D53" s="12"/>
      <c r="E53" s="7"/>
      <c r="F53" s="16">
        <v>0</v>
      </c>
      <c r="G53" s="7"/>
      <c r="H53" s="16">
        <v>1423</v>
      </c>
      <c r="I53" s="7"/>
      <c r="J53" s="7"/>
      <c r="K53" s="7"/>
      <c r="L53" s="7"/>
    </row>
    <row r="54" spans="1:12" ht="21" thickTop="1">
      <c r="A54" s="7"/>
      <c r="B54" s="7"/>
      <c r="C54" s="7"/>
      <c r="D54" s="12"/>
      <c r="E54" s="7"/>
      <c r="F54" s="11"/>
      <c r="G54" s="7"/>
      <c r="H54" s="11"/>
      <c r="I54" s="7"/>
      <c r="J54" s="7"/>
      <c r="K54" s="7"/>
      <c r="L54" s="7"/>
    </row>
    <row r="55" spans="1:12" ht="21" thickBot="1">
      <c r="A55" s="7"/>
      <c r="B55" s="7" t="s">
        <v>168</v>
      </c>
      <c r="C55" s="7"/>
      <c r="D55" s="12"/>
      <c r="E55" s="7"/>
      <c r="F55" s="16">
        <v>0</v>
      </c>
      <c r="G55" s="7"/>
      <c r="H55" s="16">
        <v>424</v>
      </c>
      <c r="I55" s="7"/>
      <c r="J55" s="7"/>
      <c r="K55" s="7"/>
      <c r="L55" s="7"/>
    </row>
    <row r="56" spans="1:12" ht="21" thickTop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20.25">
      <c r="A57" s="7"/>
      <c r="B57" s="7" t="s">
        <v>194</v>
      </c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20.25">
      <c r="A59" s="7"/>
      <c r="B59" s="7"/>
      <c r="C59" s="7"/>
      <c r="D59" s="7"/>
      <c r="E59" s="7"/>
      <c r="F59" s="9" t="s">
        <v>41</v>
      </c>
      <c r="G59" s="7"/>
      <c r="H59" s="10"/>
      <c r="I59" s="8"/>
      <c r="J59" s="7"/>
      <c r="K59" s="7"/>
      <c r="L59" s="7"/>
    </row>
    <row r="60" spans="1:12" ht="20.25">
      <c r="A60" s="7"/>
      <c r="B60" s="7" t="s">
        <v>94</v>
      </c>
      <c r="C60" s="7"/>
      <c r="D60" s="7"/>
      <c r="E60" s="7"/>
      <c r="F60" s="11">
        <v>23721</v>
      </c>
      <c r="G60" s="7" t="s">
        <v>155</v>
      </c>
      <c r="H60" s="12"/>
      <c r="I60" s="8"/>
      <c r="J60" s="7"/>
      <c r="K60" s="7"/>
      <c r="L60" s="7"/>
    </row>
    <row r="61" spans="1:12" ht="20.25">
      <c r="A61" s="7"/>
      <c r="B61" s="7" t="s">
        <v>95</v>
      </c>
      <c r="C61" s="7"/>
      <c r="D61" s="7"/>
      <c r="E61" s="7"/>
      <c r="F61" s="11">
        <v>-15422</v>
      </c>
      <c r="G61" s="7"/>
      <c r="H61" s="12"/>
      <c r="I61" s="8"/>
      <c r="J61" s="7"/>
      <c r="K61" s="7"/>
      <c r="L61" s="7"/>
    </row>
    <row r="62" spans="1:12" ht="21" thickBot="1">
      <c r="A62" s="7"/>
      <c r="B62" s="7" t="s">
        <v>96</v>
      </c>
      <c r="C62" s="7"/>
      <c r="D62" s="7"/>
      <c r="E62" s="7"/>
      <c r="F62" s="24">
        <f>SUM(F60:F61)</f>
        <v>8299</v>
      </c>
      <c r="G62" s="7"/>
      <c r="H62" s="12"/>
      <c r="I62" s="8"/>
      <c r="J62" s="7"/>
      <c r="K62" s="7"/>
      <c r="L62" s="7"/>
    </row>
    <row r="63" spans="1:12" ht="21" thickTop="1">
      <c r="A63" s="7"/>
      <c r="B63" s="7"/>
      <c r="C63" s="7"/>
      <c r="D63" s="7"/>
      <c r="E63" s="7"/>
      <c r="F63" s="11"/>
      <c r="G63" s="7"/>
      <c r="H63" s="12"/>
      <c r="I63" s="8"/>
      <c r="J63" s="7"/>
      <c r="K63" s="7"/>
      <c r="L63" s="7"/>
    </row>
    <row r="64" spans="1:12" ht="21" thickBot="1">
      <c r="A64" s="7"/>
      <c r="B64" s="7" t="s">
        <v>97</v>
      </c>
      <c r="C64" s="7"/>
      <c r="D64" s="7"/>
      <c r="E64" s="7"/>
      <c r="F64" s="16">
        <v>8328</v>
      </c>
      <c r="G64" s="7"/>
      <c r="H64" s="12"/>
      <c r="I64" s="8"/>
      <c r="J64" s="7"/>
      <c r="K64" s="7"/>
      <c r="L64" s="7"/>
    </row>
    <row r="65" spans="1:12" ht="21" thickTop="1">
      <c r="A65" s="7"/>
      <c r="B65" s="7"/>
      <c r="C65" s="7"/>
      <c r="D65" s="7"/>
      <c r="E65" s="7"/>
      <c r="F65" s="7"/>
      <c r="G65" s="7"/>
      <c r="H65" s="8"/>
      <c r="I65" s="8"/>
      <c r="J65" s="7"/>
      <c r="K65" s="7"/>
      <c r="L65" s="7"/>
    </row>
    <row r="66" spans="1:12" ht="20.25">
      <c r="A66" s="7"/>
      <c r="B66" s="7" t="s">
        <v>156</v>
      </c>
      <c r="C66" s="7"/>
      <c r="D66" s="7"/>
      <c r="E66" s="7"/>
      <c r="F66" s="7"/>
      <c r="G66" s="7"/>
      <c r="H66" s="8"/>
      <c r="I66" s="8"/>
      <c r="J66" s="7"/>
      <c r="K66" s="7"/>
      <c r="L66" s="7"/>
    </row>
    <row r="67" spans="1:12" ht="20.25">
      <c r="A67" s="7"/>
      <c r="B67" s="7"/>
      <c r="C67" s="7"/>
      <c r="D67" s="7"/>
      <c r="E67" s="7"/>
      <c r="F67" s="9" t="s">
        <v>41</v>
      </c>
      <c r="G67" s="7"/>
      <c r="H67" s="10"/>
      <c r="I67" s="8"/>
      <c r="J67" s="7"/>
      <c r="K67" s="7"/>
      <c r="L67" s="7"/>
    </row>
    <row r="68" spans="1:12" ht="20.25">
      <c r="A68" s="7"/>
      <c r="B68" s="7" t="s">
        <v>180</v>
      </c>
      <c r="C68" s="7"/>
      <c r="D68" s="7"/>
      <c r="E68" s="7"/>
      <c r="F68" s="11">
        <v>7730</v>
      </c>
      <c r="G68" s="7"/>
      <c r="H68" s="12"/>
      <c r="I68" s="8"/>
      <c r="J68" s="7"/>
      <c r="K68" s="7"/>
      <c r="L68" s="7"/>
    </row>
    <row r="69" spans="1:12" ht="20.25">
      <c r="A69" s="7"/>
      <c r="B69" s="7" t="s">
        <v>181</v>
      </c>
      <c r="C69" s="7"/>
      <c r="D69" s="7"/>
      <c r="E69" s="7"/>
      <c r="F69" s="14">
        <v>15991</v>
      </c>
      <c r="G69" s="7"/>
      <c r="H69" s="12"/>
      <c r="I69" s="8"/>
      <c r="J69" s="7"/>
      <c r="K69" s="7"/>
      <c r="L69" s="7"/>
    </row>
    <row r="70" spans="1:12" ht="20.25">
      <c r="A70" s="7"/>
      <c r="B70" s="7"/>
      <c r="C70" s="7"/>
      <c r="D70" s="7"/>
      <c r="E70" s="7"/>
      <c r="F70" s="11">
        <f>SUM(F68:F69)</f>
        <v>23721</v>
      </c>
      <c r="G70" s="7"/>
      <c r="H70" s="12"/>
      <c r="I70" s="8"/>
      <c r="J70" s="7"/>
      <c r="K70" s="7"/>
      <c r="L70" s="7"/>
    </row>
    <row r="71" spans="1:12" ht="20.25">
      <c r="A71" s="7"/>
      <c r="B71" s="7" t="s">
        <v>169</v>
      </c>
      <c r="C71" s="7"/>
      <c r="D71" s="7"/>
      <c r="E71" s="7"/>
      <c r="F71" s="11">
        <v>-15422</v>
      </c>
      <c r="G71" s="7"/>
      <c r="H71" s="12"/>
      <c r="I71" s="8"/>
      <c r="J71" s="7"/>
      <c r="K71" s="7"/>
      <c r="L71" s="7"/>
    </row>
    <row r="72" spans="1:12" ht="21" thickBot="1">
      <c r="A72" s="7"/>
      <c r="B72" s="7"/>
      <c r="C72" s="7"/>
      <c r="D72" s="7"/>
      <c r="E72" s="7"/>
      <c r="F72" s="24">
        <f>SUM(F70:F71)</f>
        <v>8299</v>
      </c>
      <c r="G72" s="7"/>
      <c r="H72" s="12"/>
      <c r="I72" s="8"/>
      <c r="J72" s="7"/>
      <c r="K72" s="7"/>
      <c r="L72" s="7"/>
    </row>
    <row r="73" spans="1:12" ht="21" thickTop="1">
      <c r="A73" s="7"/>
      <c r="B73" s="7"/>
      <c r="C73" s="7"/>
      <c r="D73" s="7"/>
      <c r="E73" s="7"/>
      <c r="F73" s="7"/>
      <c r="G73" s="7"/>
      <c r="H73" s="8"/>
      <c r="I73" s="8"/>
      <c r="J73" s="7"/>
      <c r="K73" s="7"/>
      <c r="L73" s="7"/>
    </row>
    <row r="74" spans="1:12" ht="20.25">
      <c r="A74" s="7">
        <v>8</v>
      </c>
      <c r="B74" s="27" t="s">
        <v>79</v>
      </c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20.25">
      <c r="A75" s="7"/>
      <c r="B75" s="7" t="s">
        <v>153</v>
      </c>
      <c r="C75" s="7"/>
      <c r="D75" s="32"/>
      <c r="E75" s="32"/>
      <c r="F75" s="11"/>
      <c r="G75" s="7"/>
      <c r="H75" s="7"/>
      <c r="I75" s="7"/>
      <c r="J75" s="7"/>
      <c r="K75" s="7"/>
      <c r="L75" s="7"/>
    </row>
    <row r="76" spans="1:12" ht="20.25">
      <c r="A76" s="7"/>
      <c r="B76" s="7"/>
      <c r="C76" s="7"/>
      <c r="D76" s="32"/>
      <c r="E76" s="32"/>
      <c r="F76" s="11"/>
      <c r="G76" s="7"/>
      <c r="H76" s="7"/>
      <c r="I76" s="7"/>
      <c r="J76" s="7"/>
      <c r="K76" s="7"/>
      <c r="L76" s="7"/>
    </row>
    <row r="77" spans="1:12" ht="20.25">
      <c r="A77" s="7">
        <v>9</v>
      </c>
      <c r="B77" s="27" t="s">
        <v>80</v>
      </c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20.25">
      <c r="A78" s="7"/>
      <c r="B78" s="7" t="s">
        <v>203</v>
      </c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20.25">
      <c r="A79" s="7"/>
      <c r="B79" s="7" t="s">
        <v>204</v>
      </c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20.25">
      <c r="A80" s="7"/>
      <c r="B80" s="7" t="s">
        <v>205</v>
      </c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20.25">
      <c r="A81" s="7"/>
      <c r="B81" s="7" t="s">
        <v>206</v>
      </c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20.25">
      <c r="A82" s="7"/>
      <c r="B82" s="7" t="s">
        <v>212</v>
      </c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20.25">
      <c r="A83" s="7"/>
      <c r="B83" s="7" t="s">
        <v>213</v>
      </c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20.25">
      <c r="A84" s="7"/>
      <c r="B84" s="7" t="s">
        <v>207</v>
      </c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20.25">
      <c r="A85" s="7"/>
      <c r="B85" s="7" t="s">
        <v>208</v>
      </c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20.25">
      <c r="A86" s="7"/>
      <c r="B86" s="7" t="s">
        <v>209</v>
      </c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20.25">
      <c r="A87" s="7"/>
      <c r="B87" s="7" t="s">
        <v>210</v>
      </c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20.25">
      <c r="A88" s="7"/>
      <c r="B88" s="7" t="s">
        <v>211</v>
      </c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20.25">
      <c r="A90" s="7">
        <v>10</v>
      </c>
      <c r="B90" s="27" t="s">
        <v>81</v>
      </c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20.25">
      <c r="A91" s="7"/>
      <c r="B91" s="7" t="s">
        <v>129</v>
      </c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20.25">
      <c r="A92" s="7"/>
      <c r="B92" s="7" t="s">
        <v>159</v>
      </c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20.25">
      <c r="A94" s="7">
        <v>11</v>
      </c>
      <c r="B94" s="27" t="s">
        <v>98</v>
      </c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20.25">
      <c r="A95" s="7"/>
      <c r="B95" s="7" t="s">
        <v>185</v>
      </c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20.25">
      <c r="A96" s="7"/>
      <c r="B96" s="7" t="s">
        <v>186</v>
      </c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20.25">
      <c r="A98" s="7">
        <v>12</v>
      </c>
      <c r="B98" s="27" t="s">
        <v>82</v>
      </c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20.25">
      <c r="A99" s="7"/>
      <c r="B99" s="7"/>
      <c r="C99" s="7"/>
      <c r="D99" s="10"/>
      <c r="E99" s="7"/>
      <c r="F99" s="9" t="s">
        <v>41</v>
      </c>
      <c r="G99" s="7"/>
      <c r="H99" s="10"/>
      <c r="I99" s="7"/>
      <c r="J99" s="7"/>
      <c r="K99" s="7"/>
      <c r="L99" s="7"/>
    </row>
    <row r="100" spans="1:12" ht="20.25">
      <c r="A100" s="7"/>
      <c r="B100" s="7" t="s">
        <v>122</v>
      </c>
      <c r="C100" s="7"/>
      <c r="D100" s="10"/>
      <c r="E100" s="7"/>
      <c r="F100" s="9"/>
      <c r="G100" s="7"/>
      <c r="H100" s="10"/>
      <c r="I100" s="7"/>
      <c r="J100" s="7"/>
      <c r="K100" s="7"/>
      <c r="L100" s="7"/>
    </row>
    <row r="101" spans="1:12" ht="20.25">
      <c r="A101" s="7"/>
      <c r="B101" s="7" t="s">
        <v>99</v>
      </c>
      <c r="C101" s="7"/>
      <c r="D101" s="8"/>
      <c r="E101" s="7"/>
      <c r="F101" s="7"/>
      <c r="G101" s="7"/>
      <c r="H101" s="8"/>
      <c r="I101" s="7"/>
      <c r="J101" s="7"/>
      <c r="K101" s="7"/>
      <c r="L101" s="7"/>
    </row>
    <row r="102" spans="1:12" ht="20.25">
      <c r="A102" s="7"/>
      <c r="B102" s="7" t="s">
        <v>100</v>
      </c>
      <c r="C102" s="7"/>
      <c r="D102" s="12"/>
      <c r="E102" s="7"/>
      <c r="F102" s="11">
        <v>38227</v>
      </c>
      <c r="G102" s="7"/>
      <c r="H102" s="12"/>
      <c r="I102" s="7"/>
      <c r="J102" s="7"/>
      <c r="K102" s="7"/>
      <c r="L102" s="7"/>
    </row>
    <row r="103" spans="1:12" ht="20.25">
      <c r="A103" s="7"/>
      <c r="B103" s="7" t="s">
        <v>101</v>
      </c>
      <c r="C103" s="7"/>
      <c r="D103" s="12"/>
      <c r="E103" s="7"/>
      <c r="F103" s="11">
        <v>28800</v>
      </c>
      <c r="G103" s="7"/>
      <c r="H103" s="12"/>
      <c r="I103" s="7"/>
      <c r="J103" s="7"/>
      <c r="K103" s="7"/>
      <c r="L103" s="7"/>
    </row>
    <row r="104" spans="1:12" ht="20.25">
      <c r="A104" s="7"/>
      <c r="B104" s="7" t="s">
        <v>104</v>
      </c>
      <c r="C104" s="7"/>
      <c r="D104" s="12"/>
      <c r="E104" s="7"/>
      <c r="F104" s="11">
        <v>8888</v>
      </c>
      <c r="G104" s="7"/>
      <c r="H104" s="12"/>
      <c r="I104" s="7"/>
      <c r="J104" s="7"/>
      <c r="K104" s="7"/>
      <c r="L104" s="7"/>
    </row>
    <row r="105" spans="1:12" ht="20.25">
      <c r="A105" s="7"/>
      <c r="B105" s="7" t="s">
        <v>128</v>
      </c>
      <c r="C105" s="7"/>
      <c r="D105" s="12"/>
      <c r="E105" s="7"/>
      <c r="F105" s="11">
        <v>2594</v>
      </c>
      <c r="G105" s="7"/>
      <c r="H105" s="12"/>
      <c r="I105" s="7"/>
      <c r="J105" s="7"/>
      <c r="K105" s="7"/>
      <c r="L105" s="7"/>
    </row>
    <row r="106" spans="1:12" ht="20.25">
      <c r="A106" s="7"/>
      <c r="B106" s="7" t="s">
        <v>102</v>
      </c>
      <c r="C106" s="7"/>
      <c r="D106" s="12"/>
      <c r="E106" s="7"/>
      <c r="F106" s="11">
        <v>0</v>
      </c>
      <c r="G106" s="7"/>
      <c r="H106" s="12"/>
      <c r="I106" s="7"/>
      <c r="J106" s="7"/>
      <c r="K106" s="7"/>
      <c r="L106" s="7"/>
    </row>
    <row r="107" spans="1:12" ht="20.25">
      <c r="A107" s="7"/>
      <c r="B107" s="7" t="s">
        <v>117</v>
      </c>
      <c r="C107" s="7"/>
      <c r="D107" s="12"/>
      <c r="E107" s="7"/>
      <c r="F107" s="33">
        <f>SUM(F102:F106)</f>
        <v>78509</v>
      </c>
      <c r="G107" s="7"/>
      <c r="H107" s="12"/>
      <c r="I107" s="7"/>
      <c r="J107" s="7"/>
      <c r="K107" s="7"/>
      <c r="L107" s="7"/>
    </row>
    <row r="108" spans="1:12" ht="20.25">
      <c r="A108" s="7"/>
      <c r="B108" s="7"/>
      <c r="C108" s="7"/>
      <c r="D108" s="12"/>
      <c r="E108" s="7"/>
      <c r="F108" s="11"/>
      <c r="G108" s="7"/>
      <c r="H108" s="12"/>
      <c r="I108" s="7"/>
      <c r="J108" s="7"/>
      <c r="K108" s="7"/>
      <c r="L108" s="7"/>
    </row>
    <row r="109" spans="1:12" ht="20.25">
      <c r="A109" s="7"/>
      <c r="B109" s="7"/>
      <c r="C109" s="7"/>
      <c r="D109" s="12"/>
      <c r="E109" s="7"/>
      <c r="F109" s="11"/>
      <c r="G109" s="7"/>
      <c r="H109" s="12"/>
      <c r="I109" s="7"/>
      <c r="J109" s="7"/>
      <c r="K109" s="7"/>
      <c r="L109" s="7"/>
    </row>
    <row r="110" spans="1:12" ht="20.25">
      <c r="A110" s="7"/>
      <c r="B110" s="7"/>
      <c r="C110" s="7"/>
      <c r="D110" s="12"/>
      <c r="E110" s="7"/>
      <c r="F110" s="11"/>
      <c r="G110" s="7"/>
      <c r="H110" s="12"/>
      <c r="I110" s="7"/>
      <c r="J110" s="7"/>
      <c r="K110" s="7"/>
      <c r="L110" s="7"/>
    </row>
    <row r="111" spans="1:12" ht="20.25">
      <c r="A111" s="7"/>
      <c r="B111" s="7" t="s">
        <v>103</v>
      </c>
      <c r="C111" s="7"/>
      <c r="D111" s="12"/>
      <c r="E111" s="7"/>
      <c r="F111" s="11"/>
      <c r="G111" s="7"/>
      <c r="H111" s="12"/>
      <c r="I111" s="7"/>
      <c r="J111" s="7"/>
      <c r="K111" s="7"/>
      <c r="L111" s="7"/>
    </row>
    <row r="112" spans="1:12" ht="20.25">
      <c r="A112" s="7"/>
      <c r="B112" s="7" t="s">
        <v>100</v>
      </c>
      <c r="C112" s="7"/>
      <c r="D112" s="12"/>
      <c r="E112" s="7"/>
      <c r="F112" s="11">
        <v>95563</v>
      </c>
      <c r="G112" s="7"/>
      <c r="H112" s="12"/>
      <c r="I112" s="7"/>
      <c r="J112" s="7"/>
      <c r="K112" s="7"/>
      <c r="L112" s="7"/>
    </row>
    <row r="113" spans="1:12" ht="20.25">
      <c r="A113" s="7"/>
      <c r="B113" s="7" t="s">
        <v>101</v>
      </c>
      <c r="C113" s="7"/>
      <c r="D113" s="12"/>
      <c r="E113" s="7"/>
      <c r="F113" s="11">
        <v>132589</v>
      </c>
      <c r="G113" s="7"/>
      <c r="H113" s="12"/>
      <c r="I113" s="7"/>
      <c r="J113" s="7"/>
      <c r="K113" s="7"/>
      <c r="L113" s="7"/>
    </row>
    <row r="114" spans="1:12" ht="20.25">
      <c r="A114" s="7"/>
      <c r="B114" s="7" t="s">
        <v>104</v>
      </c>
      <c r="C114" s="7"/>
      <c r="D114" s="12"/>
      <c r="E114" s="7"/>
      <c r="F114" s="11">
        <v>2369</v>
      </c>
      <c r="G114" s="7"/>
      <c r="H114" s="12"/>
      <c r="I114" s="7"/>
      <c r="J114" s="7"/>
      <c r="K114" s="7"/>
      <c r="L114" s="7"/>
    </row>
    <row r="115" spans="1:12" ht="20.25">
      <c r="A115" s="7"/>
      <c r="B115" s="7" t="s">
        <v>128</v>
      </c>
      <c r="C115" s="7"/>
      <c r="D115" s="12"/>
      <c r="E115" s="7"/>
      <c r="F115" s="11">
        <v>94506</v>
      </c>
      <c r="G115" s="7"/>
      <c r="H115" s="12"/>
      <c r="I115" s="7"/>
      <c r="J115" s="7"/>
      <c r="K115" s="7"/>
      <c r="L115" s="7"/>
    </row>
    <row r="116" spans="1:12" ht="20.25">
      <c r="A116" s="7"/>
      <c r="B116" s="7" t="s">
        <v>102</v>
      </c>
      <c r="C116" s="7"/>
      <c r="D116" s="12"/>
      <c r="E116" s="7"/>
      <c r="F116" s="11">
        <v>121210</v>
      </c>
      <c r="G116" s="7"/>
      <c r="H116" s="12"/>
      <c r="I116" s="7"/>
      <c r="J116" s="7"/>
      <c r="K116" s="7"/>
      <c r="L116" s="7"/>
    </row>
    <row r="117" spans="1:12" ht="20.25">
      <c r="A117" s="7"/>
      <c r="B117" s="7" t="s">
        <v>117</v>
      </c>
      <c r="C117" s="7"/>
      <c r="D117" s="12"/>
      <c r="E117" s="7"/>
      <c r="F117" s="33">
        <f>SUM(F112:F116)</f>
        <v>446237</v>
      </c>
      <c r="G117" s="7"/>
      <c r="H117" s="12"/>
      <c r="I117" s="7"/>
      <c r="J117" s="7"/>
      <c r="K117" s="7"/>
      <c r="L117" s="7"/>
    </row>
    <row r="118" spans="1:12" ht="20.25">
      <c r="A118" s="7"/>
      <c r="B118" s="7"/>
      <c r="C118" s="7"/>
      <c r="D118" s="12"/>
      <c r="E118" s="7"/>
      <c r="F118" s="11"/>
      <c r="G118" s="7"/>
      <c r="H118" s="12"/>
      <c r="I118" s="7"/>
      <c r="J118" s="7"/>
      <c r="K118" s="7"/>
      <c r="L118" s="7"/>
    </row>
    <row r="119" spans="1:12" ht="21" thickBot="1">
      <c r="A119" s="7"/>
      <c r="B119" s="7" t="s">
        <v>105</v>
      </c>
      <c r="C119" s="7"/>
      <c r="D119" s="12"/>
      <c r="E119" s="7"/>
      <c r="F119" s="24">
        <f>+F107+F117</f>
        <v>524746</v>
      </c>
      <c r="G119" s="7"/>
      <c r="H119" s="12"/>
      <c r="I119" s="7"/>
      <c r="J119" s="7"/>
      <c r="K119" s="7"/>
      <c r="L119" s="7"/>
    </row>
    <row r="120" spans="1:12" ht="21" thickTop="1">
      <c r="A120" s="7"/>
      <c r="B120" s="7"/>
      <c r="C120" s="7"/>
      <c r="D120" s="12"/>
      <c r="E120" s="7"/>
      <c r="F120" s="11"/>
      <c r="G120" s="7"/>
      <c r="H120" s="12"/>
      <c r="I120" s="7"/>
      <c r="J120" s="7"/>
      <c r="K120" s="7"/>
      <c r="L120" s="7"/>
    </row>
    <row r="121" spans="1:12" ht="20.25">
      <c r="A121" s="7"/>
      <c r="B121" s="7" t="s">
        <v>123</v>
      </c>
      <c r="C121" s="7"/>
      <c r="D121" s="12"/>
      <c r="E121" s="7"/>
      <c r="F121" s="11"/>
      <c r="G121" s="7"/>
      <c r="H121" s="12"/>
      <c r="I121" s="7"/>
      <c r="J121" s="7"/>
      <c r="K121" s="7"/>
      <c r="L121" s="7"/>
    </row>
    <row r="122" spans="1:12" ht="20.25">
      <c r="A122" s="7"/>
      <c r="B122" s="7" t="s">
        <v>99</v>
      </c>
      <c r="C122" s="7"/>
      <c r="D122" s="12"/>
      <c r="E122" s="7"/>
      <c r="F122" s="11"/>
      <c r="G122" s="7"/>
      <c r="H122" s="12"/>
      <c r="I122" s="7"/>
      <c r="J122" s="7"/>
      <c r="K122" s="7"/>
      <c r="L122" s="7"/>
    </row>
    <row r="123" spans="1:12" ht="20.25">
      <c r="A123" s="7"/>
      <c r="B123" s="7" t="s">
        <v>104</v>
      </c>
      <c r="C123" s="7"/>
      <c r="D123" s="12"/>
      <c r="E123" s="7"/>
      <c r="F123" s="33">
        <v>4009</v>
      </c>
      <c r="G123" s="7"/>
      <c r="H123" s="12"/>
      <c r="I123" s="7"/>
      <c r="J123" s="7"/>
      <c r="K123" s="7"/>
      <c r="L123" s="7"/>
    </row>
    <row r="124" spans="1:12" ht="20.25">
      <c r="A124" s="7"/>
      <c r="B124" s="7"/>
      <c r="C124" s="7"/>
      <c r="D124" s="12"/>
      <c r="E124" s="7"/>
      <c r="F124" s="11"/>
      <c r="G124" s="7"/>
      <c r="H124" s="12"/>
      <c r="I124" s="7"/>
      <c r="J124" s="7"/>
      <c r="K124" s="7"/>
      <c r="L124" s="7"/>
    </row>
    <row r="125" spans="1:12" ht="20.25">
      <c r="A125" s="7"/>
      <c r="B125" s="7" t="s">
        <v>103</v>
      </c>
      <c r="C125" s="7"/>
      <c r="D125" s="12"/>
      <c r="E125" s="7"/>
      <c r="F125" s="11"/>
      <c r="G125" s="7"/>
      <c r="H125" s="12"/>
      <c r="I125" s="7"/>
      <c r="J125" s="7"/>
      <c r="K125" s="7"/>
      <c r="L125" s="7"/>
    </row>
    <row r="126" spans="1:12" ht="20.25">
      <c r="A126" s="7"/>
      <c r="B126" s="7" t="s">
        <v>104</v>
      </c>
      <c r="C126" s="7"/>
      <c r="D126" s="12"/>
      <c r="E126" s="7"/>
      <c r="F126" s="33">
        <v>23307</v>
      </c>
      <c r="G126" s="7"/>
      <c r="H126" s="12"/>
      <c r="I126" s="7"/>
      <c r="J126" s="7"/>
      <c r="K126" s="7"/>
      <c r="L126" s="7"/>
    </row>
    <row r="127" spans="1:12" ht="20.25">
      <c r="A127" s="7"/>
      <c r="B127" s="7"/>
      <c r="C127" s="7"/>
      <c r="D127" s="12"/>
      <c r="E127" s="7"/>
      <c r="F127" s="11"/>
      <c r="G127" s="7"/>
      <c r="H127" s="12"/>
      <c r="I127" s="7"/>
      <c r="J127" s="7"/>
      <c r="K127" s="7"/>
      <c r="L127" s="7"/>
    </row>
    <row r="128" spans="1:12" ht="21" thickBot="1">
      <c r="A128" s="7"/>
      <c r="B128" s="7" t="s">
        <v>105</v>
      </c>
      <c r="C128" s="7"/>
      <c r="D128" s="12"/>
      <c r="E128" s="7"/>
      <c r="F128" s="24">
        <f>+F123+F126</f>
        <v>27316</v>
      </c>
      <c r="G128" s="7"/>
      <c r="H128" s="12"/>
      <c r="I128" s="7"/>
      <c r="J128" s="7"/>
      <c r="K128" s="7"/>
      <c r="L128" s="7"/>
    </row>
    <row r="129" spans="1:12" ht="21" thickTop="1">
      <c r="A129" s="7"/>
      <c r="B129" s="7"/>
      <c r="C129" s="7"/>
      <c r="D129" s="8"/>
      <c r="E129" s="7"/>
      <c r="F129" s="7"/>
      <c r="G129" s="7"/>
      <c r="H129" s="8"/>
      <c r="I129" s="7"/>
      <c r="J129" s="7"/>
      <c r="K129" s="7"/>
      <c r="L129" s="7"/>
    </row>
    <row r="130" spans="1:12" ht="20.25">
      <c r="A130" s="7">
        <v>13</v>
      </c>
      <c r="B130" s="27" t="s">
        <v>83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20.25">
      <c r="A131" s="7"/>
      <c r="B131" s="7" t="s">
        <v>182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20.25">
      <c r="A132" s="7"/>
      <c r="B132" s="7" t="s">
        <v>160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2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20.25">
      <c r="A134" s="7">
        <v>14</v>
      </c>
      <c r="B134" s="27" t="s">
        <v>84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20.25">
      <c r="A135" s="7"/>
      <c r="B135" s="7" t="s">
        <v>161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20.25">
      <c r="A136" s="7"/>
      <c r="B136" s="7" t="s">
        <v>130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2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20.25">
      <c r="A138" s="7">
        <v>15</v>
      </c>
      <c r="B138" s="27" t="s">
        <v>85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20.25">
      <c r="A139" s="7"/>
      <c r="B139" s="7" t="s">
        <v>171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2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20.25">
      <c r="A141" s="7">
        <v>16</v>
      </c>
      <c r="B141" s="27" t="s">
        <v>86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20.25">
      <c r="A142" s="7"/>
      <c r="B142" s="7"/>
      <c r="C142" s="7"/>
      <c r="D142" s="7"/>
      <c r="E142" s="9" t="s">
        <v>107</v>
      </c>
      <c r="F142" s="9" t="s">
        <v>108</v>
      </c>
      <c r="G142" s="7"/>
      <c r="H142" s="7"/>
      <c r="I142" s="7"/>
      <c r="J142" s="7"/>
      <c r="K142" s="7"/>
      <c r="L142" s="7"/>
    </row>
    <row r="143" spans="1:12" ht="20.25">
      <c r="A143" s="7"/>
      <c r="B143" s="7"/>
      <c r="C143" s="7"/>
      <c r="D143" s="9" t="s">
        <v>143</v>
      </c>
      <c r="E143" s="9" t="s">
        <v>22</v>
      </c>
      <c r="F143" s="9" t="s">
        <v>109</v>
      </c>
      <c r="G143" s="7"/>
      <c r="H143" s="7"/>
      <c r="I143" s="7"/>
      <c r="J143" s="7"/>
      <c r="K143" s="7"/>
      <c r="L143" s="7"/>
    </row>
    <row r="144" spans="1:12" ht="20.25">
      <c r="A144" s="7"/>
      <c r="B144" s="7"/>
      <c r="C144" s="7"/>
      <c r="D144" s="9" t="s">
        <v>41</v>
      </c>
      <c r="E144" s="9" t="s">
        <v>41</v>
      </c>
      <c r="F144" s="9" t="s">
        <v>41</v>
      </c>
      <c r="G144" s="7"/>
      <c r="H144" s="7"/>
      <c r="I144" s="7"/>
      <c r="J144" s="7"/>
      <c r="K144" s="7"/>
      <c r="L144" s="7"/>
    </row>
    <row r="145" spans="1:12" ht="20.25">
      <c r="A145" s="7"/>
      <c r="B145" s="7"/>
      <c r="C145" s="7"/>
      <c r="D145" s="9"/>
      <c r="E145" s="9"/>
      <c r="F145" s="9"/>
      <c r="G145" s="7"/>
      <c r="H145" s="7"/>
      <c r="I145" s="7"/>
      <c r="J145" s="7"/>
      <c r="K145" s="7"/>
      <c r="L145" s="7"/>
    </row>
    <row r="146" spans="1:12" ht="20.25">
      <c r="A146" s="7"/>
      <c r="B146" s="7" t="s">
        <v>110</v>
      </c>
      <c r="C146" s="7"/>
      <c r="D146" s="11">
        <v>64742</v>
      </c>
      <c r="E146" s="11">
        <v>-21732</v>
      </c>
      <c r="F146" s="11">
        <v>133864</v>
      </c>
      <c r="G146" s="7"/>
      <c r="H146" s="7"/>
      <c r="I146" s="7"/>
      <c r="J146" s="7"/>
      <c r="K146" s="7"/>
      <c r="L146" s="7"/>
    </row>
    <row r="147" spans="1:12" ht="20.25">
      <c r="A147" s="7"/>
      <c r="B147" s="7" t="s">
        <v>111</v>
      </c>
      <c r="C147" s="7"/>
      <c r="D147" s="11">
        <v>35250</v>
      </c>
      <c r="E147" s="11">
        <v>-13717</v>
      </c>
      <c r="F147" s="11">
        <v>74983</v>
      </c>
      <c r="G147" s="7"/>
      <c r="H147" s="7"/>
      <c r="I147" s="7"/>
      <c r="J147" s="7"/>
      <c r="K147" s="7"/>
      <c r="L147" s="7"/>
    </row>
    <row r="148" spans="1:12" ht="20.25">
      <c r="A148" s="7"/>
      <c r="B148" s="7" t="s">
        <v>112</v>
      </c>
      <c r="C148" s="7"/>
      <c r="D148" s="11">
        <v>9952</v>
      </c>
      <c r="E148" s="11">
        <v>-5847</v>
      </c>
      <c r="F148" s="11">
        <v>89520</v>
      </c>
      <c r="G148" s="7"/>
      <c r="H148" s="7"/>
      <c r="I148" s="7"/>
      <c r="J148" s="7"/>
      <c r="K148" s="7"/>
      <c r="L148" s="7"/>
    </row>
    <row r="149" spans="1:12" ht="20.25">
      <c r="A149" s="7"/>
      <c r="B149" s="7" t="s">
        <v>172</v>
      </c>
      <c r="C149" s="7"/>
      <c r="D149" s="14">
        <v>901</v>
      </c>
      <c r="E149" s="14">
        <v>-19176</v>
      </c>
      <c r="F149" s="14">
        <v>66518</v>
      </c>
      <c r="G149" s="7"/>
      <c r="H149" s="7"/>
      <c r="I149" s="7"/>
      <c r="J149" s="7"/>
      <c r="K149" s="7"/>
      <c r="L149" s="7"/>
    </row>
    <row r="150" spans="1:12" ht="20.25">
      <c r="A150" s="7"/>
      <c r="B150" s="7"/>
      <c r="C150" s="7"/>
      <c r="D150" s="11">
        <f>SUM(D146:D149)</f>
        <v>110845</v>
      </c>
      <c r="E150" s="11">
        <f>SUM(E146:E149)</f>
        <v>-60472</v>
      </c>
      <c r="F150" s="11">
        <f>SUM(F146:F149)</f>
        <v>364885</v>
      </c>
      <c r="G150" s="7"/>
      <c r="H150" s="7"/>
      <c r="I150" s="7"/>
      <c r="J150" s="7"/>
      <c r="K150" s="7"/>
      <c r="L150" s="7"/>
    </row>
    <row r="151" spans="1:12" ht="20.25">
      <c r="A151" s="7"/>
      <c r="B151" s="7" t="s">
        <v>77</v>
      </c>
      <c r="C151" s="7"/>
      <c r="D151" s="11"/>
      <c r="E151" s="11">
        <v>-1376</v>
      </c>
      <c r="F151" s="11">
        <v>11709</v>
      </c>
      <c r="G151" s="7"/>
      <c r="H151" s="7"/>
      <c r="I151" s="7"/>
      <c r="J151" s="7"/>
      <c r="K151" s="7"/>
      <c r="L151" s="7"/>
    </row>
    <row r="152" spans="1:12" ht="21" thickBot="1">
      <c r="A152" s="7"/>
      <c r="B152" s="7"/>
      <c r="C152" s="7"/>
      <c r="D152" s="24">
        <f>SUM(D150:D151)</f>
        <v>110845</v>
      </c>
      <c r="E152" s="24">
        <f>SUM(E150:E151)</f>
        <v>-61848</v>
      </c>
      <c r="F152" s="24">
        <f>SUM(F150:F151)</f>
        <v>376594</v>
      </c>
      <c r="G152" s="7"/>
      <c r="H152" s="7"/>
      <c r="I152" s="7"/>
      <c r="J152" s="7"/>
      <c r="K152" s="7"/>
      <c r="L152" s="7"/>
    </row>
    <row r="153" spans="1:12" ht="21" thickTop="1">
      <c r="A153" s="7"/>
      <c r="B153" s="7"/>
      <c r="C153" s="7"/>
      <c r="D153" s="12"/>
      <c r="E153" s="12"/>
      <c r="F153" s="12"/>
      <c r="G153" s="7"/>
      <c r="H153" s="7"/>
      <c r="I153" s="7"/>
      <c r="J153" s="7"/>
      <c r="K153" s="7"/>
      <c r="L153" s="7"/>
    </row>
    <row r="154" spans="1:12" ht="20.25">
      <c r="A154" s="7">
        <v>17</v>
      </c>
      <c r="B154" s="27" t="s">
        <v>87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20.25">
      <c r="A155" s="7"/>
      <c r="B155" s="7" t="s">
        <v>195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20.25">
      <c r="A156" s="7"/>
      <c r="B156" s="7" t="s">
        <v>198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20.25">
      <c r="A157" s="7"/>
      <c r="B157" s="7" t="s">
        <v>199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20.25">
      <c r="A158" s="7"/>
      <c r="B158" s="7" t="s">
        <v>200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20.25">
      <c r="A159" s="7"/>
      <c r="B159" s="7" t="s">
        <v>196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20.25">
      <c r="A160" s="7"/>
      <c r="B160" s="7" t="s">
        <v>197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20.25">
      <c r="A161" s="7"/>
      <c r="B161" s="7" t="s">
        <v>214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2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20.25">
      <c r="A163" s="7">
        <v>18</v>
      </c>
      <c r="B163" s="27" t="s">
        <v>89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20.25">
      <c r="A164" s="7"/>
      <c r="B164" s="7" t="s">
        <v>215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20.25">
      <c r="A165" s="7"/>
      <c r="B165" s="7" t="s">
        <v>217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20.25">
      <c r="A166" s="7"/>
      <c r="B166" s="7" t="s">
        <v>187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20.25">
      <c r="A167" s="7"/>
      <c r="B167" s="7" t="s">
        <v>188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2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20.25">
      <c r="A169" s="7">
        <v>19</v>
      </c>
      <c r="B169" s="27" t="s">
        <v>88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20.25">
      <c r="A170" s="7"/>
      <c r="B170" s="7" t="s">
        <v>183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20.25">
      <c r="A171" s="7"/>
      <c r="B171" s="7" t="s">
        <v>218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2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20.25">
      <c r="A173" s="7">
        <v>20</v>
      </c>
      <c r="B173" s="27" t="s">
        <v>116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20.25">
      <c r="A174" s="7"/>
      <c r="B174" s="7" t="s">
        <v>162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2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20.25">
      <c r="A176" s="7">
        <v>21</v>
      </c>
      <c r="B176" s="27" t="s">
        <v>90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20.25">
      <c r="A177" s="7"/>
      <c r="B177" s="7" t="s">
        <v>154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2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20.25">
      <c r="A179" s="7" t="s">
        <v>91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20.25">
      <c r="A180" s="7" t="s">
        <v>0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20.25">
      <c r="A181" s="7" t="s">
        <v>174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2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2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20.25">
      <c r="A184" s="7" t="s">
        <v>92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ht="20.25">
      <c r="A185" s="7" t="s">
        <v>118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ht="20.25">
      <c r="A186" s="7" t="s">
        <v>115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 ht="2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20.25">
      <c r="A188" s="7" t="s">
        <v>93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20.25">
      <c r="A189" s="34" t="s">
        <v>216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2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 ht="2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2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ht="2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 ht="2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</sheetData>
  <printOptions/>
  <pageMargins left="0.5" right="0.5" top="1" bottom="1" header="0.5" footer="0.5"/>
  <pageSetup horizontalDpi="300" verticalDpi="300" orientation="portrait" scale="60" r:id="rId1"/>
  <headerFooter alignWithMargins="0">
    <oddFooter>&amp;L
&amp;C&amp;P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NCK CORPORATION BHD</dc:creator>
  <cp:keywords/>
  <dc:description/>
  <cp:lastModifiedBy>NCK</cp:lastModifiedBy>
  <cp:lastPrinted>2001-05-30T01:00:15Z</cp:lastPrinted>
  <dcterms:created xsi:type="dcterms:W3CDTF">1999-09-24T14:39:12Z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