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57"/>
  <workbookPr/>
  <bookViews>
    <workbookView xWindow="0" yWindow="105" windowWidth="9465" windowHeight="4500" tabRatio="607" firstSheet="1" activeTab="4"/>
  </bookViews>
  <sheets>
    <sheet name="Income Statement" sheetId="1" r:id="rId1"/>
    <sheet name="Balance Sheet" sheetId="2" r:id="rId2"/>
    <sheet name="Equity" sheetId="3" r:id="rId3"/>
    <sheet name="Cash Flow" sheetId="4" r:id="rId4"/>
    <sheet name="Gains &amp; Losses" sheetId="5" r:id="rId5"/>
  </sheets>
  <definedNames>
    <definedName name="_xlnm.Print_Area" localSheetId="1">'Balance Sheet'!$A$1:$K$67</definedName>
    <definedName name="_xlnm.Print_Area" localSheetId="3">'Cash Flow'!$A$1:$J$50</definedName>
    <definedName name="_xlnm.Print_Area" localSheetId="2">'Equity'!$A$1:$N$38</definedName>
    <definedName name="_xlnm.Print_Area" localSheetId="4">'Gains &amp; Losses'!$A$1:$K$29</definedName>
    <definedName name="_xlnm.Print_Area" localSheetId="0">'Income Statement'!$A$1:$O$55</definedName>
  </definedNames>
  <calcPr fullCalcOnLoad="1"/>
</workbook>
</file>

<file path=xl/sharedStrings.xml><?xml version="1.0" encoding="utf-8"?>
<sst xmlns="http://schemas.openxmlformats.org/spreadsheetml/2006/main" count="183" uniqueCount="131">
  <si>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</si>
  <si>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</si>
  <si>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</si>
  <si>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</si>
  <si>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</si>
  <si>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</si>
  <si>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</si>
  <si>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</si>
  <si>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</si>
  <si>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</si>
  <si>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</si>
  <si>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</si>
  <si>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</si>
  <si>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</si>
  <si>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</si>
  <si>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</si>
  <si>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-</t>
  </si>
  <si>
    <t>Share</t>
  </si>
  <si>
    <t xml:space="preserve">Retained </t>
  </si>
  <si>
    <t>Profits</t>
  </si>
  <si>
    <t>Total</t>
  </si>
  <si>
    <t>Adjustments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</si>
  <si>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</si>
  <si>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</si>
  <si>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</si>
  <si>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</si>
  <si>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</si>
  <si>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</si>
  <si>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</si>
  <si>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</si>
  <si>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</si>
  <si>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</si>
  <si>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</si>
  <si>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Cash &amp; cash equivalents at the end of the period</t>
  </si>
  <si>
    <t>Interest expense</t>
  </si>
  <si>
    <t>Interest income</t>
  </si>
  <si>
    <t>Profit before taxation</t>
  </si>
  <si>
    <t>Tax expense</t>
  </si>
  <si>
    <t>Profit after taxation</t>
  </si>
  <si>
    <t>reserves</t>
  </si>
  <si>
    <t>Distributable</t>
  </si>
  <si>
    <t>Dividend payable</t>
  </si>
  <si>
    <t>Gains not recognised in the Income Statement</t>
  </si>
  <si>
    <t>Opening balance of cash &amp; cash equivalents of subsidiaries acquired during the year</t>
  </si>
  <si>
    <t>Dividend paid to minority interest</t>
  </si>
  <si>
    <t>Net bank borrowings</t>
  </si>
  <si>
    <t>Net profit attributable to members of</t>
  </si>
  <si>
    <t>Shangri-La Hotels (Malaysia) Berhad</t>
  </si>
  <si>
    <t>Taxation</t>
  </si>
  <si>
    <t>Borrowings</t>
  </si>
  <si>
    <t>Purchase of property, plant and equipment</t>
  </si>
  <si>
    <t>Drawdown of loans to associates</t>
  </si>
  <si>
    <t>Acquisition of 25% additional equity interest in an associate</t>
  </si>
  <si>
    <t xml:space="preserve">ANNOUNCEMENT OF UNAUDITED CONSOLIDATED RESULTS </t>
  </si>
  <si>
    <t>FOR THE THIRD QUARTER ENDED 30 SEPTEMBER 2002</t>
  </si>
  <si>
    <t>Deferred taxation</t>
  </si>
  <si>
    <t>The Board of Directors of Shangri-La Hotels (Malaysia) Berhad wishes to announce the following :-</t>
  </si>
  <si>
    <t>3 months ended</t>
  </si>
  <si>
    <t>9 months ended</t>
  </si>
  <si>
    <t>Operating profit before exceptional items</t>
  </si>
  <si>
    <t>Operating profit after exceptional items</t>
  </si>
  <si>
    <t>Exceptional items</t>
  </si>
  <si>
    <t>Share of results of associated companies</t>
  </si>
  <si>
    <t>Less : Minority Interests</t>
  </si>
  <si>
    <t>(sen)</t>
  </si>
  <si>
    <t>Basic Earnings per Ordinary Share</t>
  </si>
  <si>
    <t xml:space="preserve">Diluted Earnings per Ordinary Share </t>
  </si>
  <si>
    <t>NA</t>
  </si>
  <si>
    <t>not applicable</t>
  </si>
  <si>
    <t>UNAUDITED CONDENSED CONSOLIDATED INCOME STATEMENT</t>
  </si>
  <si>
    <t>30.9.2002</t>
  </si>
  <si>
    <t>30.9.2001</t>
  </si>
  <si>
    <t>NA   -</t>
  </si>
  <si>
    <t>UNAUDITED  CONDENSED CONSOLIDATED BALANCE SHEET</t>
  </si>
  <si>
    <t>31.12.2001</t>
  </si>
  <si>
    <t>Audited as at</t>
  </si>
  <si>
    <t>Unaudited as at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</si>
  <si>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</si>
  <si>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</si>
  <si>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</si>
  <si>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</si>
  <si>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</si>
  <si>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</si>
  <si>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</si>
  <si>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</si>
  <si>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UNAUDITED CONDENSED CONSOLIDATED STATEMENT OF CHANGES IN EQUITY</t>
  </si>
  <si>
    <t>Balance as at 1 January 2002</t>
  </si>
  <si>
    <t>Balance as at 30 September 2002</t>
  </si>
  <si>
    <t>Dividends paid</t>
  </si>
  <si>
    <t>Net profit for the 9 months financial period</t>
  </si>
  <si>
    <t>Non-distributable</t>
  </si>
  <si>
    <t>UNAUDITED CONDENSED CONSOLIDATED STATEMENT OF RECOGNISED GAINS AND LOSSES</t>
  </si>
  <si>
    <t>30 September 2002</t>
  </si>
  <si>
    <t>UNAUDITED CONDENSED CONSOLIDATED CASH FLOW STATEMENT</t>
  </si>
  <si>
    <t>Net cash used in investing activities</t>
  </si>
  <si>
    <t>Negative goodwill arising from the acquisition of 25% additional equity</t>
  </si>
  <si>
    <t>interest in Pantai Dalit Beach Resort Sdn Bhd</t>
  </si>
  <si>
    <t>Dividend paid to shareholders of the Company</t>
  </si>
  <si>
    <t>Net cash flows from/(used in) financing activities</t>
  </si>
  <si>
    <t>Total recognised gains for the 9 months financial period</t>
  </si>
  <si>
    <t>For the 9 months ended 30 September 2002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</si>
  <si>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</si>
  <si>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</si>
  <si>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</si>
  <si>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</si>
  <si>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</si>
  <si>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</si>
  <si>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</si>
  <si>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</si>
  <si>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</si>
  <si>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</si>
  <si>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</si>
  <si>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</si>
  <si>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ending 31.12.2002 paid on 14.10.2002</t>
  </si>
  <si>
    <t>Interim dividend for the financial year</t>
  </si>
  <si>
    <t>ended 31.12.2001 paid on 6.6.2002</t>
  </si>
  <si>
    <t>Final dividend for the financial year</t>
  </si>
  <si>
    <t>Statement</t>
  </si>
  <si>
    <t>Gains not recognised in the Income</t>
  </si>
  <si>
    <t>Net profit for the 9 months financial</t>
  </si>
  <si>
    <t>period</t>
  </si>
  <si>
    <t>(The unaudited Condensed Consolidated Balance Sheet should be read in conjunction with</t>
  </si>
  <si>
    <t>(The unaudited Condensed Consolidated Income Statement should be read in conjunction with the Annual Financial</t>
  </si>
  <si>
    <t>(The unaudited Condensed Consolidated Statement of Changes in Equity should be read in conjunction with the Annual Financial</t>
  </si>
  <si>
    <t>(The unaudited Condensed Consolidated Cash Flow Statement should be read in conjunction with the</t>
  </si>
  <si>
    <t>(The unaudited Condensed Consolidated Statement of Recognised Gains and Losses should be</t>
  </si>
  <si>
    <t>read in conjunction with the Annual Financial Statement for the year ended 31 December 2001)</t>
  </si>
  <si>
    <t>Annual Financial Statement for the year ended 31 December 2001)</t>
  </si>
  <si>
    <t>Statement for the year ended 31 December 2001)</t>
  </si>
  <si>
    <t>the Annual Financial Statement for the year ended 31 December 2001)</t>
  </si>
  <si>
    <t>Share of surplus arising from the revaluation of Pantai Dalit Group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</si>
</sst>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_);[Red]\(#,##0.0\)"/>
  </numFmts>
  <fonts count="15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0" fontId="9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Continuous"/>
    </xf>
    <xf numFmtId="38" fontId="8" fillId="0" borderId="0" xfId="0" applyNumberFormat="1" applyFont="1" applyBorder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38" fontId="6" fillId="0" borderId="5" xfId="0" applyNumberFormat="1" applyFont="1" applyFill="1" applyBorder="1" applyAlignment="1">
      <alignment horizontal="right"/>
    </xf>
    <xf numFmtId="38" fontId="6" fillId="0" borderId="5" xfId="0" applyNumberFormat="1" applyFont="1" applyBorder="1" applyAlignment="1">
      <alignment/>
    </xf>
    <xf numFmtId="38" fontId="6" fillId="0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Border="1" applyAlignment="1">
      <alignment/>
    </xf>
    <xf numFmtId="38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" fontId="6" fillId="0" borderId="4" xfId="0" applyNumberFormat="1" applyFont="1" applyBorder="1" applyAlignment="1">
      <alignment horizontal="centerContinuous"/>
    </xf>
    <xf numFmtId="1" fontId="6" fillId="0" borderId="4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/>
    </xf>
    <xf numFmtId="40" fontId="8" fillId="0" borderId="4" xfId="0" applyNumberFormat="1" applyFont="1" applyFill="1" applyBorder="1" applyAlignment="1">
      <alignment horizontal="right"/>
    </xf>
    <xf numFmtId="40" fontId="8" fillId="0" borderId="4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6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Fill="1" applyBorder="1" applyAlignment="1">
      <alignment/>
    </xf>
    <xf numFmtId="37" fontId="0" fillId="0" borderId="1" xfId="0" applyNumberFormat="1" applyFont="1" applyBorder="1" applyAlignment="1">
      <alignment/>
    </xf>
    <xf numFmtId="15" fontId="1" fillId="0" borderId="4" xfId="0" applyNumberFormat="1" applyFont="1" applyBorder="1" applyAlignment="1" quotePrefix="1">
      <alignment horizontal="right"/>
    </xf>
    <xf numFmtId="14" fontId="1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37" fontId="1" fillId="0" borderId="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43">
      <selection activeCell="A51" sqref="A51"/>
    </sheetView>
  </sheetViews>
  <sheetFormatPr defaultColWidth="9.140625" defaultRowHeight="15"/>
  <cols>
    <col min="1" max="1" width="2.8515625" style="60" customWidth="1"/>
    <col min="2" max="3" width="2.7109375" style="60" customWidth="1"/>
    <col min="4" max="4" width="6.7109375" style="60" customWidth="1"/>
    <col min="5" max="5" width="14.7109375" style="60" customWidth="1"/>
    <col min="6" max="6" width="6.7109375" style="60" customWidth="1"/>
    <col min="7" max="7" width="4.7109375" style="60" customWidth="1"/>
    <col min="8" max="8" width="10.00390625" style="60" customWidth="1"/>
    <col min="9" max="9" width="2.7109375" style="60" customWidth="1"/>
    <col min="10" max="10" width="10.00390625" style="60" customWidth="1"/>
    <col min="11" max="11" width="4.140625" style="60" customWidth="1"/>
    <col min="12" max="12" width="10.00390625" style="60" customWidth="1"/>
    <col min="13" max="13" width="2.7109375" style="60" customWidth="1"/>
    <col min="14" max="14" width="10.00390625" style="60" customWidth="1"/>
    <col min="15" max="15" width="2.7109375" style="60" customWidth="1"/>
    <col min="16" max="16384" width="9.140625" style="60" customWidth="1"/>
  </cols>
  <sheetData>
    <row r="1" spans="1:15" ht="15" customHeight="1">
      <c r="A1" s="58" t="s">
        <v>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" customHeight="1">
      <c r="A2" s="58" t="s">
        <v>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" customHeight="1">
      <c r="A4" s="6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" customHeight="1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" customHeight="1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" customHeight="1">
      <c r="A7" s="62" t="s">
        <v>54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" customHeight="1">
      <c r="A8" s="6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" customHeight="1">
      <c r="A9" s="30"/>
      <c r="B9" s="30"/>
      <c r="C9" s="63"/>
      <c r="D9" s="63"/>
      <c r="E9" s="63"/>
      <c r="F9" s="63"/>
      <c r="G9" s="30"/>
      <c r="H9" s="30"/>
      <c r="I9" s="30"/>
      <c r="J9" s="30"/>
      <c r="K9" s="30"/>
      <c r="L9" s="30"/>
      <c r="M9" s="30"/>
      <c r="N9" s="30"/>
      <c r="O9" s="30"/>
    </row>
    <row r="10" spans="1:15" ht="15" customHeight="1">
      <c r="A10" s="62"/>
      <c r="B10" s="62"/>
      <c r="C10" s="64"/>
      <c r="D10" s="64"/>
      <c r="E10" s="64"/>
      <c r="F10" s="64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66" customFormat="1" ht="15" customHeight="1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5" customHeight="1">
      <c r="A12" s="62"/>
      <c r="B12" s="62"/>
      <c r="C12" s="64"/>
      <c r="D12" s="64"/>
      <c r="E12" s="64"/>
      <c r="F12" s="64"/>
      <c r="G12" s="62"/>
      <c r="H12" s="62"/>
      <c r="I12" s="62"/>
      <c r="J12" s="62"/>
      <c r="K12" s="62"/>
      <c r="L12" s="62"/>
      <c r="M12" s="62"/>
      <c r="N12" s="62"/>
      <c r="O12" s="62"/>
    </row>
    <row r="13" spans="1:2" ht="14.25" customHeight="1">
      <c r="A13" s="29" t="s">
        <v>69</v>
      </c>
      <c r="B13" s="29"/>
    </row>
    <row r="14" spans="1:2" ht="14.25" customHeight="1">
      <c r="A14" s="29"/>
      <c r="B14" s="29"/>
    </row>
    <row r="15" spans="1:15" ht="14.25" customHeight="1">
      <c r="A15" s="67"/>
      <c r="B15" s="67"/>
      <c r="C15" s="68"/>
      <c r="D15" s="68"/>
      <c r="E15" s="68"/>
      <c r="F15" s="68"/>
      <c r="G15" s="68"/>
      <c r="H15" s="112" t="s">
        <v>57</v>
      </c>
      <c r="I15" s="113"/>
      <c r="J15" s="113"/>
      <c r="K15" s="114"/>
      <c r="L15" s="112" t="s">
        <v>58</v>
      </c>
      <c r="M15" s="113"/>
      <c r="N15" s="113"/>
      <c r="O15" s="68"/>
    </row>
    <row r="16" spans="1:15" ht="14.25" customHeight="1">
      <c r="A16" s="69"/>
      <c r="B16" s="70"/>
      <c r="C16" s="71"/>
      <c r="D16" s="71"/>
      <c r="E16" s="71"/>
      <c r="F16" s="71"/>
      <c r="G16" s="71"/>
      <c r="H16" s="115" t="s">
        <v>70</v>
      </c>
      <c r="I16" s="115"/>
      <c r="J16" s="115" t="s">
        <v>71</v>
      </c>
      <c r="K16" s="116"/>
      <c r="L16" s="115" t="s">
        <v>70</v>
      </c>
      <c r="M16" s="115"/>
      <c r="N16" s="115" t="s">
        <v>71</v>
      </c>
      <c r="O16" s="71"/>
    </row>
    <row r="17" spans="1:15" ht="14.25" customHeight="1">
      <c r="A17" s="72"/>
      <c r="B17" s="73"/>
      <c r="C17" s="74"/>
      <c r="D17" s="74"/>
      <c r="E17" s="74"/>
      <c r="F17" s="74"/>
      <c r="G17" s="74"/>
      <c r="H17" s="117" t="s">
        <v>3</v>
      </c>
      <c r="I17" s="118"/>
      <c r="J17" s="117" t="s">
        <v>3</v>
      </c>
      <c r="K17" s="119"/>
      <c r="L17" s="117" t="s">
        <v>3</v>
      </c>
      <c r="M17" s="118"/>
      <c r="N17" s="117" t="s">
        <v>3</v>
      </c>
      <c r="O17" s="74"/>
    </row>
    <row r="18" spans="1:15" ht="14.25" customHeight="1">
      <c r="A18" s="75"/>
      <c r="B18" s="75"/>
      <c r="H18" s="76"/>
      <c r="I18" s="77"/>
      <c r="J18" s="78"/>
      <c r="K18" s="77"/>
      <c r="L18" s="76"/>
      <c r="M18" s="80"/>
      <c r="N18" s="78"/>
      <c r="O18" s="81"/>
    </row>
    <row r="19" spans="1:15" s="29" customFormat="1" ht="14.25" customHeight="1" thickBot="1">
      <c r="A19" s="165" t="s">
        <v>15</v>
      </c>
      <c r="B19" s="165"/>
      <c r="C19" s="165"/>
      <c r="D19" s="165"/>
      <c r="E19" s="165"/>
      <c r="F19" s="166"/>
      <c r="G19" s="165"/>
      <c r="H19" s="82">
        <f>+L19-101154</f>
        <v>71429</v>
      </c>
      <c r="I19" s="83"/>
      <c r="J19" s="82">
        <v>58883</v>
      </c>
      <c r="K19" s="83"/>
      <c r="L19" s="84">
        <v>172583</v>
      </c>
      <c r="M19" s="83"/>
      <c r="N19" s="84">
        <v>177765</v>
      </c>
      <c r="O19" s="85"/>
    </row>
    <row r="20" spans="1:14" ht="14.25" customHeight="1">
      <c r="A20" s="75"/>
      <c r="B20" s="75"/>
      <c r="C20" s="86"/>
      <c r="F20" s="87"/>
      <c r="H20" s="88"/>
      <c r="I20" s="89"/>
      <c r="J20" s="88"/>
      <c r="K20" s="89"/>
      <c r="L20" s="90"/>
      <c r="M20" s="89"/>
      <c r="N20" s="90"/>
    </row>
    <row r="21" spans="1:18" ht="14.25" customHeight="1">
      <c r="A21" s="66" t="s">
        <v>59</v>
      </c>
      <c r="B21" s="75"/>
      <c r="F21" s="87"/>
      <c r="H21" s="88">
        <v>12545</v>
      </c>
      <c r="I21" s="89"/>
      <c r="J21" s="88">
        <v>9432</v>
      </c>
      <c r="K21" s="89"/>
      <c r="L21" s="90">
        <v>12870</v>
      </c>
      <c r="M21" s="89"/>
      <c r="N21" s="90">
        <v>27717</v>
      </c>
      <c r="O21" s="91"/>
      <c r="P21" s="91"/>
      <c r="Q21" s="91"/>
      <c r="R21" s="91"/>
    </row>
    <row r="22" spans="1:18" ht="14.25" customHeight="1">
      <c r="A22" s="66"/>
      <c r="B22" s="75"/>
      <c r="F22" s="87"/>
      <c r="H22" s="88"/>
      <c r="I22" s="89"/>
      <c r="J22" s="88"/>
      <c r="K22" s="89"/>
      <c r="L22" s="90"/>
      <c r="M22" s="89"/>
      <c r="N22" s="90"/>
      <c r="O22" s="91"/>
      <c r="P22" s="91"/>
      <c r="Q22" s="91"/>
      <c r="R22" s="91"/>
    </row>
    <row r="23" spans="1:18" ht="14.25" customHeight="1">
      <c r="A23" s="66" t="s">
        <v>61</v>
      </c>
      <c r="B23" s="75"/>
      <c r="F23" s="87"/>
      <c r="H23" s="92">
        <v>0</v>
      </c>
      <c r="I23" s="93"/>
      <c r="J23" s="92">
        <v>0</v>
      </c>
      <c r="K23" s="93"/>
      <c r="L23" s="94">
        <v>0</v>
      </c>
      <c r="M23" s="93"/>
      <c r="N23" s="94">
        <v>0</v>
      </c>
      <c r="O23" s="91"/>
      <c r="P23" s="91"/>
      <c r="Q23" s="91"/>
      <c r="R23" s="91"/>
    </row>
    <row r="24" spans="1:18" ht="14.25" customHeight="1">
      <c r="A24" s="65"/>
      <c r="B24" s="167"/>
      <c r="C24" s="91"/>
      <c r="D24" s="91"/>
      <c r="E24" s="91"/>
      <c r="F24" s="168"/>
      <c r="G24" s="91"/>
      <c r="H24" s="95"/>
      <c r="I24" s="96"/>
      <c r="J24" s="95"/>
      <c r="K24" s="96"/>
      <c r="L24" s="97"/>
      <c r="M24" s="96"/>
      <c r="N24" s="97"/>
      <c r="O24" s="98"/>
      <c r="P24" s="91"/>
      <c r="Q24" s="91"/>
      <c r="R24" s="91"/>
    </row>
    <row r="25" spans="1:18" ht="14.25" customHeight="1">
      <c r="A25" s="66" t="s">
        <v>60</v>
      </c>
      <c r="B25" s="75"/>
      <c r="F25" s="87"/>
      <c r="H25" s="94">
        <f>SUM(H21:H24)</f>
        <v>12545</v>
      </c>
      <c r="I25" s="94"/>
      <c r="J25" s="94">
        <f>SUM(J21:J24)</f>
        <v>9432</v>
      </c>
      <c r="K25" s="94"/>
      <c r="L25" s="94">
        <f>SUM(L21:L24)</f>
        <v>12870</v>
      </c>
      <c r="M25" s="93"/>
      <c r="N25" s="94">
        <f>SUM(N21:N24)</f>
        <v>27717</v>
      </c>
      <c r="O25" s="91"/>
      <c r="P25" s="91"/>
      <c r="Q25" s="91"/>
      <c r="R25" s="91"/>
    </row>
    <row r="26" spans="1:14" ht="14.25" customHeight="1">
      <c r="A26" s="75"/>
      <c r="B26" s="75"/>
      <c r="C26" s="86"/>
      <c r="F26" s="87"/>
      <c r="H26" s="92"/>
      <c r="I26" s="93"/>
      <c r="J26" s="92"/>
      <c r="K26" s="93"/>
      <c r="L26" s="94"/>
      <c r="M26" s="93"/>
      <c r="N26" s="94"/>
    </row>
    <row r="27" spans="1:14" ht="14.25" customHeight="1">
      <c r="A27" s="66" t="s">
        <v>34</v>
      </c>
      <c r="B27" s="75"/>
      <c r="C27" s="86"/>
      <c r="F27" s="87"/>
      <c r="H27" s="88">
        <f>+L27+1894</f>
        <v>-1465</v>
      </c>
      <c r="I27" s="89"/>
      <c r="J27" s="88">
        <v>-43</v>
      </c>
      <c r="K27" s="89"/>
      <c r="L27" s="90">
        <v>-3359</v>
      </c>
      <c r="M27" s="89"/>
      <c r="N27" s="90">
        <v>-189</v>
      </c>
    </row>
    <row r="28" spans="1:14" ht="14.25" customHeight="1">
      <c r="A28" s="66"/>
      <c r="B28" s="75"/>
      <c r="F28" s="99"/>
      <c r="H28" s="88"/>
      <c r="I28" s="89"/>
      <c r="J28" s="88"/>
      <c r="K28" s="89"/>
      <c r="L28" s="90"/>
      <c r="M28" s="89"/>
      <c r="N28" s="90"/>
    </row>
    <row r="29" spans="1:14" ht="14.25" customHeight="1">
      <c r="A29" s="66" t="s">
        <v>35</v>
      </c>
      <c r="B29" s="75"/>
      <c r="F29" s="99"/>
      <c r="H29" s="88">
        <f>+L29-46</f>
        <v>19</v>
      </c>
      <c r="I29" s="89"/>
      <c r="J29" s="88">
        <v>155</v>
      </c>
      <c r="K29" s="89"/>
      <c r="L29" s="88">
        <v>65</v>
      </c>
      <c r="M29" s="89"/>
      <c r="N29" s="88">
        <v>708</v>
      </c>
    </row>
    <row r="30" spans="1:14" ht="14.25" customHeight="1">
      <c r="A30" s="66"/>
      <c r="B30" s="75"/>
      <c r="F30" s="100"/>
      <c r="H30" s="88"/>
      <c r="I30" s="89"/>
      <c r="J30" s="88"/>
      <c r="K30" s="89"/>
      <c r="L30" s="90"/>
      <c r="M30" s="89"/>
      <c r="N30" s="90"/>
    </row>
    <row r="31" spans="1:14" ht="14.25" customHeight="1">
      <c r="A31" s="60" t="s">
        <v>62</v>
      </c>
      <c r="B31" s="75"/>
      <c r="F31" s="101"/>
      <c r="H31" s="88">
        <f>+L31+2108</f>
        <v>-695</v>
      </c>
      <c r="I31" s="89"/>
      <c r="J31" s="88">
        <v>-325</v>
      </c>
      <c r="K31" s="89"/>
      <c r="L31" s="90">
        <v>-2803</v>
      </c>
      <c r="M31" s="89"/>
      <c r="N31" s="90">
        <v>-926</v>
      </c>
    </row>
    <row r="32" spans="1:15" ht="14.25" customHeight="1">
      <c r="A32" s="167"/>
      <c r="B32" s="167"/>
      <c r="C32" s="91"/>
      <c r="D32" s="91"/>
      <c r="E32" s="91"/>
      <c r="F32" s="91"/>
      <c r="G32" s="91"/>
      <c r="H32" s="95"/>
      <c r="I32" s="96"/>
      <c r="J32" s="95"/>
      <c r="K32" s="96"/>
      <c r="L32" s="95"/>
      <c r="M32" s="96"/>
      <c r="N32" s="95"/>
      <c r="O32" s="98"/>
    </row>
    <row r="33" spans="1:14" s="29" customFormat="1" ht="14.25" customHeight="1">
      <c r="A33" s="102" t="s">
        <v>36</v>
      </c>
      <c r="B33" s="103"/>
      <c r="C33" s="103"/>
      <c r="H33" s="104">
        <f>SUM(H25:H32)</f>
        <v>10404</v>
      </c>
      <c r="I33" s="105"/>
      <c r="J33" s="104">
        <f>SUM(J25:J32)</f>
        <v>9219</v>
      </c>
      <c r="K33" s="104"/>
      <c r="L33" s="104">
        <f>SUM(L25:L32)</f>
        <v>6773</v>
      </c>
      <c r="M33" s="104"/>
      <c r="N33" s="104">
        <f>SUM(N25:N32)</f>
        <v>27310</v>
      </c>
    </row>
    <row r="34" spans="1:14" ht="14.25" customHeight="1">
      <c r="A34" s="75"/>
      <c r="B34" s="75"/>
      <c r="H34" s="88"/>
      <c r="I34" s="89"/>
      <c r="J34" s="88"/>
      <c r="K34" s="89"/>
      <c r="L34" s="88"/>
      <c r="M34" s="89"/>
      <c r="N34" s="88"/>
    </row>
    <row r="35" spans="1:14" ht="14.25" customHeight="1">
      <c r="A35" s="66" t="s">
        <v>37</v>
      </c>
      <c r="B35" s="75"/>
      <c r="H35" s="88">
        <f>+L35+1442</f>
        <v>-1687</v>
      </c>
      <c r="I35" s="89"/>
      <c r="J35" s="88">
        <v>-1225</v>
      </c>
      <c r="K35" s="89"/>
      <c r="L35" s="88">
        <v>-3129</v>
      </c>
      <c r="M35" s="89"/>
      <c r="N35" s="88">
        <v>-6646</v>
      </c>
    </row>
    <row r="36" spans="1:15" ht="14.25" customHeight="1">
      <c r="A36" s="65"/>
      <c r="B36" s="167"/>
      <c r="C36" s="167"/>
      <c r="D36" s="91"/>
      <c r="E36" s="91"/>
      <c r="F36" s="91"/>
      <c r="G36" s="91"/>
      <c r="H36" s="95"/>
      <c r="I36" s="96"/>
      <c r="J36" s="95"/>
      <c r="K36" s="96"/>
      <c r="L36" s="95"/>
      <c r="M36" s="96"/>
      <c r="N36" s="95"/>
      <c r="O36" s="98"/>
    </row>
    <row r="37" spans="1:14" s="29" customFormat="1" ht="14.25" customHeight="1">
      <c r="A37" s="102" t="s">
        <v>38</v>
      </c>
      <c r="B37" s="103"/>
      <c r="H37" s="104">
        <f>SUM(H33:H36)</f>
        <v>8717</v>
      </c>
      <c r="I37" s="105"/>
      <c r="J37" s="104">
        <f>SUM(J33:J36)</f>
        <v>7994</v>
      </c>
      <c r="K37" s="105"/>
      <c r="L37" s="104">
        <f>SUM(L33:L36)</f>
        <v>3644</v>
      </c>
      <c r="M37" s="105"/>
      <c r="N37" s="104">
        <f>SUM(N33:N36)</f>
        <v>20664</v>
      </c>
    </row>
    <row r="38" spans="1:14" ht="14.25" customHeight="1">
      <c r="A38" s="66"/>
      <c r="B38" s="75"/>
      <c r="H38" s="88"/>
      <c r="I38" s="89"/>
      <c r="J38" s="88"/>
      <c r="K38" s="89"/>
      <c r="L38" s="88"/>
      <c r="M38" s="89"/>
      <c r="N38" s="88"/>
    </row>
    <row r="39" spans="1:14" ht="14.25" customHeight="1">
      <c r="A39" s="66" t="s">
        <v>63</v>
      </c>
      <c r="B39" s="75"/>
      <c r="H39" s="88">
        <f>+L39-8</f>
        <v>-100</v>
      </c>
      <c r="I39" s="89"/>
      <c r="J39" s="88">
        <v>-42</v>
      </c>
      <c r="K39" s="89"/>
      <c r="L39" s="88">
        <v>-92</v>
      </c>
      <c r="M39" s="89"/>
      <c r="N39" s="88">
        <v>-385</v>
      </c>
    </row>
    <row r="40" spans="1:15" ht="14.25" customHeight="1">
      <c r="A40" s="66"/>
      <c r="B40" s="75"/>
      <c r="H40" s="95"/>
      <c r="I40" s="96"/>
      <c r="J40" s="95"/>
      <c r="K40" s="96"/>
      <c r="L40" s="95"/>
      <c r="M40" s="96"/>
      <c r="N40" s="95"/>
      <c r="O40" s="98"/>
    </row>
    <row r="41" spans="1:14" s="29" customFormat="1" ht="14.25" customHeight="1">
      <c r="A41" s="165" t="s">
        <v>46</v>
      </c>
      <c r="B41" s="169"/>
      <c r="C41" s="165"/>
      <c r="D41" s="165"/>
      <c r="E41" s="165"/>
      <c r="F41" s="165"/>
      <c r="G41" s="165"/>
      <c r="H41" s="104"/>
      <c r="I41" s="105"/>
      <c r="J41" s="104"/>
      <c r="K41" s="105"/>
      <c r="L41" s="106"/>
      <c r="M41" s="105"/>
      <c r="N41" s="106"/>
    </row>
    <row r="42" spans="1:15" s="29" customFormat="1" ht="14.25" customHeight="1" thickBot="1">
      <c r="A42" s="165" t="s">
        <v>47</v>
      </c>
      <c r="B42" s="169"/>
      <c r="C42" s="165"/>
      <c r="D42" s="165"/>
      <c r="E42" s="165"/>
      <c r="F42" s="165"/>
      <c r="G42" s="165"/>
      <c r="H42" s="82">
        <f>SUM(H37:H40)</f>
        <v>8617</v>
      </c>
      <c r="I42" s="83"/>
      <c r="J42" s="82">
        <f>SUM(J37:J40)</f>
        <v>7952</v>
      </c>
      <c r="K42" s="83"/>
      <c r="L42" s="82">
        <f>SUM(L37:L40)</f>
        <v>3552</v>
      </c>
      <c r="M42" s="83"/>
      <c r="N42" s="82">
        <f>SUM(N37:N40)</f>
        <v>20279</v>
      </c>
      <c r="O42" s="85"/>
    </row>
    <row r="43" spans="2:14" s="29" customFormat="1" ht="14.25" customHeight="1">
      <c r="B43" s="103"/>
      <c r="H43" s="104"/>
      <c r="I43" s="105"/>
      <c r="J43" s="104"/>
      <c r="K43" s="105"/>
      <c r="L43" s="104"/>
      <c r="M43" s="105"/>
      <c r="N43" s="104"/>
    </row>
    <row r="44" spans="1:15" ht="14.25" customHeight="1">
      <c r="A44" s="107"/>
      <c r="B44" s="108"/>
      <c r="C44" s="108"/>
      <c r="D44" s="98"/>
      <c r="E44" s="98"/>
      <c r="F44" s="98"/>
      <c r="G44" s="98"/>
      <c r="H44" s="95"/>
      <c r="I44" s="96"/>
      <c r="J44" s="95"/>
      <c r="K44" s="96"/>
      <c r="L44" s="97"/>
      <c r="M44" s="96"/>
      <c r="N44" s="97"/>
      <c r="O44" s="98"/>
    </row>
    <row r="45" spans="1:14" ht="19.5" customHeight="1">
      <c r="A45" s="60" t="s">
        <v>65</v>
      </c>
      <c r="C45" s="75"/>
      <c r="F45" s="111" t="s">
        <v>64</v>
      </c>
      <c r="G45" s="75"/>
      <c r="H45" s="120">
        <f>+H42/440000*100</f>
        <v>1.9584090909090908</v>
      </c>
      <c r="I45" s="121"/>
      <c r="J45" s="120">
        <f>+J42/440000*100</f>
        <v>1.8072727272727271</v>
      </c>
      <c r="K45" s="121"/>
      <c r="L45" s="120">
        <f>+L42/440000*100</f>
        <v>0.8072727272727274</v>
      </c>
      <c r="M45" s="121"/>
      <c r="N45" s="120">
        <f>+N42/440000*100</f>
        <v>4.608863636363637</v>
      </c>
    </row>
    <row r="46" spans="1:14" ht="19.5" customHeight="1">
      <c r="A46" s="60" t="s">
        <v>66</v>
      </c>
      <c r="C46" s="75"/>
      <c r="F46" s="111" t="s">
        <v>64</v>
      </c>
      <c r="G46" s="75"/>
      <c r="H46" s="122" t="s">
        <v>67</v>
      </c>
      <c r="I46" s="57"/>
      <c r="J46" s="122" t="s">
        <v>67</v>
      </c>
      <c r="K46" s="57"/>
      <c r="L46" s="122" t="s">
        <v>67</v>
      </c>
      <c r="M46" s="57"/>
      <c r="N46" s="122" t="s">
        <v>67</v>
      </c>
    </row>
    <row r="47" spans="1:3" ht="14.25" customHeight="1">
      <c r="A47" s="66"/>
      <c r="B47" s="75"/>
      <c r="C47" s="75"/>
    </row>
    <row r="48" spans="1:14" ht="14.25" customHeight="1">
      <c r="A48" s="66"/>
      <c r="B48" s="75"/>
      <c r="C48" s="75"/>
      <c r="H48" s="88"/>
      <c r="I48" s="89"/>
      <c r="J48" s="109"/>
      <c r="K48" s="89"/>
      <c r="L48" s="90"/>
      <c r="M48" s="89"/>
      <c r="N48" s="109"/>
    </row>
    <row r="49" spans="1:14" ht="14.25" customHeight="1">
      <c r="A49" s="170" t="s">
        <v>122</v>
      </c>
      <c r="B49" s="110"/>
      <c r="C49" s="110"/>
      <c r="D49" s="110"/>
      <c r="H49" s="88"/>
      <c r="I49" s="89"/>
      <c r="J49" s="109"/>
      <c r="K49" s="89"/>
      <c r="L49" s="90"/>
      <c r="M49" s="89"/>
      <c r="N49" s="109"/>
    </row>
    <row r="50" spans="1:14" ht="14.25" customHeight="1">
      <c r="A50" s="170" t="s">
        <v>128</v>
      </c>
      <c r="B50" s="110"/>
      <c r="C50" s="110"/>
      <c r="D50" s="110"/>
      <c r="H50" s="88"/>
      <c r="I50" s="89"/>
      <c r="J50" s="109"/>
      <c r="K50" s="89"/>
      <c r="L50" s="90"/>
      <c r="M50" s="89"/>
      <c r="N50" s="109"/>
    </row>
    <row r="51" spans="1:14" ht="14.25" customHeight="1">
      <c r="A51" s="66"/>
      <c r="B51" s="75"/>
      <c r="C51" s="75"/>
      <c r="H51" s="88"/>
      <c r="I51" s="89"/>
      <c r="J51" s="109"/>
      <c r="K51" s="89"/>
      <c r="L51" s="90"/>
      <c r="M51" s="89"/>
      <c r="N51" s="109"/>
    </row>
    <row r="52" spans="1:14" ht="14.25" customHeight="1">
      <c r="A52" s="110" t="s">
        <v>72</v>
      </c>
      <c r="B52" s="110"/>
      <c r="C52" s="110" t="s">
        <v>68</v>
      </c>
      <c r="D52" s="110"/>
      <c r="H52" s="88"/>
      <c r="I52" s="89"/>
      <c r="J52" s="109"/>
      <c r="K52" s="89"/>
      <c r="L52" s="90"/>
      <c r="M52" s="89"/>
      <c r="N52" s="109"/>
    </row>
    <row r="53" spans="1:14" ht="14.25" customHeight="1">
      <c r="A53" s="110"/>
      <c r="B53" s="75"/>
      <c r="C53" s="75"/>
      <c r="H53" s="88"/>
      <c r="I53" s="89"/>
      <c r="J53" s="89"/>
      <c r="K53" s="89"/>
      <c r="L53" s="90"/>
      <c r="M53" s="89"/>
      <c r="N53" s="89"/>
    </row>
    <row r="54" spans="1:14" ht="12.75">
      <c r="A54" s="110"/>
      <c r="H54" s="79"/>
      <c r="I54" s="79"/>
      <c r="J54" s="79"/>
      <c r="K54" s="79"/>
      <c r="L54" s="79"/>
      <c r="M54" s="79"/>
      <c r="N54" s="79"/>
    </row>
    <row r="55" spans="1:14" ht="12.75">
      <c r="A55" s="75"/>
      <c r="H55" s="79"/>
      <c r="I55" s="79"/>
      <c r="J55" s="79"/>
      <c r="K55" s="79"/>
      <c r="L55" s="79"/>
      <c r="M55" s="79"/>
      <c r="N55" s="79"/>
    </row>
    <row r="56" spans="1:14" ht="12.75">
      <c r="A56" s="75"/>
      <c r="H56" s="79"/>
      <c r="I56" s="79"/>
      <c r="J56" s="79"/>
      <c r="K56" s="79"/>
      <c r="L56" s="79"/>
      <c r="M56" s="79"/>
      <c r="N56" s="79"/>
    </row>
    <row r="57" spans="1:14" ht="12.75">
      <c r="A57" s="75"/>
      <c r="H57" s="79"/>
      <c r="I57" s="79"/>
      <c r="J57" s="79"/>
      <c r="K57" s="79"/>
      <c r="L57" s="79"/>
      <c r="M57" s="79"/>
      <c r="N57" s="79"/>
    </row>
    <row r="58" spans="1:14" ht="12.75">
      <c r="A58" s="75"/>
      <c r="H58" s="79"/>
      <c r="I58" s="79"/>
      <c r="J58" s="79"/>
      <c r="K58" s="79"/>
      <c r="L58" s="79"/>
      <c r="M58" s="79"/>
      <c r="N58" s="79"/>
    </row>
    <row r="59" spans="1:14" ht="12.75">
      <c r="A59" s="75"/>
      <c r="H59" s="79"/>
      <c r="I59" s="79"/>
      <c r="J59" s="79"/>
      <c r="K59" s="79"/>
      <c r="L59" s="79"/>
      <c r="M59" s="79"/>
      <c r="N59" s="79"/>
    </row>
    <row r="60" spans="1:14" ht="12.75">
      <c r="A60" s="75"/>
      <c r="H60" s="79"/>
      <c r="I60" s="79"/>
      <c r="J60" s="79"/>
      <c r="K60" s="79"/>
      <c r="L60" s="79"/>
      <c r="M60" s="79"/>
      <c r="N60" s="79"/>
    </row>
    <row r="61" spans="1:14" ht="12.75">
      <c r="A61" s="75"/>
      <c r="H61" s="79"/>
      <c r="I61" s="79"/>
      <c r="J61" s="79"/>
      <c r="K61" s="79"/>
      <c r="L61" s="79"/>
      <c r="M61" s="79"/>
      <c r="N61" s="79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  <row r="85" ht="12.75">
      <c r="A85" s="75"/>
    </row>
    <row r="86" ht="12.75">
      <c r="A86" s="75"/>
    </row>
    <row r="87" ht="12.75">
      <c r="A87" s="75"/>
    </row>
    <row r="88" ht="12.75">
      <c r="A88" s="75"/>
    </row>
    <row r="89" ht="12.75">
      <c r="A89" s="75"/>
    </row>
    <row r="90" ht="12.75">
      <c r="A90" s="75"/>
    </row>
    <row r="91" ht="12.75">
      <c r="A91" s="75"/>
    </row>
    <row r="92" ht="12.75">
      <c r="A92" s="75"/>
    </row>
    <row r="93" ht="12.75">
      <c r="A93" s="75"/>
    </row>
    <row r="94" ht="12.75">
      <c r="A94" s="75"/>
    </row>
    <row r="95" ht="12.75">
      <c r="A95" s="75"/>
    </row>
    <row r="96" ht="12.75">
      <c r="A96" s="75"/>
    </row>
    <row r="97" ht="12.75">
      <c r="A97" s="75"/>
    </row>
    <row r="98" ht="12.75">
      <c r="A98" s="75"/>
    </row>
    <row r="99" ht="12.75">
      <c r="A99" s="75"/>
    </row>
    <row r="100" ht="12.75">
      <c r="A100" s="75"/>
    </row>
    <row r="101" ht="12.75">
      <c r="A101" s="75"/>
    </row>
    <row r="102" ht="12.75">
      <c r="A102" s="75"/>
    </row>
    <row r="103" ht="12.75">
      <c r="A103" s="75"/>
    </row>
    <row r="104" ht="12.75">
      <c r="A104" s="75"/>
    </row>
    <row r="105" ht="12.75">
      <c r="A105" s="75"/>
    </row>
    <row r="106" ht="12.75">
      <c r="A106" s="75"/>
    </row>
    <row r="107" ht="12.75">
      <c r="A107" s="75"/>
    </row>
    <row r="108" ht="12.75">
      <c r="A108" s="75"/>
    </row>
    <row r="109" ht="12.75">
      <c r="A109" s="75"/>
    </row>
    <row r="110" ht="12.75">
      <c r="A110" s="75"/>
    </row>
    <row r="111" ht="12.75">
      <c r="A111" s="75"/>
    </row>
    <row r="112" ht="12.75">
      <c r="A112" s="75"/>
    </row>
    <row r="113" ht="12.75">
      <c r="A113" s="75"/>
    </row>
    <row r="114" ht="12.75">
      <c r="A114" s="75"/>
    </row>
    <row r="115" ht="12.75">
      <c r="A115" s="75"/>
    </row>
    <row r="116" ht="12.75">
      <c r="A116" s="75"/>
    </row>
    <row r="117" ht="12.75">
      <c r="A117" s="75"/>
    </row>
    <row r="118" ht="12.75">
      <c r="A118" s="75"/>
    </row>
    <row r="119" ht="12.75">
      <c r="A119" s="75"/>
    </row>
    <row r="120" ht="12.75">
      <c r="A120" s="75"/>
    </row>
    <row r="121" ht="12.75">
      <c r="A121" s="75"/>
    </row>
    <row r="122" ht="12.75">
      <c r="A122" s="75"/>
    </row>
    <row r="123" ht="12.75">
      <c r="A123" s="75"/>
    </row>
    <row r="124" ht="12.75">
      <c r="A124" s="75"/>
    </row>
    <row r="125" ht="12.75">
      <c r="A125" s="75"/>
    </row>
    <row r="126" ht="12.75">
      <c r="A126" s="75"/>
    </row>
    <row r="127" ht="12.75">
      <c r="A127" s="75"/>
    </row>
    <row r="128" ht="12.75">
      <c r="A128" s="75"/>
    </row>
    <row r="129" ht="12.75">
      <c r="A129" s="75"/>
    </row>
    <row r="130" ht="12.75">
      <c r="A130" s="75"/>
    </row>
    <row r="131" ht="12.75">
      <c r="A131" s="75"/>
    </row>
    <row r="132" ht="12.75">
      <c r="A132" s="75"/>
    </row>
    <row r="133" ht="12.75">
      <c r="A133" s="75"/>
    </row>
    <row r="134" ht="12.75">
      <c r="A134" s="75"/>
    </row>
    <row r="135" ht="12.75">
      <c r="A135" s="75"/>
    </row>
    <row r="136" ht="12.75">
      <c r="A136" s="75"/>
    </row>
    <row r="137" ht="12.75">
      <c r="A137" s="75"/>
    </row>
    <row r="138" ht="12.75">
      <c r="A138" s="75"/>
    </row>
    <row r="139" ht="12.75">
      <c r="A139" s="75"/>
    </row>
    <row r="140" ht="12.75">
      <c r="A140" s="75"/>
    </row>
    <row r="141" ht="12.75">
      <c r="A141" s="75"/>
    </row>
    <row r="142" ht="12.75">
      <c r="A142" s="75"/>
    </row>
    <row r="143" ht="12.75">
      <c r="A143" s="75"/>
    </row>
    <row r="144" ht="12.75">
      <c r="A144" s="75"/>
    </row>
    <row r="145" ht="12.75">
      <c r="A145" s="75"/>
    </row>
    <row r="146" ht="12.75">
      <c r="A146" s="75"/>
    </row>
    <row r="147" ht="12.75">
      <c r="A147" s="75"/>
    </row>
    <row r="148" ht="12.75">
      <c r="A148" s="75"/>
    </row>
    <row r="149" ht="12.75">
      <c r="A149" s="75"/>
    </row>
    <row r="150" ht="12.75">
      <c r="A150" s="75"/>
    </row>
    <row r="151" ht="12.75">
      <c r="A151" s="75"/>
    </row>
    <row r="152" ht="12.75">
      <c r="A152" s="75"/>
    </row>
    <row r="153" ht="12.75">
      <c r="A153" s="75"/>
    </row>
    <row r="154" ht="12.75">
      <c r="A154" s="75"/>
    </row>
    <row r="155" ht="12.75">
      <c r="A155" s="75"/>
    </row>
    <row r="156" ht="12.75">
      <c r="A156" s="75"/>
    </row>
    <row r="157" ht="12.75">
      <c r="A157" s="75"/>
    </row>
    <row r="158" ht="12.75">
      <c r="A158" s="75"/>
    </row>
    <row r="159" ht="12.75">
      <c r="A159" s="75"/>
    </row>
  </sheetData>
  <printOptions horizontalCentered="1"/>
  <pageMargins left="0.75" right="0.25" top="0.3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workbookViewId="0" topLeftCell="A54">
      <selection activeCell="A64" sqref="A64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6" width="7.8515625" style="4" customWidth="1"/>
    <col min="7" max="8" width="11.421875" style="4" customWidth="1"/>
    <col min="9" max="9" width="5.00390625" style="4" customWidth="1"/>
    <col min="10" max="10" width="11.421875" style="4" customWidth="1"/>
    <col min="11" max="11" width="4.140625" style="4" customWidth="1"/>
    <col min="12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4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3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9" t="s">
        <v>73</v>
      </c>
    </row>
    <row r="10" ht="14.25" customHeight="1">
      <c r="A10" s="29"/>
    </row>
    <row r="11" spans="1:11" ht="14.25" customHeight="1">
      <c r="A11" s="123"/>
      <c r="B11" s="53"/>
      <c r="C11" s="53"/>
      <c r="D11" s="53"/>
      <c r="E11" s="53"/>
      <c r="F11" s="53"/>
      <c r="G11" s="53"/>
      <c r="H11" s="133" t="s">
        <v>76</v>
      </c>
      <c r="I11" s="134"/>
      <c r="J11" s="133" t="s">
        <v>75</v>
      </c>
      <c r="K11" s="53"/>
    </row>
    <row r="12" spans="1:11" ht="14.25" customHeight="1">
      <c r="A12" s="12"/>
      <c r="H12" s="135" t="s">
        <v>70</v>
      </c>
      <c r="I12" s="51"/>
      <c r="J12" s="135" t="s">
        <v>74</v>
      </c>
      <c r="K12" s="9"/>
    </row>
    <row r="13" spans="1:11" ht="14.25" customHeight="1">
      <c r="A13" s="124"/>
      <c r="B13" s="48"/>
      <c r="C13" s="48"/>
      <c r="D13" s="48"/>
      <c r="E13" s="48"/>
      <c r="F13" s="48"/>
      <c r="G13" s="48"/>
      <c r="H13" s="136" t="s">
        <v>3</v>
      </c>
      <c r="I13" s="137"/>
      <c r="J13" s="136" t="s">
        <v>3</v>
      </c>
      <c r="K13" s="7"/>
    </row>
    <row r="14" spans="1:11" ht="14.25" customHeight="1">
      <c r="A14" s="12"/>
      <c r="H14" s="14"/>
      <c r="I14" s="14"/>
      <c r="J14" s="14"/>
      <c r="K14" s="15"/>
    </row>
    <row r="15" spans="1:11" ht="14.25" customHeight="1">
      <c r="A15" s="12" t="s">
        <v>7</v>
      </c>
      <c r="B15" s="12"/>
      <c r="F15" s="16"/>
      <c r="H15" s="14">
        <v>340536</v>
      </c>
      <c r="I15" s="14"/>
      <c r="J15" s="14">
        <v>219547</v>
      </c>
      <c r="K15" s="14"/>
    </row>
    <row r="16" spans="1:11" ht="8.25" customHeight="1">
      <c r="A16" s="12"/>
      <c r="B16" s="17"/>
      <c r="F16" s="16"/>
      <c r="H16" s="14"/>
      <c r="I16" s="14"/>
      <c r="J16" s="14"/>
      <c r="K16" s="14"/>
    </row>
    <row r="17" spans="1:11" ht="14.25" customHeight="1">
      <c r="A17" s="12" t="s">
        <v>8</v>
      </c>
      <c r="B17" s="17"/>
      <c r="F17" s="16"/>
      <c r="H17" s="14">
        <v>864555</v>
      </c>
      <c r="I17" s="14"/>
      <c r="J17" s="14">
        <v>757000</v>
      </c>
      <c r="K17" s="14"/>
    </row>
    <row r="18" spans="1:11" ht="8.25" customHeight="1">
      <c r="A18" s="12"/>
      <c r="B18" s="17"/>
      <c r="F18" s="16"/>
      <c r="H18" s="14"/>
      <c r="I18" s="14"/>
      <c r="J18" s="14"/>
      <c r="K18" s="14"/>
    </row>
    <row r="19" spans="1:11" ht="14.25" customHeight="1">
      <c r="A19" s="12" t="s">
        <v>9</v>
      </c>
      <c r="B19" s="17"/>
      <c r="F19" s="16"/>
      <c r="H19" s="14">
        <v>206388</v>
      </c>
      <c r="I19" s="14"/>
      <c r="J19" s="14">
        <v>206388</v>
      </c>
      <c r="K19" s="14"/>
    </row>
    <row r="20" spans="1:11" ht="8.25" customHeight="1">
      <c r="A20" s="12"/>
      <c r="B20" s="17"/>
      <c r="F20" s="16"/>
      <c r="H20" s="14"/>
      <c r="I20" s="14"/>
      <c r="J20" s="14"/>
      <c r="K20" s="14"/>
    </row>
    <row r="21" spans="1:11" ht="14.25" customHeight="1">
      <c r="A21" s="55" t="s">
        <v>77</v>
      </c>
      <c r="B21" s="55"/>
      <c r="C21" s="48"/>
      <c r="D21" s="48"/>
      <c r="E21" s="48"/>
      <c r="F21" s="125"/>
      <c r="G21" s="48"/>
      <c r="H21" s="33">
        <v>40806</v>
      </c>
      <c r="I21" s="33"/>
      <c r="J21" s="33">
        <v>91122</v>
      </c>
      <c r="K21" s="33"/>
    </row>
    <row r="22" spans="1:11" ht="14.25" customHeight="1">
      <c r="A22" s="12"/>
      <c r="B22" s="12"/>
      <c r="F22" s="16"/>
      <c r="H22" s="141">
        <f>SUM(H15:H21)</f>
        <v>1452285</v>
      </c>
      <c r="I22" s="141"/>
      <c r="J22" s="141">
        <f>SUM(J15:J21)</f>
        <v>1274057</v>
      </c>
      <c r="K22" s="14"/>
    </row>
    <row r="23" spans="1:11" ht="8.25" customHeight="1">
      <c r="A23" s="12"/>
      <c r="B23" s="12"/>
      <c r="F23" s="18"/>
      <c r="H23" s="14"/>
      <c r="I23" s="14"/>
      <c r="J23" s="14"/>
      <c r="K23" s="14"/>
    </row>
    <row r="24" spans="1:11" ht="14.25" customHeight="1">
      <c r="A24" s="50" t="s">
        <v>83</v>
      </c>
      <c r="B24" s="12"/>
      <c r="F24" s="18"/>
      <c r="H24" s="14"/>
      <c r="I24" s="14"/>
      <c r="J24" s="14"/>
      <c r="K24" s="14"/>
    </row>
    <row r="25" spans="1:11" ht="14.25" customHeight="1">
      <c r="A25" s="12"/>
      <c r="B25" s="12" t="s">
        <v>4</v>
      </c>
      <c r="F25" s="19"/>
      <c r="H25" s="126">
        <v>11972</v>
      </c>
      <c r="I25" s="54"/>
      <c r="J25" s="127">
        <v>7313</v>
      </c>
      <c r="K25" s="14"/>
    </row>
    <row r="26" spans="1:11" ht="14.25" customHeight="1">
      <c r="A26" s="12"/>
      <c r="B26" s="12" t="s">
        <v>10</v>
      </c>
      <c r="F26" s="19"/>
      <c r="H26" s="128">
        <f>19153+7452</f>
        <v>26605</v>
      </c>
      <c r="I26" s="21"/>
      <c r="J26" s="129">
        <v>18355</v>
      </c>
      <c r="K26" s="14"/>
    </row>
    <row r="27" spans="1:11" ht="14.25" customHeight="1">
      <c r="A27" s="12"/>
      <c r="B27" s="12" t="s">
        <v>11</v>
      </c>
      <c r="H27" s="128">
        <f>1169+4226</f>
        <v>5395</v>
      </c>
      <c r="I27" s="21"/>
      <c r="J27" s="129">
        <v>6900</v>
      </c>
      <c r="K27" s="14"/>
    </row>
    <row r="28" spans="1:11" ht="14.25" customHeight="1">
      <c r="A28" s="12"/>
      <c r="B28" s="12"/>
      <c r="H28" s="130">
        <f>SUM(H25:H27)</f>
        <v>43972</v>
      </c>
      <c r="I28" s="20"/>
      <c r="J28" s="131">
        <f>SUM(J25:J27)</f>
        <v>32568</v>
      </c>
      <c r="K28" s="14"/>
    </row>
    <row r="29" spans="1:11" ht="8.25" customHeight="1">
      <c r="A29" s="12"/>
      <c r="B29" s="12"/>
      <c r="H29" s="128"/>
      <c r="I29" s="21"/>
      <c r="J29" s="129"/>
      <c r="K29" s="14"/>
    </row>
    <row r="30" spans="1:11" ht="14.25" customHeight="1">
      <c r="A30" s="50" t="s">
        <v>82</v>
      </c>
      <c r="B30" s="12"/>
      <c r="H30" s="128"/>
      <c r="I30" s="21"/>
      <c r="J30" s="129"/>
      <c r="K30" s="14"/>
    </row>
    <row r="31" spans="1:11" ht="14.25" customHeight="1">
      <c r="A31" s="12"/>
      <c r="B31" s="12" t="s">
        <v>12</v>
      </c>
      <c r="H31" s="128">
        <f>15736+4800+32918</f>
        <v>53454</v>
      </c>
      <c r="I31" s="21"/>
      <c r="J31" s="129">
        <v>37939</v>
      </c>
      <c r="K31" s="14"/>
    </row>
    <row r="32" spans="1:11" ht="14.25" customHeight="1">
      <c r="A32" s="12"/>
      <c r="B32" s="12" t="s">
        <v>49</v>
      </c>
      <c r="H32" s="128">
        <v>82052</v>
      </c>
      <c r="I32" s="21"/>
      <c r="J32" s="129">
        <f>4260+1041</f>
        <v>5301</v>
      </c>
      <c r="K32" s="14"/>
    </row>
    <row r="33" spans="1:11" ht="14.25" customHeight="1">
      <c r="A33" s="12"/>
      <c r="B33" s="12" t="s">
        <v>41</v>
      </c>
      <c r="H33" s="128">
        <v>9504</v>
      </c>
      <c r="I33" s="21"/>
      <c r="J33" s="132">
        <v>0</v>
      </c>
      <c r="K33" s="14"/>
    </row>
    <row r="34" spans="1:11" ht="14.25" customHeight="1">
      <c r="A34" s="12"/>
      <c r="B34" s="12" t="s">
        <v>48</v>
      </c>
      <c r="H34" s="128">
        <v>5059</v>
      </c>
      <c r="I34" s="21"/>
      <c r="J34" s="129">
        <v>14409</v>
      </c>
      <c r="K34" s="14"/>
    </row>
    <row r="35" spans="1:11" ht="14.25" customHeight="1">
      <c r="A35" s="12"/>
      <c r="B35" s="12"/>
      <c r="H35" s="130">
        <f>SUM(H31:H34)</f>
        <v>150069</v>
      </c>
      <c r="I35" s="20"/>
      <c r="J35" s="131">
        <f>SUM(J31:J34)</f>
        <v>57649</v>
      </c>
      <c r="K35" s="14"/>
    </row>
    <row r="36" spans="1:11" ht="8.25" customHeight="1">
      <c r="A36" s="12"/>
      <c r="B36" s="12"/>
      <c r="H36" s="21"/>
      <c r="I36" s="21"/>
      <c r="J36" s="21"/>
      <c r="K36" s="14"/>
    </row>
    <row r="37" spans="1:11" ht="14.25" customHeight="1">
      <c r="A37" s="12" t="s">
        <v>81</v>
      </c>
      <c r="B37" s="12"/>
      <c r="H37" s="141">
        <f>+H28-H35</f>
        <v>-106097</v>
      </c>
      <c r="I37" s="141"/>
      <c r="J37" s="141">
        <f>+J28-J35</f>
        <v>-25081</v>
      </c>
      <c r="K37" s="14"/>
    </row>
    <row r="38" spans="1:11" ht="8.25" customHeight="1">
      <c r="A38" s="12"/>
      <c r="B38" s="12"/>
      <c r="H38" s="14"/>
      <c r="I38" s="14"/>
      <c r="J38" s="14"/>
      <c r="K38" s="14"/>
    </row>
    <row r="39" spans="1:11" ht="14.25" customHeight="1" thickBot="1">
      <c r="A39" s="138"/>
      <c r="B39" s="138"/>
      <c r="C39" s="139"/>
      <c r="D39" s="139"/>
      <c r="E39" s="139"/>
      <c r="F39" s="139"/>
      <c r="G39" s="139"/>
      <c r="H39" s="140">
        <f>+H22+H37</f>
        <v>1346188</v>
      </c>
      <c r="I39" s="140"/>
      <c r="J39" s="140">
        <f>+J22+J37</f>
        <v>1248976</v>
      </c>
      <c r="K39" s="22"/>
    </row>
    <row r="40" spans="1:11" ht="14.25" customHeight="1">
      <c r="A40" s="12"/>
      <c r="B40" s="12"/>
      <c r="H40" s="14"/>
      <c r="I40" s="14"/>
      <c r="J40" s="14"/>
      <c r="K40" s="14"/>
    </row>
    <row r="41" spans="1:11" ht="14.25" customHeight="1">
      <c r="A41" s="50" t="s">
        <v>13</v>
      </c>
      <c r="B41" s="12"/>
      <c r="H41" s="14"/>
      <c r="I41" s="14"/>
      <c r="J41" s="14"/>
      <c r="K41" s="14"/>
    </row>
    <row r="42" spans="1:11" ht="8.25" customHeight="1">
      <c r="A42" s="12"/>
      <c r="B42" s="12"/>
      <c r="H42" s="14"/>
      <c r="I42" s="14"/>
      <c r="J42" s="14"/>
      <c r="K42" s="14"/>
    </row>
    <row r="43" spans="1:11" ht="14.25" customHeight="1">
      <c r="A43" s="50" t="s">
        <v>79</v>
      </c>
      <c r="B43" s="12"/>
      <c r="H43" s="14"/>
      <c r="I43" s="14"/>
      <c r="J43" s="14"/>
      <c r="K43" s="14"/>
    </row>
    <row r="44" spans="1:11" ht="14.25" customHeight="1">
      <c r="A44" s="12"/>
      <c r="B44" s="12" t="s">
        <v>5</v>
      </c>
      <c r="H44" s="14">
        <v>440000</v>
      </c>
      <c r="I44" s="14"/>
      <c r="J44" s="14">
        <v>440000</v>
      </c>
      <c r="K44" s="14"/>
    </row>
    <row r="45" spans="1:11" ht="8.25" customHeight="1">
      <c r="A45" s="12"/>
      <c r="B45" s="12"/>
      <c r="H45" s="14"/>
      <c r="I45" s="14"/>
      <c r="J45" s="14"/>
      <c r="K45" s="14"/>
    </row>
    <row r="46" spans="1:11" ht="14.25" customHeight="1">
      <c r="A46" s="12"/>
      <c r="B46" s="12" t="s">
        <v>6</v>
      </c>
      <c r="H46" s="14">
        <f>+J46+'Income Statement'!L42-9504-9504+2874+8505</f>
        <v>752660</v>
      </c>
      <c r="I46" s="14"/>
      <c r="J46" s="14">
        <v>756737</v>
      </c>
      <c r="K46" s="14"/>
    </row>
    <row r="47" spans="1:11" ht="8.25" customHeight="1">
      <c r="A47" s="55"/>
      <c r="B47" s="48"/>
      <c r="C47" s="48"/>
      <c r="D47" s="48"/>
      <c r="E47" s="48"/>
      <c r="F47" s="48"/>
      <c r="G47" s="48"/>
      <c r="H47" s="33"/>
      <c r="I47" s="33"/>
      <c r="J47" s="33"/>
      <c r="K47" s="33"/>
    </row>
    <row r="48" spans="1:11" ht="14.25" customHeight="1">
      <c r="A48" s="12"/>
      <c r="B48" s="12"/>
      <c r="G48" s="14"/>
      <c r="H48" s="141">
        <f>SUM(H44:H47)</f>
        <v>1192660</v>
      </c>
      <c r="I48" s="141"/>
      <c r="J48" s="141">
        <f>SUM(J44:J47)</f>
        <v>1196737</v>
      </c>
      <c r="K48" s="14"/>
    </row>
    <row r="49" spans="1:11" ht="8.25" customHeight="1">
      <c r="A49" s="12"/>
      <c r="B49" s="12"/>
      <c r="H49" s="14"/>
      <c r="I49" s="14"/>
      <c r="J49" s="14"/>
      <c r="K49" s="14"/>
    </row>
    <row r="50" spans="1:11" ht="14.25" customHeight="1">
      <c r="A50" s="50" t="s">
        <v>78</v>
      </c>
      <c r="B50" s="12"/>
      <c r="H50" s="141">
        <v>65821</v>
      </c>
      <c r="I50" s="141"/>
      <c r="J50" s="141">
        <v>34167</v>
      </c>
      <c r="K50" s="14"/>
    </row>
    <row r="51" spans="1:11" ht="8.25" customHeight="1">
      <c r="A51" s="12"/>
      <c r="B51" s="12"/>
      <c r="H51" s="14"/>
      <c r="I51" s="14"/>
      <c r="J51" s="14"/>
      <c r="K51" s="14"/>
    </row>
    <row r="52" spans="1:11" ht="14.25" customHeight="1">
      <c r="A52" s="50" t="s">
        <v>14</v>
      </c>
      <c r="B52" s="12"/>
      <c r="H52" s="14"/>
      <c r="I52" s="14"/>
      <c r="J52" s="14"/>
      <c r="K52" s="14"/>
    </row>
    <row r="53" spans="1:11" ht="14.25" customHeight="1">
      <c r="A53" s="12"/>
      <c r="B53" s="12" t="s">
        <v>49</v>
      </c>
      <c r="H53" s="14">
        <v>68317</v>
      </c>
      <c r="I53" s="14"/>
      <c r="J53" s="14">
        <v>0</v>
      </c>
      <c r="K53" s="14"/>
    </row>
    <row r="54" spans="1:11" ht="14.25" customHeight="1">
      <c r="A54" s="12"/>
      <c r="B54" s="12" t="s">
        <v>80</v>
      </c>
      <c r="H54" s="14">
        <v>13253</v>
      </c>
      <c r="I54" s="14"/>
      <c r="J54" s="14">
        <v>11935</v>
      </c>
      <c r="K54" s="14"/>
    </row>
    <row r="55" spans="1:11" ht="14.25" customHeight="1">
      <c r="A55" s="12"/>
      <c r="B55" s="12" t="s">
        <v>55</v>
      </c>
      <c r="H55" s="14">
        <v>6137</v>
      </c>
      <c r="I55" s="14"/>
      <c r="J55" s="14">
        <v>6137</v>
      </c>
      <c r="K55" s="14"/>
    </row>
    <row r="56" spans="1:11" ht="8.25" customHeight="1">
      <c r="A56" s="12"/>
      <c r="B56" s="12"/>
      <c r="H56" s="14"/>
      <c r="I56" s="14"/>
      <c r="J56" s="14"/>
      <c r="K56" s="14"/>
    </row>
    <row r="57" spans="1:11" ht="14.25" customHeight="1" thickBot="1">
      <c r="A57" s="138"/>
      <c r="B57" s="138"/>
      <c r="C57" s="139"/>
      <c r="D57" s="139"/>
      <c r="E57" s="139"/>
      <c r="F57" s="139"/>
      <c r="G57" s="139"/>
      <c r="H57" s="140">
        <f>SUM(H48:H55)</f>
        <v>1346188</v>
      </c>
      <c r="I57" s="140"/>
      <c r="J57" s="140">
        <f>SUM(J48:J55)</f>
        <v>1248976</v>
      </c>
      <c r="K57" s="22"/>
    </row>
    <row r="58" spans="1:11" ht="14.25" customHeight="1">
      <c r="A58" s="12"/>
      <c r="B58" s="12"/>
      <c r="H58" s="14"/>
      <c r="I58" s="14"/>
      <c r="J58" s="14"/>
      <c r="K58" s="14"/>
    </row>
    <row r="59" spans="1:11" ht="14.25" customHeight="1">
      <c r="A59" s="12" t="s">
        <v>84</v>
      </c>
      <c r="B59" s="12"/>
      <c r="H59" s="28">
        <f>+H48/440000</f>
        <v>2.710590909090909</v>
      </c>
      <c r="I59" s="28"/>
      <c r="J59" s="28">
        <v>2.72</v>
      </c>
      <c r="K59" s="14"/>
    </row>
    <row r="60" spans="1:11" ht="14.25" customHeight="1">
      <c r="A60" s="12"/>
      <c r="B60" s="12"/>
      <c r="H60" s="14"/>
      <c r="I60" s="14"/>
      <c r="J60" s="14"/>
      <c r="K60" s="14"/>
    </row>
    <row r="61" spans="1:11" ht="14.25" customHeight="1">
      <c r="A61" s="12"/>
      <c r="B61" s="12"/>
      <c r="H61" s="14"/>
      <c r="I61" s="14"/>
      <c r="J61" s="14"/>
      <c r="K61" s="14"/>
    </row>
    <row r="62" spans="1:11" ht="14.25" customHeight="1">
      <c r="A62" s="17" t="s">
        <v>121</v>
      </c>
      <c r="B62" s="46"/>
      <c r="C62" s="46"/>
      <c r="H62" s="14"/>
      <c r="I62" s="14"/>
      <c r="J62" s="14"/>
      <c r="K62" s="14"/>
    </row>
    <row r="63" spans="1:11" ht="14.25" customHeight="1">
      <c r="A63" s="17" t="s">
        <v>129</v>
      </c>
      <c r="B63" s="46"/>
      <c r="C63" s="46"/>
      <c r="H63" s="14"/>
      <c r="I63" s="14"/>
      <c r="J63" s="14"/>
      <c r="K63" s="14"/>
    </row>
    <row r="64" spans="1:11" ht="14.25" customHeight="1">
      <c r="A64" s="12"/>
      <c r="B64" s="12"/>
      <c r="C64" s="46"/>
      <c r="H64" s="14"/>
      <c r="I64" s="14"/>
      <c r="J64" s="14"/>
      <c r="K64" s="14"/>
    </row>
    <row r="65" spans="1:11" ht="14.25" customHeight="1">
      <c r="A65" s="46"/>
      <c r="B65" s="12"/>
      <c r="H65" s="14"/>
      <c r="I65" s="14"/>
      <c r="J65" s="14"/>
      <c r="K65" s="14"/>
    </row>
    <row r="66" spans="1:11" ht="14.25" customHeight="1">
      <c r="A66" s="46"/>
      <c r="B66" s="12"/>
      <c r="H66" s="14"/>
      <c r="I66" s="14"/>
      <c r="J66" s="14"/>
      <c r="K66" s="14"/>
    </row>
    <row r="67" spans="1:11" ht="14.25" customHeight="1">
      <c r="A67" s="46"/>
      <c r="B67" s="12"/>
      <c r="H67" s="14"/>
      <c r="I67" s="14"/>
      <c r="J67" s="14"/>
      <c r="K67" s="14"/>
    </row>
    <row r="68" spans="1:11" ht="14.25" customHeight="1">
      <c r="A68" s="12"/>
      <c r="B68" s="12"/>
      <c r="H68" s="14"/>
      <c r="I68" s="14"/>
      <c r="J68" s="14"/>
      <c r="K68" s="14"/>
    </row>
    <row r="69" spans="1:11" ht="14.25" customHeight="1">
      <c r="A69" s="12"/>
      <c r="B69" s="12"/>
      <c r="H69" s="14"/>
      <c r="I69" s="14"/>
      <c r="J69" s="14"/>
      <c r="K69" s="14"/>
    </row>
    <row r="70" spans="1:11" ht="14.25" customHeight="1">
      <c r="A70" s="12"/>
      <c r="B70" s="12"/>
      <c r="H70" s="14"/>
      <c r="I70" s="14"/>
      <c r="J70" s="14"/>
      <c r="K70" s="14"/>
    </row>
    <row r="71" spans="1:11" ht="14.25" customHeight="1">
      <c r="A71" s="12"/>
      <c r="B71" s="12"/>
      <c r="H71" s="14"/>
      <c r="I71" s="14"/>
      <c r="J71" s="14"/>
      <c r="K71" s="14"/>
    </row>
    <row r="72" spans="1:11" ht="14.25" customHeight="1">
      <c r="A72" s="12"/>
      <c r="B72" s="12"/>
      <c r="H72" s="14"/>
      <c r="I72" s="14"/>
      <c r="J72" s="14"/>
      <c r="K72" s="14"/>
    </row>
    <row r="73" spans="1:11" ht="14.25" customHeight="1">
      <c r="A73" s="12"/>
      <c r="B73" s="12"/>
      <c r="H73" s="14"/>
      <c r="I73" s="14"/>
      <c r="J73" s="14"/>
      <c r="K73" s="14"/>
    </row>
    <row r="74" spans="1:11" ht="14.25" customHeight="1">
      <c r="A74" s="12"/>
      <c r="B74" s="12"/>
      <c r="H74" s="14"/>
      <c r="I74" s="14"/>
      <c r="J74" s="14"/>
      <c r="K74" s="14"/>
    </row>
    <row r="75" spans="1:11" ht="14.25" customHeight="1">
      <c r="A75" s="12"/>
      <c r="B75" s="12"/>
      <c r="H75" s="14"/>
      <c r="I75" s="14"/>
      <c r="J75" s="14"/>
      <c r="K75" s="14"/>
    </row>
    <row r="76" spans="1:11" ht="14.25" customHeight="1">
      <c r="A76" s="12"/>
      <c r="B76" s="12"/>
      <c r="H76" s="14"/>
      <c r="I76" s="14"/>
      <c r="J76" s="14"/>
      <c r="K76" s="14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printOptions horizontalCentered="1"/>
  <pageMargins left="0.2362204724409449" right="0.2362204724409449" top="0.35433070866141736" bottom="0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1">
      <selection activeCell="A38" sqref="A38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3" width="8.7109375" style="0" customWidth="1"/>
    <col min="14" max="15" width="10.7109375" style="0" customWidth="1"/>
  </cols>
  <sheetData>
    <row r="1" spans="1:14" ht="15">
      <c r="A1" s="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>
      <c r="A3" s="2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">
      <c r="A4" s="4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>
      <c r="A5" s="2" t="s">
        <v>53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8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">
      <c r="A7" s="34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ht="15" customHeight="1">
      <c r="A8" s="12"/>
    </row>
    <row r="9" ht="15" customHeight="1">
      <c r="A9" s="29" t="s">
        <v>85</v>
      </c>
    </row>
    <row r="10" spans="1:15" ht="15" customHeight="1">
      <c r="A10" s="51" t="s">
        <v>100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2" spans="1:14" ht="15">
      <c r="A12" s="144"/>
      <c r="B12" s="144"/>
      <c r="C12" s="144"/>
      <c r="D12" s="144"/>
      <c r="E12" s="144"/>
      <c r="F12" s="164" t="s">
        <v>90</v>
      </c>
      <c r="G12" s="164"/>
      <c r="H12" s="164"/>
      <c r="I12" s="164"/>
      <c r="J12" s="164"/>
      <c r="K12" s="163"/>
      <c r="L12" s="164" t="s">
        <v>40</v>
      </c>
      <c r="M12" s="164"/>
      <c r="N12" s="144"/>
    </row>
    <row r="13" spans="1:14" ht="15">
      <c r="A13" s="162"/>
      <c r="B13" s="162"/>
      <c r="C13" s="162"/>
      <c r="D13" s="162"/>
      <c r="E13" s="162"/>
      <c r="F13" s="162"/>
      <c r="G13" s="143" t="s">
        <v>103</v>
      </c>
      <c r="H13" s="162"/>
      <c r="I13" s="143" t="s">
        <v>107</v>
      </c>
      <c r="J13" s="143"/>
      <c r="K13" s="143"/>
      <c r="L13" s="162"/>
      <c r="M13" s="162"/>
      <c r="N13" s="162"/>
    </row>
    <row r="14" spans="1:14" ht="15">
      <c r="A14" s="162"/>
      <c r="B14" s="162"/>
      <c r="C14" s="162"/>
      <c r="D14" s="162"/>
      <c r="E14" s="143" t="s">
        <v>17</v>
      </c>
      <c r="F14" s="143" t="s">
        <v>17</v>
      </c>
      <c r="G14" s="143" t="s">
        <v>104</v>
      </c>
      <c r="H14" s="143" t="s">
        <v>106</v>
      </c>
      <c r="I14" s="143" t="s">
        <v>108</v>
      </c>
      <c r="J14" s="143" t="s">
        <v>111</v>
      </c>
      <c r="K14" s="143"/>
      <c r="L14" s="143" t="s">
        <v>110</v>
      </c>
      <c r="M14" s="143" t="s">
        <v>18</v>
      </c>
      <c r="N14" s="143"/>
    </row>
    <row r="15" spans="1:14" ht="15">
      <c r="A15" s="23"/>
      <c r="E15" s="143" t="s">
        <v>102</v>
      </c>
      <c r="F15" s="143" t="s">
        <v>101</v>
      </c>
      <c r="G15" s="143" t="s">
        <v>105</v>
      </c>
      <c r="H15" s="143" t="s">
        <v>105</v>
      </c>
      <c r="I15" s="143" t="s">
        <v>109</v>
      </c>
      <c r="J15" s="143" t="s">
        <v>112</v>
      </c>
      <c r="K15" s="143"/>
      <c r="L15" s="143" t="s">
        <v>39</v>
      </c>
      <c r="M15" s="143" t="s">
        <v>19</v>
      </c>
      <c r="N15" s="143" t="s">
        <v>20</v>
      </c>
    </row>
    <row r="16" spans="1:14" ht="15">
      <c r="A16" s="145"/>
      <c r="B16" s="142"/>
      <c r="C16" s="142"/>
      <c r="D16" s="142"/>
      <c r="E16" s="136" t="s">
        <v>3</v>
      </c>
      <c r="F16" s="136" t="s">
        <v>3</v>
      </c>
      <c r="G16" s="136" t="s">
        <v>3</v>
      </c>
      <c r="H16" s="136" t="s">
        <v>3</v>
      </c>
      <c r="I16" s="136" t="s">
        <v>3</v>
      </c>
      <c r="J16" s="136" t="s">
        <v>3</v>
      </c>
      <c r="K16" s="136"/>
      <c r="L16" s="136" t="s">
        <v>3</v>
      </c>
      <c r="M16" s="136" t="s">
        <v>3</v>
      </c>
      <c r="N16" s="136" t="s">
        <v>3</v>
      </c>
    </row>
    <row r="17" ht="15">
      <c r="A17" s="24"/>
    </row>
    <row r="18" spans="1:14" ht="15">
      <c r="A18" s="25" t="s">
        <v>86</v>
      </c>
      <c r="E18" s="35">
        <v>440000</v>
      </c>
      <c r="F18" s="35">
        <v>104501</v>
      </c>
      <c r="G18" s="35">
        <v>473288</v>
      </c>
      <c r="H18" s="35">
        <v>-65859</v>
      </c>
      <c r="I18" s="35">
        <v>-1682</v>
      </c>
      <c r="J18" s="35">
        <v>0</v>
      </c>
      <c r="K18" s="35"/>
      <c r="L18" s="35">
        <v>7511</v>
      </c>
      <c r="M18" s="35">
        <v>238978</v>
      </c>
      <c r="N18" s="35">
        <f>SUM(E18:M18)</f>
        <v>1196737</v>
      </c>
    </row>
    <row r="19" spans="5:14" ht="15"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">
      <c r="A20" s="4" t="s">
        <v>118</v>
      </c>
      <c r="E20" s="35">
        <v>0</v>
      </c>
      <c r="F20" s="35">
        <v>0</v>
      </c>
      <c r="G20" s="35">
        <v>8505</v>
      </c>
      <c r="H20" s="35">
        <v>0</v>
      </c>
      <c r="I20" s="35">
        <v>0</v>
      </c>
      <c r="J20" s="35">
        <v>2874</v>
      </c>
      <c r="K20" s="35"/>
      <c r="L20" s="35">
        <v>0</v>
      </c>
      <c r="M20" s="35">
        <v>0</v>
      </c>
      <c r="N20" s="35">
        <f>SUM(E20:M20)</f>
        <v>11379</v>
      </c>
    </row>
    <row r="21" spans="2:14" ht="15">
      <c r="B21" t="s">
        <v>117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5:14" ht="15"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t="s">
        <v>119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/>
      <c r="L23" s="35">
        <v>0</v>
      </c>
      <c r="M23" s="35">
        <f>+'Income Statement'!L42</f>
        <v>3552</v>
      </c>
      <c r="N23" s="35">
        <f>SUM(E23:M23)</f>
        <v>3552</v>
      </c>
    </row>
    <row r="24" spans="2:14" ht="15">
      <c r="B24" t="s">
        <v>120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5:14" ht="15"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t="s">
        <v>88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>
      <c r="A27" t="s">
        <v>16</v>
      </c>
      <c r="B27" t="s">
        <v>116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/>
      <c r="L27" s="35">
        <v>0</v>
      </c>
      <c r="M27" s="35">
        <v>-9504</v>
      </c>
      <c r="N27" s="35">
        <f>SUM(E27:M27)</f>
        <v>-9504</v>
      </c>
    </row>
    <row r="28" spans="2:14" ht="15">
      <c r="B28" t="s">
        <v>115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">
      <c r="A29" t="s">
        <v>16</v>
      </c>
      <c r="B29" t="s">
        <v>114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/>
      <c r="L29" s="35">
        <v>0</v>
      </c>
      <c r="M29" s="35">
        <v>-9504</v>
      </c>
      <c r="N29" s="35">
        <f>SUM(E29:M29)</f>
        <v>-9504</v>
      </c>
    </row>
    <row r="30" spans="2:14" ht="15">
      <c r="B30" t="s">
        <v>113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5:14" ht="15"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s="10" customFormat="1" ht="19.5" customHeight="1" thickBot="1">
      <c r="A32" s="146" t="s">
        <v>87</v>
      </c>
      <c r="B32" s="146"/>
      <c r="C32" s="146"/>
      <c r="D32" s="146"/>
      <c r="E32" s="37">
        <f aca="true" t="shared" si="0" ref="E32:J32">SUM(E18:E30)</f>
        <v>440000</v>
      </c>
      <c r="F32" s="37">
        <f t="shared" si="0"/>
        <v>104501</v>
      </c>
      <c r="G32" s="37">
        <f t="shared" si="0"/>
        <v>481793</v>
      </c>
      <c r="H32" s="37">
        <f t="shared" si="0"/>
        <v>-65859</v>
      </c>
      <c r="I32" s="37">
        <f t="shared" si="0"/>
        <v>-1682</v>
      </c>
      <c r="J32" s="37">
        <f t="shared" si="0"/>
        <v>2874</v>
      </c>
      <c r="K32" s="37"/>
      <c r="L32" s="37">
        <f>SUM(L18:L30)</f>
        <v>7511</v>
      </c>
      <c r="M32" s="37">
        <f>SUM(M18:M30)</f>
        <v>223522</v>
      </c>
      <c r="N32" s="37">
        <f>SUM(N18:N30)</f>
        <v>1192660</v>
      </c>
    </row>
    <row r="33" spans="5:14" ht="15"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5:14" ht="15"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5:14" ht="15"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17" t="s">
        <v>123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ht="15">
      <c r="A37" s="17" t="s">
        <v>128</v>
      </c>
    </row>
  </sheetData>
  <printOptions horizontalCentered="1"/>
  <pageMargins left="0.25" right="0.25" top="0.35" bottom="0.25" header="0" footer="0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workbookViewId="0" topLeftCell="A37">
      <selection activeCell="A50" sqref="A50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8.7109375" style="4" customWidth="1"/>
    <col min="8" max="8" width="12.28125" style="4" customWidth="1"/>
    <col min="9" max="10" width="4.421875" style="4" customWidth="1"/>
    <col min="11" max="12" width="9.140625" style="3" customWidth="1"/>
    <col min="13" max="16384" width="9.140625" style="4" customWidth="1"/>
  </cols>
  <sheetData>
    <row r="1" spans="1:1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44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2" t="s">
        <v>53</v>
      </c>
      <c r="B5" s="2"/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8" t="s">
        <v>54</v>
      </c>
      <c r="B6" s="2"/>
      <c r="C6" s="2"/>
      <c r="D6" s="2"/>
      <c r="E6" s="2"/>
      <c r="F6" s="2"/>
      <c r="G6" s="2"/>
      <c r="H6" s="2"/>
      <c r="I6" s="2"/>
      <c r="J6" s="2"/>
    </row>
    <row r="7" spans="1:11" ht="14.25" customHeight="1">
      <c r="A7" s="34"/>
      <c r="B7" s="7"/>
      <c r="C7" s="7"/>
      <c r="D7" s="7"/>
      <c r="E7" s="7"/>
      <c r="F7" s="7"/>
      <c r="G7" s="6"/>
      <c r="H7" s="6"/>
      <c r="I7" s="6"/>
      <c r="J7" s="6"/>
      <c r="K7" s="5"/>
    </row>
    <row r="9" ht="14.25" customHeight="1">
      <c r="A9" s="29" t="s">
        <v>93</v>
      </c>
    </row>
    <row r="10" spans="1:10" ht="14.25" customHeight="1">
      <c r="A10" s="51" t="s">
        <v>100</v>
      </c>
      <c r="B10" s="3"/>
      <c r="C10" s="3"/>
      <c r="D10" s="3"/>
      <c r="E10" s="3"/>
      <c r="F10" s="3"/>
      <c r="G10" s="3"/>
      <c r="H10" s="3"/>
      <c r="I10" s="3"/>
      <c r="J10" s="3"/>
    </row>
    <row r="11" ht="14.25" customHeight="1">
      <c r="A11" s="29"/>
    </row>
    <row r="12" spans="1:10" ht="14.25" customHeight="1">
      <c r="A12" s="52"/>
      <c r="B12" s="53"/>
      <c r="C12" s="53"/>
      <c r="D12" s="53"/>
      <c r="E12" s="53"/>
      <c r="F12" s="53"/>
      <c r="G12" s="53"/>
      <c r="H12" s="149" t="s">
        <v>92</v>
      </c>
      <c r="I12" s="52"/>
      <c r="J12" s="154"/>
    </row>
    <row r="13" spans="1:10" ht="14.25" customHeight="1">
      <c r="A13" s="56"/>
      <c r="B13" s="48"/>
      <c r="C13" s="48"/>
      <c r="D13" s="48"/>
      <c r="E13" s="48"/>
      <c r="F13" s="48"/>
      <c r="G13" s="48"/>
      <c r="H13" s="150" t="s">
        <v>3</v>
      </c>
      <c r="I13" s="56"/>
      <c r="J13" s="7"/>
    </row>
    <row r="14" spans="1:10" ht="14.25" customHeight="1">
      <c r="A14" s="12"/>
      <c r="H14" s="27"/>
      <c r="I14" s="26"/>
      <c r="J14" s="15"/>
    </row>
    <row r="15" spans="1:10" ht="14.25" customHeight="1">
      <c r="A15" s="50" t="s">
        <v>36</v>
      </c>
      <c r="H15" s="39">
        <f>+'Income Statement'!L33</f>
        <v>6773</v>
      </c>
      <c r="I15" s="26"/>
      <c r="J15" s="15"/>
    </row>
    <row r="16" spans="1:10" ht="14.25" customHeight="1">
      <c r="A16" s="12"/>
      <c r="H16" s="39"/>
      <c r="I16" s="26"/>
      <c r="J16" s="15"/>
    </row>
    <row r="17" spans="1:10" ht="14.25" customHeight="1">
      <c r="A17" s="50" t="s">
        <v>21</v>
      </c>
      <c r="B17" s="12"/>
      <c r="F17" s="16"/>
      <c r="H17" s="40"/>
      <c r="I17" s="14"/>
      <c r="J17" s="14"/>
    </row>
    <row r="18" spans="1:10" ht="14.25" customHeight="1">
      <c r="A18" s="12" t="s">
        <v>22</v>
      </c>
      <c r="B18" s="12"/>
      <c r="F18" s="16"/>
      <c r="H18" s="41">
        <v>21170</v>
      </c>
      <c r="I18" s="21"/>
      <c r="J18" s="14"/>
    </row>
    <row r="19" spans="1:10" ht="14.25" customHeight="1">
      <c r="A19" s="24" t="s">
        <v>23</v>
      </c>
      <c r="B19" s="24"/>
      <c r="C19" s="3"/>
      <c r="D19" s="3"/>
      <c r="E19" s="3"/>
      <c r="F19" s="171"/>
      <c r="G19" s="3"/>
      <c r="H19" s="42">
        <v>-18865</v>
      </c>
      <c r="I19" s="21"/>
      <c r="J19" s="21"/>
    </row>
    <row r="20" spans="1:10" ht="14.25" customHeight="1">
      <c r="A20" s="50" t="s">
        <v>24</v>
      </c>
      <c r="B20" s="12"/>
      <c r="F20" s="16"/>
      <c r="H20" s="40">
        <f>SUM(H15:H19)</f>
        <v>9078</v>
      </c>
      <c r="I20" s="14"/>
      <c r="J20" s="14"/>
    </row>
    <row r="21" spans="1:10" ht="14.25" customHeight="1">
      <c r="A21" s="12"/>
      <c r="B21" s="12"/>
      <c r="F21" s="16"/>
      <c r="H21" s="40"/>
      <c r="I21" s="14"/>
      <c r="J21" s="14"/>
    </row>
    <row r="22" spans="1:10" ht="14.25" customHeight="1">
      <c r="A22" s="50" t="s">
        <v>25</v>
      </c>
      <c r="B22" s="12"/>
      <c r="F22" s="16"/>
      <c r="H22" s="40"/>
      <c r="I22" s="14"/>
      <c r="J22" s="14"/>
    </row>
    <row r="23" spans="1:10" ht="14.25" customHeight="1">
      <c r="A23" s="12" t="s">
        <v>26</v>
      </c>
      <c r="B23" s="12"/>
      <c r="F23" s="16"/>
      <c r="H23" s="40">
        <v>-12909</v>
      </c>
      <c r="I23" s="14"/>
      <c r="J23" s="14"/>
    </row>
    <row r="24" spans="1:10" ht="14.25" customHeight="1">
      <c r="A24" s="24" t="s">
        <v>27</v>
      </c>
      <c r="B24" s="24"/>
      <c r="C24" s="3"/>
      <c r="D24" s="3"/>
      <c r="E24" s="3"/>
      <c r="F24" s="171"/>
      <c r="G24" s="3"/>
      <c r="H24" s="40">
        <v>15669</v>
      </c>
      <c r="I24" s="21"/>
      <c r="J24" s="21"/>
    </row>
    <row r="25" spans="1:10" ht="14.25" customHeight="1">
      <c r="A25" s="50" t="s">
        <v>28</v>
      </c>
      <c r="B25" s="12"/>
      <c r="F25" s="16"/>
      <c r="H25" s="155">
        <f>SUM(H20:H24)</f>
        <v>11838</v>
      </c>
      <c r="I25" s="14"/>
      <c r="J25" s="14"/>
    </row>
    <row r="26" spans="1:10" ht="14.25" customHeight="1">
      <c r="A26" s="11"/>
      <c r="B26" s="12"/>
      <c r="F26" s="16"/>
      <c r="H26" s="40"/>
      <c r="I26" s="14"/>
      <c r="J26" s="14"/>
    </row>
    <row r="27" spans="1:10" ht="14.25" customHeight="1">
      <c r="A27" s="50" t="s">
        <v>29</v>
      </c>
      <c r="B27" s="12"/>
      <c r="F27" s="16"/>
      <c r="H27" s="40"/>
      <c r="I27" s="14"/>
      <c r="J27" s="14"/>
    </row>
    <row r="28" spans="1:10" ht="14.25" customHeight="1">
      <c r="A28" s="12" t="s">
        <v>52</v>
      </c>
      <c r="B28" s="12"/>
      <c r="F28" s="16"/>
      <c r="H28" s="156">
        <v>-25819</v>
      </c>
      <c r="I28" s="14"/>
      <c r="J28" s="14"/>
    </row>
    <row r="29" spans="1:10" ht="14.25" customHeight="1">
      <c r="A29" s="12" t="s">
        <v>50</v>
      </c>
      <c r="B29" s="12"/>
      <c r="F29" s="16"/>
      <c r="H29" s="157">
        <v>-56321</v>
      </c>
      <c r="I29" s="14"/>
      <c r="J29" s="14"/>
    </row>
    <row r="30" spans="1:10" ht="14.25" customHeight="1">
      <c r="A30" s="50" t="s">
        <v>94</v>
      </c>
      <c r="B30" s="12"/>
      <c r="F30" s="16"/>
      <c r="H30" s="155">
        <f>SUM(H28:H29)</f>
        <v>-82140</v>
      </c>
      <c r="I30" s="14"/>
      <c r="J30" s="14"/>
    </row>
    <row r="31" spans="1:10" ht="14.25" customHeight="1">
      <c r="A31" s="12"/>
      <c r="B31" s="12"/>
      <c r="F31" s="16"/>
      <c r="H31" s="40"/>
      <c r="I31" s="14"/>
      <c r="J31" s="14"/>
    </row>
    <row r="32" spans="1:10" ht="14.25" customHeight="1">
      <c r="A32" s="50" t="s">
        <v>30</v>
      </c>
      <c r="B32" s="12"/>
      <c r="F32" s="16"/>
      <c r="H32" s="40"/>
      <c r="I32" s="14"/>
      <c r="J32" s="14"/>
    </row>
    <row r="33" spans="1:10" ht="14.25" customHeight="1">
      <c r="A33" s="12" t="s">
        <v>97</v>
      </c>
      <c r="B33" s="12"/>
      <c r="F33" s="16"/>
      <c r="H33" s="156">
        <v>-9504</v>
      </c>
      <c r="I33" s="14"/>
      <c r="J33" s="14"/>
    </row>
    <row r="34" spans="1:10" ht="14.25" customHeight="1">
      <c r="A34" s="12" t="s">
        <v>44</v>
      </c>
      <c r="B34" s="12"/>
      <c r="F34" s="16"/>
      <c r="H34" s="158">
        <v>-240</v>
      </c>
      <c r="I34" s="14"/>
      <c r="J34" s="14"/>
    </row>
    <row r="35" spans="1:10" ht="14.25" customHeight="1">
      <c r="A35" s="12" t="s">
        <v>45</v>
      </c>
      <c r="B35" s="12"/>
      <c r="F35" s="16"/>
      <c r="H35" s="158">
        <v>84341</v>
      </c>
      <c r="I35" s="14"/>
      <c r="J35" s="14"/>
    </row>
    <row r="36" spans="1:10" ht="14.25" customHeight="1">
      <c r="A36" s="12" t="s">
        <v>51</v>
      </c>
      <c r="B36" s="12"/>
      <c r="F36" s="16"/>
      <c r="H36" s="157">
        <v>-7106</v>
      </c>
      <c r="I36" s="14"/>
      <c r="J36" s="14"/>
    </row>
    <row r="37" spans="1:10" ht="14.25" customHeight="1">
      <c r="A37" s="50" t="s">
        <v>98</v>
      </c>
      <c r="B37" s="12"/>
      <c r="F37" s="16"/>
      <c r="H37" s="155">
        <f>SUM(H33:H36)</f>
        <v>67491</v>
      </c>
      <c r="I37" s="14"/>
      <c r="J37" s="14"/>
    </row>
    <row r="38" spans="1:10" ht="14.25" customHeight="1">
      <c r="A38" s="24"/>
      <c r="B38" s="24"/>
      <c r="C38" s="3"/>
      <c r="D38" s="3"/>
      <c r="E38" s="3"/>
      <c r="F38" s="171"/>
      <c r="G38" s="3"/>
      <c r="H38" s="42"/>
      <c r="I38" s="21"/>
      <c r="J38" s="21"/>
    </row>
    <row r="39" spans="1:12" s="10" customFormat="1" ht="14.25" customHeight="1">
      <c r="A39" s="50" t="s">
        <v>31</v>
      </c>
      <c r="B39" s="50"/>
      <c r="F39" s="49"/>
      <c r="H39" s="159">
        <f>+H25+H30+H37</f>
        <v>-2811</v>
      </c>
      <c r="I39" s="141"/>
      <c r="J39" s="141"/>
      <c r="K39" s="51"/>
      <c r="L39" s="51"/>
    </row>
    <row r="40" spans="1:10" ht="14.25" customHeight="1">
      <c r="A40" s="12"/>
      <c r="B40" s="12"/>
      <c r="F40" s="16"/>
      <c r="H40" s="40"/>
      <c r="I40" s="14"/>
      <c r="J40" s="14"/>
    </row>
    <row r="41" spans="1:10" ht="14.25" customHeight="1">
      <c r="A41" s="12" t="s">
        <v>32</v>
      </c>
      <c r="B41" s="12"/>
      <c r="F41" s="16"/>
      <c r="H41" s="40">
        <v>5859</v>
      </c>
      <c r="I41" s="14"/>
      <c r="J41" s="14"/>
    </row>
    <row r="42" spans="1:10" ht="14.25" customHeight="1">
      <c r="A42" s="12"/>
      <c r="B42" s="12"/>
      <c r="F42" s="16"/>
      <c r="H42" s="40"/>
      <c r="I42" s="14"/>
      <c r="J42" s="14"/>
    </row>
    <row r="43" spans="1:10" ht="14.25" customHeight="1">
      <c r="A43" s="12" t="s">
        <v>43</v>
      </c>
      <c r="B43" s="12"/>
      <c r="F43" s="16"/>
      <c r="H43" s="40">
        <v>-1395</v>
      </c>
      <c r="I43" s="14"/>
      <c r="J43" s="14"/>
    </row>
    <row r="44" spans="1:10" ht="14.25" customHeight="1">
      <c r="A44" s="12"/>
      <c r="B44" s="12"/>
      <c r="F44" s="16"/>
      <c r="H44" s="40"/>
      <c r="I44" s="14"/>
      <c r="J44" s="14"/>
    </row>
    <row r="45" spans="1:12" s="10" customFormat="1" ht="17.25" customHeight="1" thickBot="1">
      <c r="A45" s="161" t="s">
        <v>33</v>
      </c>
      <c r="B45" s="161"/>
      <c r="C45" s="146"/>
      <c r="D45" s="146"/>
      <c r="E45" s="146"/>
      <c r="F45" s="146"/>
      <c r="G45" s="146"/>
      <c r="H45" s="160">
        <f>SUM(H39:H43)</f>
        <v>1653</v>
      </c>
      <c r="I45" s="140"/>
      <c r="J45" s="140"/>
      <c r="K45" s="51"/>
      <c r="L45" s="51"/>
    </row>
    <row r="46" spans="1:10" ht="14.25" customHeight="1">
      <c r="A46" s="12"/>
      <c r="B46" s="12"/>
      <c r="H46" s="40"/>
      <c r="I46" s="14"/>
      <c r="J46" s="14"/>
    </row>
    <row r="47" spans="1:10" ht="14.25" customHeight="1">
      <c r="A47" s="12"/>
      <c r="B47" s="12"/>
      <c r="H47" s="40"/>
      <c r="I47" s="14"/>
      <c r="J47" s="14"/>
    </row>
    <row r="48" spans="1:10" ht="14.25" customHeight="1">
      <c r="A48" s="17" t="s">
        <v>124</v>
      </c>
      <c r="B48" s="12"/>
      <c r="H48" s="40"/>
      <c r="I48" s="14"/>
      <c r="J48" s="14"/>
    </row>
    <row r="49" spans="1:10" ht="14.25" customHeight="1">
      <c r="A49" s="17" t="s">
        <v>127</v>
      </c>
      <c r="B49" s="12"/>
      <c r="H49" s="40"/>
      <c r="I49" s="14"/>
      <c r="J49" s="14"/>
    </row>
    <row r="50" spans="1:10" ht="14.25" customHeight="1">
      <c r="A50" s="12"/>
      <c r="B50" s="12"/>
      <c r="H50" s="14"/>
      <c r="I50" s="14"/>
      <c r="J50" s="14"/>
    </row>
    <row r="51" spans="1:10" ht="14.25" customHeight="1">
      <c r="A51" s="12"/>
      <c r="B51" s="12"/>
      <c r="H51" s="14"/>
      <c r="I51" s="14"/>
      <c r="J51" s="14"/>
    </row>
    <row r="52" spans="1:10" ht="14.25" customHeight="1">
      <c r="A52" s="12"/>
      <c r="B52" s="12"/>
      <c r="H52" s="14"/>
      <c r="I52" s="14"/>
      <c r="J52" s="14"/>
    </row>
    <row r="53" spans="1:10" ht="14.25" customHeight="1">
      <c r="A53" s="12"/>
      <c r="B53" s="12"/>
      <c r="H53" s="14"/>
      <c r="I53" s="14"/>
      <c r="J53" s="14"/>
    </row>
    <row r="54" spans="1:10" ht="14.25" customHeight="1">
      <c r="A54" s="12"/>
      <c r="B54" s="12"/>
      <c r="H54" s="14"/>
      <c r="I54" s="14"/>
      <c r="J54" s="14"/>
    </row>
    <row r="55" spans="1:10" ht="14.25" customHeight="1">
      <c r="A55" s="12"/>
      <c r="B55" s="12"/>
      <c r="H55" s="14"/>
      <c r="I55" s="14"/>
      <c r="J55" s="14"/>
    </row>
    <row r="56" spans="1:10" ht="14.25" customHeight="1">
      <c r="A56" s="12"/>
      <c r="B56" s="12"/>
      <c r="H56" s="14"/>
      <c r="I56" s="14"/>
      <c r="J56" s="14"/>
    </row>
    <row r="57" spans="1:10" ht="14.25" customHeight="1">
      <c r="A57" s="12"/>
      <c r="B57" s="12"/>
      <c r="H57" s="14"/>
      <c r="I57" s="14"/>
      <c r="J57" s="14"/>
    </row>
    <row r="58" spans="1:10" ht="14.25" customHeight="1">
      <c r="A58" s="12"/>
      <c r="B58" s="12"/>
      <c r="H58" s="14"/>
      <c r="I58" s="14"/>
      <c r="J58" s="14"/>
    </row>
    <row r="59" spans="1:10" ht="14.25" customHeight="1">
      <c r="A59" s="12"/>
      <c r="B59" s="12"/>
      <c r="H59" s="14"/>
      <c r="I59" s="14"/>
      <c r="J59" s="14"/>
    </row>
    <row r="60" spans="1:10" ht="14.25" customHeight="1">
      <c r="A60" s="12"/>
      <c r="B60" s="12"/>
      <c r="H60" s="14"/>
      <c r="I60" s="14"/>
      <c r="J60" s="14"/>
    </row>
    <row r="61" spans="1:10" ht="14.25" customHeight="1">
      <c r="A61" s="12"/>
      <c r="B61" s="12"/>
      <c r="H61" s="14"/>
      <c r="I61" s="14"/>
      <c r="J61" s="14"/>
    </row>
    <row r="62" spans="1:2" ht="14.25" customHeight="1">
      <c r="A62" s="12"/>
      <c r="B62" s="12"/>
    </row>
    <row r="63" spans="1:2" ht="14.25" customHeight="1">
      <c r="A63" s="12"/>
      <c r="B63" s="12"/>
    </row>
    <row r="64" spans="1:2" ht="14.25" customHeight="1">
      <c r="A64" s="12"/>
      <c r="B64" s="12"/>
    </row>
    <row r="65" spans="1:2" ht="14.25" customHeight="1">
      <c r="A65" s="12"/>
      <c r="B65" s="12"/>
    </row>
    <row r="66" spans="1:2" ht="14.25" customHeight="1">
      <c r="A66" s="12"/>
      <c r="B66" s="12"/>
    </row>
    <row r="67" spans="1:2" ht="14.25" customHeight="1">
      <c r="A67" s="12"/>
      <c r="B67" s="12"/>
    </row>
    <row r="68" spans="1:2" ht="14.25" customHeight="1">
      <c r="A68" s="12"/>
      <c r="B68" s="12"/>
    </row>
    <row r="69" spans="1:2" ht="14.25" customHeight="1">
      <c r="A69" s="12"/>
      <c r="B69" s="12"/>
    </row>
    <row r="70" spans="1:2" ht="14.25" customHeight="1">
      <c r="A70" s="12"/>
      <c r="B70" s="12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1"/>
      <c r="B102" s="12"/>
    </row>
    <row r="103" spans="1:2" ht="14.25" customHeight="1">
      <c r="A103" s="11"/>
      <c r="B103" s="12"/>
    </row>
    <row r="104" spans="1:2" ht="14.25" customHeight="1">
      <c r="A104" s="11"/>
      <c r="B104" s="12"/>
    </row>
    <row r="105" spans="1:2" ht="14.25" customHeight="1">
      <c r="A105" s="11"/>
      <c r="B105" s="12"/>
    </row>
    <row r="106" spans="1:2" ht="14.25" customHeight="1">
      <c r="A106" s="11"/>
      <c r="B106" s="12"/>
    </row>
    <row r="107" spans="1:2" ht="14.25" customHeight="1">
      <c r="A107" s="11"/>
      <c r="B107" s="12"/>
    </row>
    <row r="108" spans="1:2" ht="14.25" customHeight="1">
      <c r="A108" s="11"/>
      <c r="B108" s="12"/>
    </row>
    <row r="109" spans="1:2" ht="14.25" customHeight="1">
      <c r="A109" s="11"/>
      <c r="B109" s="12"/>
    </row>
    <row r="110" spans="1:2" ht="14.25" customHeight="1">
      <c r="A110" s="11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ht="14.25" customHeight="1">
      <c r="A113" s="11"/>
    </row>
    <row r="114" ht="14.25" customHeight="1">
      <c r="A114" s="11"/>
    </row>
    <row r="115" ht="14.25" customHeight="1">
      <c r="A115" s="11"/>
    </row>
    <row r="116" ht="14.25" customHeight="1">
      <c r="A116" s="11"/>
    </row>
    <row r="117" ht="14.25" customHeight="1">
      <c r="A117" s="11"/>
    </row>
    <row r="118" ht="14.25" customHeight="1">
      <c r="A118" s="11"/>
    </row>
    <row r="119" ht="14.25" customHeight="1">
      <c r="A119" s="11"/>
    </row>
    <row r="120" ht="14.25" customHeight="1">
      <c r="A120" s="11"/>
    </row>
    <row r="121" ht="14.25" customHeight="1">
      <c r="A121" s="11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</sheetData>
  <printOptions horizontalCentered="1"/>
  <pageMargins left="0.25" right="0.25" top="0.35" bottom="0.25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workbookViewId="0" topLeftCell="A7">
      <selection activeCell="A19" sqref="A19"/>
    </sheetView>
  </sheetViews>
  <sheetFormatPr defaultColWidth="9.140625" defaultRowHeight="15"/>
  <cols>
    <col min="1" max="1" width="2.28125" style="4" customWidth="1"/>
    <col min="2" max="2" width="4.00390625" style="4" customWidth="1"/>
    <col min="3" max="3" width="6.7109375" style="4" customWidth="1"/>
    <col min="4" max="6" width="7.8515625" style="4" customWidth="1"/>
    <col min="7" max="7" width="15.7109375" style="4" customWidth="1"/>
    <col min="8" max="8" width="11.421875" style="4" customWidth="1"/>
    <col min="9" max="9" width="5.00390625" style="4" customWidth="1"/>
    <col min="10" max="10" width="11.421875" style="4" customWidth="1"/>
    <col min="11" max="11" width="4.140625" style="4" customWidth="1"/>
    <col min="12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4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34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9" t="s">
        <v>91</v>
      </c>
    </row>
    <row r="10" spans="1:11" ht="14.25" customHeight="1">
      <c r="A10" s="51" t="s">
        <v>100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4.25" customHeight="1">
      <c r="A11" s="29"/>
    </row>
    <row r="12" spans="1:11" ht="14.25" customHeight="1">
      <c r="A12" s="123"/>
      <c r="B12" s="53"/>
      <c r="C12" s="53"/>
      <c r="D12" s="53"/>
      <c r="E12" s="53"/>
      <c r="F12" s="53"/>
      <c r="G12" s="53"/>
      <c r="H12" s="53"/>
      <c r="I12" s="53"/>
      <c r="J12" s="149" t="s">
        <v>92</v>
      </c>
      <c r="K12" s="53"/>
    </row>
    <row r="13" spans="1:12" ht="14.25" customHeight="1">
      <c r="A13" s="147"/>
      <c r="B13" s="47"/>
      <c r="C13" s="47"/>
      <c r="D13" s="47"/>
      <c r="E13" s="148"/>
      <c r="F13" s="47"/>
      <c r="G13" s="47"/>
      <c r="H13" s="48"/>
      <c r="I13" s="45"/>
      <c r="J13" s="150" t="s">
        <v>3</v>
      </c>
      <c r="K13" s="47"/>
      <c r="L13" s="13"/>
    </row>
    <row r="14" spans="1:11" ht="14.25" customHeight="1">
      <c r="A14" s="12"/>
      <c r="I14" s="26"/>
      <c r="J14" s="27"/>
      <c r="K14" s="15"/>
    </row>
    <row r="15" spans="1:10" ht="15">
      <c r="A15" t="s">
        <v>95</v>
      </c>
      <c r="E15" s="35"/>
      <c r="F15" s="35"/>
      <c r="G15" s="35"/>
      <c r="I15" s="35"/>
      <c r="J15" s="35">
        <v>2874</v>
      </c>
    </row>
    <row r="16" spans="2:10" ht="15">
      <c r="B16" t="s">
        <v>96</v>
      </c>
      <c r="E16" s="35"/>
      <c r="F16" s="35"/>
      <c r="G16" s="35"/>
      <c r="I16" s="35"/>
      <c r="J16" s="35"/>
    </row>
    <row r="17" spans="1:10" ht="15">
      <c r="A17" s="38"/>
      <c r="E17" s="35"/>
      <c r="F17" s="35"/>
      <c r="G17" s="35"/>
      <c r="I17" s="35"/>
      <c r="J17" s="35"/>
    </row>
    <row r="18" spans="1:10" ht="15">
      <c r="A18" t="s">
        <v>130</v>
      </c>
      <c r="E18" s="35"/>
      <c r="F18" s="35"/>
      <c r="G18" s="35"/>
      <c r="I18" s="35"/>
      <c r="J18" s="35">
        <v>8505</v>
      </c>
    </row>
    <row r="19" spans="1:11" ht="14.25" customHeight="1">
      <c r="A19" s="55"/>
      <c r="B19" s="48"/>
      <c r="C19" s="48"/>
      <c r="D19" s="48"/>
      <c r="E19" s="48"/>
      <c r="F19" s="48"/>
      <c r="G19" s="48"/>
      <c r="H19" s="48"/>
      <c r="I19" s="56"/>
      <c r="J19" s="43"/>
      <c r="K19" s="151"/>
    </row>
    <row r="20" spans="1:11" ht="14.25" customHeight="1">
      <c r="A20" s="12" t="s">
        <v>42</v>
      </c>
      <c r="B20" s="12"/>
      <c r="F20" s="16"/>
      <c r="I20" s="36"/>
      <c r="J20" s="36">
        <f>SUM(J15:J19)</f>
        <v>11379</v>
      </c>
      <c r="K20" s="14"/>
    </row>
    <row r="21" spans="1:11" ht="14.25" customHeight="1">
      <c r="A21" s="12"/>
      <c r="B21" s="12"/>
      <c r="F21" s="16"/>
      <c r="I21" s="36"/>
      <c r="J21" s="36"/>
      <c r="K21" s="14"/>
    </row>
    <row r="22" spans="1:11" ht="14.25" customHeight="1">
      <c r="A22" s="12" t="s">
        <v>89</v>
      </c>
      <c r="B22" s="17"/>
      <c r="F22" s="16"/>
      <c r="I22" s="36"/>
      <c r="J22" s="36">
        <f>+'Income Statement'!L42</f>
        <v>3552</v>
      </c>
      <c r="K22" s="14"/>
    </row>
    <row r="23" spans="1:11" ht="14.25" customHeight="1">
      <c r="A23" s="12"/>
      <c r="B23" s="17"/>
      <c r="F23" s="16"/>
      <c r="I23" s="36"/>
      <c r="J23" s="36"/>
      <c r="K23" s="14"/>
    </row>
    <row r="24" spans="1:11" ht="17.25" customHeight="1" thickBot="1">
      <c r="A24" s="138" t="s">
        <v>99</v>
      </c>
      <c r="B24" s="152"/>
      <c r="C24" s="139"/>
      <c r="D24" s="139"/>
      <c r="E24" s="139"/>
      <c r="F24" s="153"/>
      <c r="G24" s="139"/>
      <c r="H24" s="139"/>
      <c r="I24" s="37"/>
      <c r="J24" s="37">
        <f>SUM(J20:J23)</f>
        <v>14931</v>
      </c>
      <c r="K24" s="22"/>
    </row>
    <row r="25" spans="1:11" ht="14.25" customHeight="1">
      <c r="A25" s="12"/>
      <c r="B25" s="12"/>
      <c r="H25" s="14"/>
      <c r="I25" s="14"/>
      <c r="J25" s="14"/>
      <c r="K25" s="14"/>
    </row>
    <row r="26" spans="1:11" ht="14.25" customHeight="1">
      <c r="A26" s="12"/>
      <c r="B26" s="12"/>
      <c r="H26" s="14"/>
      <c r="I26" s="14"/>
      <c r="J26" s="14"/>
      <c r="K26" s="14"/>
    </row>
    <row r="27" spans="1:11" ht="14.25" customHeight="1">
      <c r="A27" s="17" t="s">
        <v>125</v>
      </c>
      <c r="B27" s="12"/>
      <c r="H27" s="14"/>
      <c r="I27" s="14"/>
      <c r="J27" s="14"/>
      <c r="K27" s="14"/>
    </row>
    <row r="28" spans="1:11" ht="14.25" customHeight="1">
      <c r="A28" s="17" t="s">
        <v>126</v>
      </c>
      <c r="B28" s="12"/>
      <c r="H28" s="14"/>
      <c r="I28" s="14"/>
      <c r="J28" s="14"/>
      <c r="K28" s="14"/>
    </row>
    <row r="29" spans="1:11" ht="14.25" customHeight="1">
      <c r="A29" s="46"/>
      <c r="B29" s="12"/>
      <c r="H29" s="14"/>
      <c r="I29" s="14"/>
      <c r="J29" s="14"/>
      <c r="K29" s="14"/>
    </row>
    <row r="30" spans="1:8" ht="14.25" customHeight="1">
      <c r="A30"/>
      <c r="B30"/>
      <c r="C30"/>
      <c r="D30" s="35"/>
      <c r="E30" s="35"/>
      <c r="F30" s="35"/>
      <c r="G30" s="35"/>
      <c r="H30" s="35"/>
    </row>
    <row r="31" spans="1:2" ht="14.25" customHeight="1">
      <c r="A31" s="12"/>
      <c r="B31" s="12"/>
    </row>
    <row r="32" spans="1:2" ht="14.25" customHeight="1">
      <c r="A32" s="12"/>
      <c r="B32" s="12"/>
    </row>
    <row r="33" spans="1:2" ht="14.25" customHeight="1">
      <c r="A33" s="12"/>
      <c r="B33" s="12"/>
    </row>
    <row r="34" spans="1:2" ht="14.25" customHeight="1">
      <c r="A34" s="12"/>
      <c r="B34" s="12"/>
    </row>
    <row r="35" spans="1:2" ht="14.25" customHeight="1">
      <c r="A35" s="12"/>
      <c r="B35" s="12"/>
    </row>
    <row r="36" spans="1:2" ht="14.25" customHeight="1">
      <c r="A36" s="12"/>
      <c r="B36" s="12"/>
    </row>
    <row r="37" spans="1:2" ht="14.25" customHeight="1">
      <c r="A37" s="12"/>
      <c r="B37" s="12"/>
    </row>
    <row r="38" spans="1:2" ht="14.25" customHeight="1">
      <c r="A38" s="12"/>
      <c r="B38" s="12"/>
    </row>
    <row r="39" spans="1:2" ht="14.25" customHeight="1">
      <c r="A39" s="12"/>
      <c r="B39" s="12"/>
    </row>
    <row r="40" spans="1:2" ht="14.25" customHeight="1">
      <c r="A40" s="12"/>
      <c r="B40" s="12"/>
    </row>
    <row r="41" spans="1:2" ht="14.25" customHeight="1">
      <c r="A41" s="12"/>
      <c r="B41" s="12"/>
    </row>
    <row r="42" spans="1:2" ht="14.25" customHeight="1">
      <c r="A42" s="12"/>
      <c r="B42" s="12"/>
    </row>
    <row r="43" spans="1:2" ht="14.25" customHeight="1">
      <c r="A43" s="12"/>
      <c r="B43" s="12"/>
    </row>
    <row r="44" spans="1:2" ht="14.25" customHeight="1">
      <c r="A44" s="12"/>
      <c r="B44" s="12"/>
    </row>
    <row r="45" spans="1:2" ht="14.25" customHeight="1">
      <c r="A45" s="12"/>
      <c r="B45" s="12"/>
    </row>
    <row r="46" spans="1:2" ht="14.25" customHeight="1">
      <c r="A46" s="12"/>
      <c r="B46" s="12"/>
    </row>
    <row r="47" spans="1:2" ht="14.25" customHeight="1">
      <c r="A47" s="12"/>
      <c r="B47" s="12"/>
    </row>
    <row r="48" spans="1:2" ht="14.25" customHeight="1">
      <c r="A48" s="12"/>
      <c r="B48" s="12"/>
    </row>
    <row r="49" spans="1:2" ht="14.25" customHeight="1">
      <c r="A49" s="12"/>
      <c r="B49" s="12"/>
    </row>
    <row r="50" spans="1:2" ht="14.25" customHeight="1">
      <c r="A50" s="12"/>
      <c r="B50" s="12"/>
    </row>
    <row r="51" spans="1:2" ht="14.25" customHeight="1">
      <c r="A51" s="12"/>
      <c r="B51" s="12"/>
    </row>
    <row r="52" spans="1:2" ht="14.25" customHeight="1">
      <c r="A52" s="12"/>
      <c r="B52" s="12"/>
    </row>
    <row r="53" spans="1:2" ht="14.25" customHeight="1">
      <c r="A53" s="12"/>
      <c r="B53" s="12"/>
    </row>
    <row r="54" spans="1:2" ht="14.25" customHeight="1">
      <c r="A54" s="12"/>
      <c r="B54" s="12"/>
    </row>
    <row r="55" spans="1:2" ht="14.25" customHeight="1">
      <c r="A55" s="12"/>
      <c r="B55" s="12"/>
    </row>
    <row r="56" spans="1:2" ht="14.25" customHeight="1">
      <c r="A56" s="12"/>
      <c r="B56" s="12"/>
    </row>
    <row r="57" spans="1:2" ht="14.25" customHeight="1">
      <c r="A57" s="12"/>
      <c r="B57" s="12"/>
    </row>
    <row r="58" spans="1:2" ht="14.25" customHeight="1">
      <c r="A58" s="12"/>
      <c r="B58" s="12"/>
    </row>
    <row r="59" spans="1:2" ht="14.25" customHeight="1">
      <c r="A59" s="12"/>
      <c r="B59" s="12"/>
    </row>
    <row r="60" spans="1:2" ht="14.25" customHeight="1">
      <c r="A60" s="12"/>
      <c r="B60" s="12"/>
    </row>
    <row r="61" spans="1:2" ht="14.25" customHeight="1">
      <c r="A61" s="12"/>
      <c r="B61" s="12"/>
    </row>
    <row r="62" spans="1:2" ht="14.25" customHeight="1">
      <c r="A62" s="12"/>
      <c r="B62" s="12"/>
    </row>
    <row r="63" spans="1:2" ht="14.25" customHeight="1">
      <c r="A63" s="12"/>
      <c r="B63" s="12"/>
    </row>
    <row r="64" spans="1:2" ht="14.25" customHeight="1">
      <c r="A64" s="12"/>
      <c r="B64" s="12"/>
    </row>
    <row r="65" spans="1:2" ht="14.25" customHeight="1">
      <c r="A65" s="12"/>
      <c r="B65" s="12"/>
    </row>
    <row r="66" spans="1:2" ht="14.25" customHeight="1">
      <c r="A66" s="11"/>
      <c r="B66" s="12"/>
    </row>
    <row r="67" spans="1:2" ht="14.25" customHeight="1">
      <c r="A67" s="11"/>
      <c r="B67" s="12"/>
    </row>
    <row r="68" spans="1:2" ht="14.25" customHeight="1">
      <c r="A68" s="11"/>
      <c r="B68" s="12"/>
    </row>
    <row r="69" spans="1:2" ht="14.25" customHeight="1">
      <c r="A69" s="11"/>
      <c r="B69" s="12"/>
    </row>
    <row r="70" spans="1:2" ht="14.25" customHeight="1">
      <c r="A70" s="11"/>
      <c r="B70" s="12"/>
    </row>
    <row r="71" spans="1:2" ht="14.25" customHeight="1">
      <c r="A71" s="11"/>
      <c r="B71" s="12"/>
    </row>
    <row r="72" spans="1:2" ht="14.25" customHeight="1">
      <c r="A72" s="11"/>
      <c r="B72" s="12"/>
    </row>
    <row r="73" spans="1:2" ht="14.25" customHeight="1">
      <c r="A73" s="11"/>
      <c r="B73" s="12"/>
    </row>
    <row r="74" spans="1:2" ht="14.25" customHeight="1">
      <c r="A74" s="11"/>
      <c r="B74" s="12"/>
    </row>
    <row r="75" spans="1:2" ht="14.25" customHeight="1">
      <c r="A75" s="11"/>
      <c r="B75" s="12"/>
    </row>
    <row r="76" spans="1:2" ht="14.25" customHeight="1">
      <c r="A76" s="11"/>
      <c r="B76" s="12"/>
    </row>
    <row r="77" ht="14.25" customHeight="1">
      <c r="A77" s="11"/>
    </row>
    <row r="78" ht="14.25" customHeight="1">
      <c r="A78" s="11"/>
    </row>
    <row r="79" ht="14.25" customHeight="1">
      <c r="A79" s="11"/>
    </row>
    <row r="80" ht="14.25" customHeight="1">
      <c r="A80" s="11"/>
    </row>
    <row r="81" ht="14.25" customHeight="1">
      <c r="A81" s="11"/>
    </row>
    <row r="82" ht="14.25" customHeight="1">
      <c r="A82" s="11"/>
    </row>
    <row r="83" ht="14.25" customHeight="1">
      <c r="A83" s="11"/>
    </row>
    <row r="84" ht="14.25" customHeight="1">
      <c r="A84" s="11"/>
    </row>
    <row r="85" ht="14.25" customHeight="1">
      <c r="A85" s="11"/>
    </row>
    <row r="86" ht="14.25" customHeight="1">
      <c r="A86" s="11"/>
    </row>
    <row r="87" ht="14.25" customHeight="1">
      <c r="A87" s="11"/>
    </row>
    <row r="88" ht="14.25" customHeight="1">
      <c r="A88" s="11"/>
    </row>
    <row r="89" ht="14.25" customHeight="1">
      <c r="A89" s="11"/>
    </row>
    <row r="90" ht="14.25" customHeight="1">
      <c r="A90" s="11"/>
    </row>
    <row r="91" ht="14.25" customHeight="1">
      <c r="A91" s="11"/>
    </row>
    <row r="92" ht="14.25" customHeight="1">
      <c r="A92" s="11"/>
    </row>
    <row r="93" ht="14.25" customHeight="1">
      <c r="A93" s="11"/>
    </row>
    <row r="94" ht="14.25" customHeight="1">
      <c r="A94" s="11"/>
    </row>
    <row r="95" ht="14.25" customHeight="1">
      <c r="A95" s="11"/>
    </row>
    <row r="96" ht="14.25" customHeight="1">
      <c r="A96" s="11"/>
    </row>
    <row r="97" ht="14.25" customHeight="1">
      <c r="A97" s="11"/>
    </row>
    <row r="98" ht="14.25" customHeight="1">
      <c r="A98" s="11"/>
    </row>
    <row r="99" ht="14.25" customHeight="1">
      <c r="A99" s="11"/>
    </row>
    <row r="100" ht="14.25" customHeight="1">
      <c r="A100" s="11"/>
    </row>
    <row r="101" ht="14.25" customHeight="1">
      <c r="A101" s="11"/>
    </row>
    <row r="102" ht="14.25" customHeight="1">
      <c r="A102" s="11"/>
    </row>
    <row r="103" ht="14.25" customHeight="1">
      <c r="A103" s="11"/>
    </row>
    <row r="104" ht="14.25" customHeight="1">
      <c r="A104" s="11"/>
    </row>
    <row r="105" ht="14.25" customHeight="1">
      <c r="A105" s="11"/>
    </row>
    <row r="106" ht="14.25" customHeight="1">
      <c r="A106" s="11"/>
    </row>
    <row r="107" ht="14.25" customHeight="1">
      <c r="A107" s="11"/>
    </row>
    <row r="108" ht="14.25" customHeight="1">
      <c r="A108" s="11"/>
    </row>
    <row r="109" ht="14.25" customHeight="1">
      <c r="A109" s="11"/>
    </row>
    <row r="110" ht="14.25" customHeight="1">
      <c r="A110" s="11"/>
    </row>
    <row r="111" ht="14.25" customHeight="1">
      <c r="A111" s="11"/>
    </row>
    <row r="112" ht="14.25" customHeight="1">
      <c r="A112" s="11"/>
    </row>
    <row r="113" ht="14.25" customHeight="1">
      <c r="A113" s="11"/>
    </row>
    <row r="114" ht="14.25" customHeight="1">
      <c r="A114" s="11"/>
    </row>
    <row r="115" ht="14.25" customHeight="1">
      <c r="A115" s="11"/>
    </row>
    <row r="116" ht="14.25" customHeight="1">
      <c r="A116" s="11"/>
    </row>
    <row r="117" ht="14.25" customHeight="1">
      <c r="A117" s="11"/>
    </row>
    <row r="118" ht="14.25" customHeight="1">
      <c r="A118" s="11"/>
    </row>
    <row r="119" ht="14.25" customHeight="1">
      <c r="A119" s="11"/>
    </row>
    <row r="120" ht="14.25" customHeight="1">
      <c r="A120" s="11"/>
    </row>
    <row r="121" ht="14.25" customHeight="1">
      <c r="A121" s="11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</sheetData>
  <printOptions horizontalCentered="1"/>
  <pageMargins left="0.25" right="0.25" top="0.35" bottom="0.25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S/B</cp:lastModifiedBy>
  <cp:lastPrinted>2002-11-20T01:46:34Z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