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495" tabRatio="590" activeTab="0"/>
  </bookViews>
  <sheets>
    <sheet name="incomestate" sheetId="1" r:id="rId1"/>
    <sheet name="balsheet" sheetId="2" r:id="rId2"/>
  </sheets>
  <externalReferences>
    <externalReference r:id="rId5"/>
  </externalReferences>
  <definedNames>
    <definedName name="_xlnm.Print_Area" localSheetId="1">'balsheet'!$A$1:$L$78</definedName>
    <definedName name="_xlnm.Print_Area" localSheetId="0">'incomestate'!$A$1:$Q$75</definedName>
    <definedName name="Print_Area_MI">'[1]1ST QUARTER'!$C$1:$Q$29</definedName>
  </definedNames>
  <calcPr fullCalcOnLoad="1"/>
</workbook>
</file>

<file path=xl/sharedStrings.xml><?xml version="1.0" encoding="utf-8"?>
<sst xmlns="http://schemas.openxmlformats.org/spreadsheetml/2006/main" count="140" uniqueCount="117">
  <si>
    <t>SHANGRI-LA HOTELS (MALAYSIA) BERHAD</t>
  </si>
  <si>
    <t>(10889-U)</t>
  </si>
  <si>
    <t>(Incorporated in Malaysia)</t>
  </si>
  <si>
    <t>RM'000</t>
  </si>
  <si>
    <t>Extraordinary items</t>
  </si>
  <si>
    <t>(i)</t>
  </si>
  <si>
    <t>(ii)</t>
  </si>
  <si>
    <t>Individual Quarter</t>
  </si>
  <si>
    <t>Quarter</t>
  </si>
  <si>
    <t>Corresponding</t>
  </si>
  <si>
    <t>Cumulative Quarter</t>
  </si>
  <si>
    <t>To Date</t>
  </si>
  <si>
    <t>Period</t>
  </si>
  <si>
    <t>a</t>
  </si>
  <si>
    <t>b</t>
  </si>
  <si>
    <t>Investment income</t>
  </si>
  <si>
    <t>c</t>
  </si>
  <si>
    <t>Depreciation and amortisation</t>
  </si>
  <si>
    <t>d</t>
  </si>
  <si>
    <t>e</t>
  </si>
  <si>
    <t>f</t>
  </si>
  <si>
    <t>g</t>
  </si>
  <si>
    <t>h</t>
  </si>
  <si>
    <t>i</t>
  </si>
  <si>
    <t>Less minority interests</t>
  </si>
  <si>
    <t>j</t>
  </si>
  <si>
    <t>k</t>
  </si>
  <si>
    <t>(iii)</t>
  </si>
  <si>
    <t>Extraordinary items attributable to</t>
  </si>
  <si>
    <t>(Malaysia) Berhad</t>
  </si>
  <si>
    <t>members of Shangri-La Hotels</t>
  </si>
  <si>
    <t>l</t>
  </si>
  <si>
    <t>deducting any provision for the preference</t>
  </si>
  <si>
    <t>dividends, if any :-</t>
  </si>
  <si>
    <t>ordinary shares) (sen)</t>
  </si>
  <si>
    <t>shares) (sen)</t>
  </si>
  <si>
    <t>Basic (based on 440 million ordinary</t>
  </si>
  <si>
    <t>Fully diluted (based on 440 million</t>
  </si>
  <si>
    <t>Fixed Assets</t>
  </si>
  <si>
    <t>Investment in Associated Companies</t>
  </si>
  <si>
    <t>Current Assets</t>
  </si>
  <si>
    <t>Cash</t>
  </si>
  <si>
    <t>Others</t>
  </si>
  <si>
    <t>Current Liabilities</t>
  </si>
  <si>
    <t>Shareholders' Funds</t>
  </si>
  <si>
    <t>Share Capital</t>
  </si>
  <si>
    <t>Reserves</t>
  </si>
  <si>
    <t>Other Long Term Liabilities</t>
  </si>
  <si>
    <t>As at end of</t>
  </si>
  <si>
    <t>Deferred taxation</t>
  </si>
  <si>
    <t>Deposits</t>
  </si>
  <si>
    <t>Total Current Assets</t>
  </si>
  <si>
    <t>Total Current Liabilities</t>
  </si>
  <si>
    <t>Net Current Assets / (Liabilities)</t>
  </si>
  <si>
    <t>Hotel Properties</t>
  </si>
  <si>
    <t>Investment Properties</t>
  </si>
  <si>
    <t>Preceding Year</t>
  </si>
  <si>
    <t>As at preceding</t>
  </si>
  <si>
    <t xml:space="preserve">ANNOUNCEMENT OF UNAUDITED CONSOLIDATED RESULTS </t>
  </si>
  <si>
    <t>UNAUDITED CONSOLIDATED INCOME STATEMENT</t>
  </si>
  <si>
    <t>The Board of Directors of Shangri-La Hotels (Malaysia) Berhad wishes to announce the following :-</t>
  </si>
  <si>
    <t>Current Year</t>
  </si>
  <si>
    <t>UNAUDITED CONSOLIDATED BALANCE SHEET</t>
  </si>
  <si>
    <t>current quarter</t>
  </si>
  <si>
    <t>financial year end</t>
  </si>
  <si>
    <t>Exceptional items</t>
  </si>
  <si>
    <t>Revenue</t>
  </si>
  <si>
    <t>Finance cost</t>
  </si>
  <si>
    <t>associated companies</t>
  </si>
  <si>
    <t>Share of profits and losses of</t>
  </si>
  <si>
    <t>Income tax</t>
  </si>
  <si>
    <t>Pre-acquisition profit/(loss) if applicable</t>
  </si>
  <si>
    <t>m</t>
  </si>
  <si>
    <t>Earnings per share based on 2(m) above after</t>
  </si>
  <si>
    <t>Net tangible assets per share (RM)</t>
  </si>
  <si>
    <t>Long term investments</t>
  </si>
  <si>
    <t>Intangible assets</t>
  </si>
  <si>
    <t>Other long term assets</t>
  </si>
  <si>
    <t>Inventories</t>
  </si>
  <si>
    <t>Trade receivables</t>
  </si>
  <si>
    <t>Short term investment</t>
  </si>
  <si>
    <t>Short term borrowings</t>
  </si>
  <si>
    <t>Trade payables</t>
  </si>
  <si>
    <t>Other payables</t>
  </si>
  <si>
    <t>Provision for taxation</t>
  </si>
  <si>
    <t>Proposed dividend</t>
  </si>
  <si>
    <t>Share premium</t>
  </si>
  <si>
    <t>Revaluation reserve</t>
  </si>
  <si>
    <t>Capital reserve</t>
  </si>
  <si>
    <t>Statutory reserve</t>
  </si>
  <si>
    <t>Merger reserve</t>
  </si>
  <si>
    <t>Retained profit</t>
  </si>
  <si>
    <t>Minority interest</t>
  </si>
  <si>
    <t>Long term borrowings</t>
  </si>
  <si>
    <t>Goodwill on Consolidation</t>
  </si>
  <si>
    <t>Others (Other debtors and prepayments)</t>
  </si>
  <si>
    <t>Others (Advance from a minority shareholder of</t>
  </si>
  <si>
    <t xml:space="preserve"> a subsidiary company)</t>
  </si>
  <si>
    <t>Profit before finance cost, depreciation</t>
  </si>
  <si>
    <t>and amortisation, exceptional items,</t>
  </si>
  <si>
    <t>income tax, minority interests and</t>
  </si>
  <si>
    <t>items</t>
  </si>
  <si>
    <t>attributable to members of Shangri-La</t>
  </si>
  <si>
    <t>Hotels (Malaysia) Berhad</t>
  </si>
  <si>
    <t>FOR THE SECOND QUARTER ENDED 30 JUNE 2002</t>
  </si>
  <si>
    <t>Negative Goodwill on consolidation</t>
  </si>
  <si>
    <t>Other income including interest income</t>
  </si>
  <si>
    <t>extraordinary items</t>
  </si>
  <si>
    <t>(Loss) / Profit before income tax,</t>
  </si>
  <si>
    <t>minority interests and extraordinary</t>
  </si>
  <si>
    <t>items after share of profits and</t>
  </si>
  <si>
    <t>losses of associated companies</t>
  </si>
  <si>
    <t>(Loss) / Profit after income tax</t>
  </si>
  <si>
    <t>before deducting minority interests</t>
  </si>
  <si>
    <t>Net (loss) / profit from ordinary activities</t>
  </si>
  <si>
    <t>Net (loss) / profit attributable to members</t>
  </si>
  <si>
    <t>of Shangri-La Hotels (Malaysia) Berhad</t>
  </si>
</sst>
</file>

<file path=xl/styles.xml><?xml version="1.0" encoding="utf-8"?>
<styleSheet xmlns="http://schemas.openxmlformats.org/spreadsheetml/2006/main">
  <numFmts count="8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0.0%"/>
    <numFmt numFmtId="179" formatCode="#,##0.0_);\(#,##0.0\)"/>
    <numFmt numFmtId="180" formatCode="0.0"/>
    <numFmt numFmtId="181" formatCode="0.00%;[Red]\(0.00%\)"/>
    <numFmt numFmtId="182" formatCode="#,##0;[Red]\(#,##0\)"/>
    <numFmt numFmtId="183" formatCode="dd/mm/yyyy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(* #,##0.0_);_(* \(#,##0.0\);_(* &quot;-&quot;_);_(@_)"/>
    <numFmt numFmtId="191" formatCode="_(* #,##0.00_);_(* \(#,##0.00\);_(* &quot;-&quot;_);_(@_)"/>
    <numFmt numFmtId="192" formatCode="dd\-mmm\-yy_)"/>
    <numFmt numFmtId="193" formatCode="#,##0.0_);[Red]\(#,##0.0\)"/>
    <numFmt numFmtId="194" formatCode="&quot;$&quot;#,##0.0_);\(&quot;$&quot;#,##0.0\)"/>
    <numFmt numFmtId="195" formatCode="0_)"/>
    <numFmt numFmtId="196" formatCode="#,##0.000_);[Red]\(#,##0.000\)"/>
    <numFmt numFmtId="197" formatCode="&quot;$&quot;##,#0_.0\);\(&quot;$&quot;#,##0\)"/>
    <numFmt numFmtId="198" formatCode="&quot;$&quot;#,##0.0_);\(&quot;$&quot;#,##0\)"/>
    <numFmt numFmtId="199" formatCode="_(* #,##0.000_);_(* \(#,##0.000\);_(* &quot;-&quot;_);_(@_)"/>
    <numFmt numFmtId="200" formatCode="_(* #,##0.0000_);_(* \(#,##0.0000\);_(* &quot;-&quot;_);_(@_)"/>
    <numFmt numFmtId="201" formatCode="_(* #,##0.00000_);_(* \(#,##0.00000\);_(* &quot;-&quot;_);_(@_)"/>
    <numFmt numFmtId="202" formatCode="&quot;$&quot;#,##0.000_);\(&quot;$&quot;#,##0.000\)"/>
    <numFmt numFmtId="203" formatCode="&quot;$&quot;#,##0.0000_);\(&quot;$&quot;#,##0.0000\)"/>
    <numFmt numFmtId="204" formatCode="#,##0.000_);\(#,##0.000\)"/>
    <numFmt numFmtId="205" formatCode="General_)"/>
    <numFmt numFmtId="206" formatCode="0.0_)"/>
    <numFmt numFmtId="207" formatCode=";;;"/>
    <numFmt numFmtId="208" formatCode="hh:mm\ AM/PM_)"/>
    <numFmt numFmtId="209" formatCode="#,##0.0000_);\(#,##0.0000\)"/>
    <numFmt numFmtId="210" formatCode="0.00_)"/>
    <numFmt numFmtId="211" formatCode="#,##0.0000_);[Red]\(#,##0.0000\)"/>
    <numFmt numFmtId="212" formatCode="#,##0.00000_);[Red]\(#,##0.00000\)"/>
    <numFmt numFmtId="213" formatCode="#,##0.000000_);[Red]\(#,##0.000000\)"/>
    <numFmt numFmtId="214" formatCode="0.000%"/>
    <numFmt numFmtId="215" formatCode="0.0000%"/>
    <numFmt numFmtId="216" formatCode="0.00000%"/>
    <numFmt numFmtId="217" formatCode="#,###_);[Red]\(#,###\)"/>
    <numFmt numFmtId="218" formatCode="#,###.0_);[Red]\(#,###.0\)"/>
    <numFmt numFmtId="219" formatCode="#,###.00_);[Red]\(#,###.00\)"/>
    <numFmt numFmtId="220" formatCode="&quot;RM&quot;#,##0.0000_);\(&quot;RM&quot;#,##0.0000\)"/>
    <numFmt numFmtId="221" formatCode="&quot;RM&quot;#,##0.000_);\(&quot;RM&quot;#,##0.000\)"/>
    <numFmt numFmtId="222" formatCode="&quot;RM&quot;#,##0.000"/>
    <numFmt numFmtId="223" formatCode="&quot;RM&quot;###0.0_);\(&quot;RM&quot;###0.0\)"/>
    <numFmt numFmtId="224" formatCode="&quot;RM&quot;##0.0_);\(&quot;RM&quot;##0.0\)"/>
    <numFmt numFmtId="225" formatCode="0.0000"/>
    <numFmt numFmtId="226" formatCode="&quot;RM&quot;#,##0.00"/>
    <numFmt numFmtId="227" formatCode="#,##0.0000"/>
    <numFmt numFmtId="228" formatCode="0.00%;\(0.00%\)"/>
    <numFmt numFmtId="229" formatCode="0.0%;\(0.0%\)"/>
    <numFmt numFmtId="230" formatCode="0.00_);[Red]\(0.00\)"/>
    <numFmt numFmtId="231" formatCode="0.0%;[Red]\(0.0%\)"/>
    <numFmt numFmtId="232" formatCode="#,##0.0%_);[Red]\(#,##0.0%\)"/>
    <numFmt numFmtId="233" formatCode="mm/dd/yy"/>
    <numFmt numFmtId="234" formatCode="#,##0.00%_);\(#,##0.00%\)"/>
    <numFmt numFmtId="235" formatCode="_(* #,##0_);[Red]_(* \(#,##0\);_(* &quot;-&quot;??_);_(@_)"/>
    <numFmt numFmtId="236" formatCode="00"/>
    <numFmt numFmtId="237" formatCode="_(* #,##0_);_(* \(#,##0\);_(* &quot;-&quot;??_);_(@_)"/>
    <numFmt numFmtId="238" formatCode="#,##0.0"/>
  </numFmts>
  <fonts count="19">
    <font>
      <sz val="10"/>
      <name val="Tms Rm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0"/>
      <name val="Arial"/>
      <family val="0"/>
    </font>
    <font>
      <sz val="7"/>
      <name val="Times New Roman"/>
      <family val="0"/>
    </font>
    <font>
      <sz val="10"/>
      <name val="Helv"/>
      <family val="0"/>
    </font>
    <font>
      <sz val="8"/>
      <name val="Arial MT"/>
      <family val="0"/>
    </font>
    <font>
      <sz val="10"/>
      <name val="TimesNewRomanPS"/>
      <family val="0"/>
    </font>
    <font>
      <sz val="9"/>
      <name val="Times New Roman"/>
      <family val="1"/>
    </font>
    <font>
      <sz val="9"/>
      <name val="Helv"/>
      <family val="0"/>
    </font>
    <font>
      <sz val="9"/>
      <name val="Arial MT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5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2" fillId="0" borderId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42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2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>
      <alignment/>
      <protection/>
    </xf>
    <xf numFmtId="37" fontId="13" fillId="0" borderId="0">
      <alignment/>
      <protection/>
    </xf>
    <xf numFmtId="37" fontId="14" fillId="0" borderId="0">
      <alignment/>
      <protection/>
    </xf>
    <xf numFmtId="37" fontId="14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205" fontId="15" fillId="0" borderId="0">
      <alignment/>
      <protection/>
    </xf>
    <xf numFmtId="0" fontId="6" fillId="0" borderId="0">
      <alignment/>
      <protection/>
    </xf>
    <xf numFmtId="205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40" fontId="12" fillId="0" borderId="0">
      <alignment/>
      <protection/>
    </xf>
    <xf numFmtId="40" fontId="12" fillId="0" borderId="0">
      <alignment/>
      <protection/>
    </xf>
    <xf numFmtId="37" fontId="16" fillId="0" borderId="0">
      <alignment/>
      <protection/>
    </xf>
    <xf numFmtId="0" fontId="12" fillId="0" borderId="0">
      <alignment/>
      <protection/>
    </xf>
    <xf numFmtId="40" fontId="12" fillId="0" borderId="0">
      <alignment/>
      <protection/>
    </xf>
    <xf numFmtId="37" fontId="1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39" fontId="16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5" fontId="15" fillId="0" borderId="0">
      <alignment/>
      <protection/>
    </xf>
    <xf numFmtId="0" fontId="4" fillId="0" borderId="0">
      <alignment/>
      <protection/>
    </xf>
    <xf numFmtId="37" fontId="17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8" fillId="0" borderId="0">
      <alignment horizontal="centerContinuous"/>
      <protection/>
    </xf>
    <xf numFmtId="37" fontId="18" fillId="0" borderId="0">
      <alignment horizontal="centerContinuous"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3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8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7" fillId="0" borderId="0" xfId="0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>
      <alignment/>
    </xf>
    <xf numFmtId="37" fontId="8" fillId="0" borderId="0" xfId="0" applyFont="1" applyAlignment="1">
      <alignment/>
    </xf>
    <xf numFmtId="37" fontId="5" fillId="0" borderId="0" xfId="0" applyFont="1" applyAlignment="1">
      <alignment horizontal="centerContinuous" vertical="center"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 horizontal="left"/>
    </xf>
    <xf numFmtId="37" fontId="6" fillId="0" borderId="0" xfId="0" applyFont="1" applyAlignment="1">
      <alignment horizontal="left"/>
    </xf>
    <xf numFmtId="37" fontId="5" fillId="0" borderId="1" xfId="0" applyFont="1" applyBorder="1" applyAlignment="1">
      <alignment horizontal="centerContinuous"/>
    </xf>
    <xf numFmtId="37" fontId="6" fillId="0" borderId="1" xfId="0" applyFont="1" applyBorder="1" applyAlignment="1">
      <alignment horizontal="centerContinuous"/>
    </xf>
    <xf numFmtId="37" fontId="6" fillId="0" borderId="0" xfId="0" applyFont="1" applyBorder="1" applyAlignment="1">
      <alignment horizontal="left"/>
    </xf>
    <xf numFmtId="37" fontId="10" fillId="0" borderId="0" xfId="0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applyFont="1" applyAlignment="1" quotePrefix="1">
      <alignment horizontal="center"/>
    </xf>
    <xf numFmtId="37" fontId="6" fillId="0" borderId="0" xfId="0" applyNumberFormat="1" applyFont="1" applyAlignment="1">
      <alignment/>
    </xf>
    <xf numFmtId="37" fontId="6" fillId="0" borderId="2" xfId="0" applyFont="1" applyBorder="1" applyAlignment="1">
      <alignment/>
    </xf>
    <xf numFmtId="1" fontId="6" fillId="0" borderId="0" xfId="0" applyNumberFormat="1" applyFont="1" applyAlignment="1">
      <alignment horizontal="center"/>
    </xf>
    <xf numFmtId="37" fontId="6" fillId="0" borderId="0" xfId="0" applyFont="1" applyAlignment="1">
      <alignment horizontal="center"/>
    </xf>
    <xf numFmtId="37" fontId="6" fillId="0" borderId="0" xfId="0" applyFont="1" applyBorder="1" applyAlignment="1">
      <alignment/>
    </xf>
    <xf numFmtId="1" fontId="6" fillId="0" borderId="0" xfId="0" applyNumberFormat="1" applyFont="1" applyFill="1" applyAlignment="1">
      <alignment horizontal="center"/>
    </xf>
    <xf numFmtId="37" fontId="6" fillId="0" borderId="0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Alignment="1">
      <alignment horizontal="centerContinuous"/>
    </xf>
    <xf numFmtId="38" fontId="6" fillId="0" borderId="0" xfId="0" applyNumberFormat="1" applyFont="1" applyBorder="1" applyAlignment="1">
      <alignment horizontal="center"/>
    </xf>
    <xf numFmtId="38" fontId="6" fillId="0" borderId="0" xfId="0" applyNumberFormat="1" applyFont="1" applyAlignment="1">
      <alignment/>
    </xf>
    <xf numFmtId="38" fontId="9" fillId="0" borderId="0" xfId="0" applyNumberFormat="1" applyFont="1" applyAlignment="1">
      <alignment horizontal="centerContinuous"/>
    </xf>
    <xf numFmtId="38" fontId="6" fillId="0" borderId="3" xfId="0" applyNumberFormat="1" applyFont="1" applyFill="1" applyBorder="1" applyAlignment="1">
      <alignment horizontal="right"/>
    </xf>
    <xf numFmtId="38" fontId="6" fillId="0" borderId="0" xfId="0" applyNumberFormat="1" applyFont="1" applyBorder="1" applyAlignment="1">
      <alignment/>
    </xf>
    <xf numFmtId="38" fontId="6" fillId="0" borderId="3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 quotePrefix="1">
      <alignment horizontal="right"/>
    </xf>
    <xf numFmtId="38" fontId="6" fillId="0" borderId="4" xfId="0" applyNumberFormat="1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38" fontId="6" fillId="0" borderId="4" xfId="0" applyNumberFormat="1" applyFont="1" applyBorder="1" applyAlignment="1">
      <alignment/>
    </xf>
    <xf numFmtId="38" fontId="6" fillId="0" borderId="5" xfId="0" applyNumberFormat="1" applyFont="1" applyBorder="1" applyAlignment="1">
      <alignment/>
    </xf>
    <xf numFmtId="37" fontId="5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14" fontId="6" fillId="0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/>
    </xf>
    <xf numFmtId="193" fontId="6" fillId="0" borderId="3" xfId="0" applyNumberFormat="1" applyFont="1" applyFill="1" applyBorder="1" applyAlignment="1">
      <alignment horizontal="right"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3" fontId="6" fillId="0" borderId="0" xfId="0" applyNumberFormat="1" applyFont="1" applyFill="1" applyBorder="1" applyAlignment="1">
      <alignment/>
    </xf>
    <xf numFmtId="193" fontId="6" fillId="0" borderId="3" xfId="0" applyNumberFormat="1" applyFont="1" applyFill="1" applyBorder="1" applyAlignment="1">
      <alignment/>
    </xf>
    <xf numFmtId="38" fontId="6" fillId="0" borderId="6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193" fontId="6" fillId="0" borderId="0" xfId="0" applyNumberFormat="1" applyFont="1" applyBorder="1" applyAlignment="1">
      <alignment/>
    </xf>
    <xf numFmtId="40" fontId="6" fillId="0" borderId="3" xfId="0" applyNumberFormat="1" applyFont="1" applyFill="1" applyBorder="1" applyAlignment="1">
      <alignment horizontal="right"/>
    </xf>
    <xf numFmtId="40" fontId="6" fillId="0" borderId="0" xfId="0" applyNumberFormat="1" applyFont="1" applyBorder="1" applyAlignment="1">
      <alignment/>
    </xf>
    <xf numFmtId="40" fontId="6" fillId="0" borderId="3" xfId="0" applyNumberFormat="1" applyFont="1" applyBorder="1" applyAlignment="1">
      <alignment/>
    </xf>
    <xf numFmtId="40" fontId="6" fillId="0" borderId="0" xfId="0" applyNumberFormat="1" applyFont="1" applyAlignment="1">
      <alignment/>
    </xf>
  </cellXfs>
  <cellStyles count="142">
    <cellStyle name="Normal" xfId="0"/>
    <cellStyle name="Comma" xfId="15"/>
    <cellStyle name="Comma [0]" xfId="16"/>
    <cellStyle name="Comma [0]_12mths" xfId="17"/>
    <cellStyle name="Comma [0]_A" xfId="18"/>
    <cellStyle name="Comma [0]_BOD87A" xfId="19"/>
    <cellStyle name="Comma [0]_BUDGET98" xfId="20"/>
    <cellStyle name="Comma [0]_Bus. Plan" xfId="21"/>
    <cellStyle name="Comma [0]_Cashflow" xfId="22"/>
    <cellStyle name="Comma [0]_cflow4+8" xfId="23"/>
    <cellStyle name="Comma [0]_CONSOL. ADJS." xfId="24"/>
    <cellStyle name="Comma [0]_Consol98" xfId="25"/>
    <cellStyle name="Comma [0]_EXTB [GRP]" xfId="26"/>
    <cellStyle name="Comma [0]_Hotels" xfId="27"/>
    <cellStyle name="Comma [0]_kb0999" xfId="28"/>
    <cellStyle name="Comma [0]_Non-Hotels" xfId="29"/>
    <cellStyle name="Comma [0]_Others" xfId="30"/>
    <cellStyle name="Comma [0]_p&amp;lforecast" xfId="31"/>
    <cellStyle name="Comma [0]_PBT - 1997 (11+1)" xfId="32"/>
    <cellStyle name="Comma [0]_PBT - 1998" xfId="33"/>
    <cellStyle name="Comma [0]_PESB - Dept" xfId="34"/>
    <cellStyle name="Comma [0]_Sheet2" xfId="35"/>
    <cellStyle name="Comma [0]_Sheet2 (2)" xfId="36"/>
    <cellStyle name="Comma_12mths" xfId="37"/>
    <cellStyle name="Comma_A" xfId="38"/>
    <cellStyle name="Comma_BOD87A" xfId="39"/>
    <cellStyle name="Comma_BUDGET98" xfId="40"/>
    <cellStyle name="Comma_Bus. Plan" xfId="41"/>
    <cellStyle name="Comma_Cashflow" xfId="42"/>
    <cellStyle name="Comma_cflow4+8" xfId="43"/>
    <cellStyle name="Comma_CONSOL. ADJS." xfId="44"/>
    <cellStyle name="Comma_Consol98" xfId="45"/>
    <cellStyle name="Comma_EXTB (GROUP)" xfId="46"/>
    <cellStyle name="Comma_EXTB [GRP]" xfId="47"/>
    <cellStyle name="Comma_Hotels" xfId="48"/>
    <cellStyle name="Comma_kb0999" xfId="49"/>
    <cellStyle name="Comma_Non-Hotels" xfId="50"/>
    <cellStyle name="Comma_Others" xfId="51"/>
    <cellStyle name="Comma_p&amp;lforecast" xfId="52"/>
    <cellStyle name="Comma_PBT - 1997 (11+1)" xfId="53"/>
    <cellStyle name="Comma_PBT - 1998" xfId="54"/>
    <cellStyle name="Comma_PESB - Dept" xfId="55"/>
    <cellStyle name="Comma_Sheet2" xfId="56"/>
    <cellStyle name="Comma_Sheet2 (2)" xfId="57"/>
    <cellStyle name="Currency" xfId="58"/>
    <cellStyle name="Currency [0]" xfId="59"/>
    <cellStyle name="Currency [0]_12mths" xfId="60"/>
    <cellStyle name="Currency [0]_A" xfId="61"/>
    <cellStyle name="Currency [0]_BOD87A" xfId="62"/>
    <cellStyle name="Currency [0]_Bod88" xfId="63"/>
    <cellStyle name="Currency [0]_BUDGET98" xfId="64"/>
    <cellStyle name="Currency [0]_Budget99" xfId="65"/>
    <cellStyle name="Currency [0]_Bus. Plan" xfId="66"/>
    <cellStyle name="Currency [0]_Cashflow" xfId="67"/>
    <cellStyle name="Currency [0]_cflow4+8" xfId="68"/>
    <cellStyle name="Currency [0]_CONSOL. ADJS." xfId="69"/>
    <cellStyle name="Currency [0]_Consol98" xfId="70"/>
    <cellStyle name="Currency [0]_EXTB [GRP]" xfId="71"/>
    <cellStyle name="Currency [0]_GOPMAI" xfId="72"/>
    <cellStyle name="Currency [0]_Hotels" xfId="73"/>
    <cellStyle name="Currency [0]_kb0999" xfId="74"/>
    <cellStyle name="Currency [0]_Non-Hotels" xfId="75"/>
    <cellStyle name="Currency [0]_Others" xfId="76"/>
    <cellStyle name="Currency [0]_p&amp;lforecast" xfId="77"/>
    <cellStyle name="Currency [0]_PBT - 1997 (11+1)" xfId="78"/>
    <cellStyle name="Currency [0]_PBT - 1998" xfId="79"/>
    <cellStyle name="Currency [0]_PESB - Dept" xfId="80"/>
    <cellStyle name="Currency [0]_Sheet1" xfId="81"/>
    <cellStyle name="Currency [0]_Sheet2" xfId="82"/>
    <cellStyle name="Currency [0]_Sheet2 (2)" xfId="83"/>
    <cellStyle name="Currency_12mths" xfId="84"/>
    <cellStyle name="Currency_A" xfId="85"/>
    <cellStyle name="Currency_BOD87A" xfId="86"/>
    <cellStyle name="Currency_Bod88" xfId="87"/>
    <cellStyle name="Currency_BUDGET98" xfId="88"/>
    <cellStyle name="Currency_Budget99" xfId="89"/>
    <cellStyle name="Currency_Bus. Plan" xfId="90"/>
    <cellStyle name="Currency_Cashflow" xfId="91"/>
    <cellStyle name="Currency_cflow4+8" xfId="92"/>
    <cellStyle name="Currency_CONSOL. ADJS." xfId="93"/>
    <cellStyle name="Currency_Consol98" xfId="94"/>
    <cellStyle name="Currency_EXTB [GRP]" xfId="95"/>
    <cellStyle name="Currency_GOPMAI" xfId="96"/>
    <cellStyle name="Currency_Hotels" xfId="97"/>
    <cellStyle name="Currency_kb0999" xfId="98"/>
    <cellStyle name="Currency_Non-Hotels" xfId="99"/>
    <cellStyle name="Currency_Others" xfId="100"/>
    <cellStyle name="Currency_p&amp;lforecast" xfId="101"/>
    <cellStyle name="Currency_PBT - 1997 (11+1)" xfId="102"/>
    <cellStyle name="Currency_PBT - 1998" xfId="103"/>
    <cellStyle name="Currency_PESB - Dept" xfId="104"/>
    <cellStyle name="Currency_Sheet1" xfId="105"/>
    <cellStyle name="Currency_Sheet2" xfId="106"/>
    <cellStyle name="Currency_Sheet2 (2)" xfId="107"/>
    <cellStyle name="Normal_12mths" xfId="108"/>
    <cellStyle name="Normal_30.9.97" xfId="109"/>
    <cellStyle name="Normal_A" xfId="110"/>
    <cellStyle name="Normal_A_Bod88" xfId="111"/>
    <cellStyle name="Normal_A_Budget99" xfId="112"/>
    <cellStyle name="Normal_A_Bus. Plan" xfId="113"/>
    <cellStyle name="Normal_A_PBT - 1998" xfId="114"/>
    <cellStyle name="Normal_B" xfId="115"/>
    <cellStyle name="Normal_B_Bod88" xfId="116"/>
    <cellStyle name="Normal_B_Budget99" xfId="117"/>
    <cellStyle name="Normal_B_Bus. Plan" xfId="118"/>
    <cellStyle name="Normal_B_PBT - 1998" xfId="119"/>
    <cellStyle name="Normal_BOD87A" xfId="120"/>
    <cellStyle name="Normal_Bod88" xfId="121"/>
    <cellStyle name="Normal_BUDGET98" xfId="122"/>
    <cellStyle name="Normal_Budget99" xfId="123"/>
    <cellStyle name="Normal_Bus. Plan" xfId="124"/>
    <cellStyle name="Normal_CAP RES CY" xfId="125"/>
    <cellStyle name="Normal_Cashflow" xfId="126"/>
    <cellStyle name="Normal_cashflow 1994" xfId="127"/>
    <cellStyle name="Normal_cflow4+8" xfId="128"/>
    <cellStyle name="Normal_CONSOL. ADJS." xfId="129"/>
    <cellStyle name="Normal_Consol98" xfId="130"/>
    <cellStyle name="Normal_ELIMINATION OF DIV" xfId="131"/>
    <cellStyle name="Normal_EXTB (GROUP)" xfId="132"/>
    <cellStyle name="Normal_EXTB [GRP]" xfId="133"/>
    <cellStyle name="Normal_GDWILL " xfId="134"/>
    <cellStyle name="Normal_GOPMAI" xfId="135"/>
    <cellStyle name="Normal_Hotels" xfId="136"/>
    <cellStyle name="Normal_JNLS (CO)" xfId="137"/>
    <cellStyle name="Normal_JNLS (GROUP)" xfId="138"/>
    <cellStyle name="Normal_kb0999" xfId="139"/>
    <cellStyle name="Normal_Non-Hotels" xfId="140"/>
    <cellStyle name="Normal_Others" xfId="141"/>
    <cellStyle name="Normal_p&amp;lforecast" xfId="142"/>
    <cellStyle name="Normal_PBT - 1997 (10+2)" xfId="143"/>
    <cellStyle name="Normal_PBT - 1997 (11+1)" xfId="144"/>
    <cellStyle name="Normal_PBT - 1998" xfId="145"/>
    <cellStyle name="Normal_PESB - Dept" xfId="146"/>
    <cellStyle name="Normal_REV RES CY" xfId="147"/>
    <cellStyle name="Normal_Sheet1" xfId="148"/>
    <cellStyle name="Normal_Sheet2" xfId="149"/>
    <cellStyle name="Normal_Sheet2 (2)" xfId="150"/>
    <cellStyle name="Normal_Sheet2_1" xfId="151"/>
    <cellStyle name="Normal_Sheet2_kb0999" xfId="152"/>
    <cellStyle name="Normal_STAT INFO" xfId="153"/>
    <cellStyle name="Normal_Yearly budget format" xfId="154"/>
    <cellStyle name="Percent" xfId="1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REPORTS\1ST%20QUARTER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showGridLines="0" tabSelected="1" workbookViewId="0" topLeftCell="C63">
      <selection activeCell="O80" sqref="O80"/>
    </sheetView>
  </sheetViews>
  <sheetFormatPr defaultColWidth="9.00390625" defaultRowHeight="12.75"/>
  <cols>
    <col min="1" max="1" width="3.375" style="2" customWidth="1"/>
    <col min="2" max="2" width="3.125" style="2" customWidth="1"/>
    <col min="3" max="3" width="4.625" style="2" customWidth="1"/>
    <col min="4" max="4" width="7.875" style="2" customWidth="1"/>
    <col min="5" max="5" width="9.875" style="2" customWidth="1"/>
    <col min="6" max="6" width="13.375" style="2" customWidth="1"/>
    <col min="7" max="8" width="5.875" style="2" customWidth="1"/>
    <col min="9" max="9" width="11.625" style="2" customWidth="1"/>
    <col min="10" max="10" width="4.125" style="2" customWidth="1"/>
    <col min="11" max="11" width="11.625" style="2" customWidth="1"/>
    <col min="12" max="13" width="4.875" style="2" customWidth="1"/>
    <col min="14" max="14" width="11.625" style="2" customWidth="1"/>
    <col min="15" max="15" width="4.125" style="2" customWidth="1"/>
    <col min="16" max="16" width="11.625" style="2" customWidth="1"/>
    <col min="17" max="17" width="4.875" style="2" customWidth="1"/>
    <col min="18" max="18" width="9.375" style="2" customWidth="1"/>
    <col min="19" max="19" width="9.375" style="24" customWidth="1"/>
    <col min="20" max="16384" width="9.375" style="2" customWidth="1"/>
  </cols>
  <sheetData>
    <row r="1" spans="1:17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1:18" ht="15" customHeight="1">
      <c r="A5" s="14" t="s">
        <v>58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4"/>
      <c r="N5" s="14"/>
      <c r="O5" s="14"/>
      <c r="P5" s="14"/>
      <c r="Q5" s="14"/>
      <c r="R5" s="16"/>
    </row>
    <row r="6" spans="1:18" ht="15" customHeight="1">
      <c r="A6" s="17" t="s">
        <v>104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9"/>
    </row>
    <row r="7" spans="1:18" ht="15" customHeight="1">
      <c r="A7" s="47"/>
      <c r="B7" s="47"/>
      <c r="C7" s="5"/>
      <c r="D7" s="5"/>
      <c r="E7" s="5"/>
      <c r="F7" s="5"/>
      <c r="G7" s="5"/>
      <c r="H7" s="47"/>
      <c r="I7" s="47"/>
      <c r="J7" s="47"/>
      <c r="K7" s="47"/>
      <c r="L7" s="47"/>
      <c r="M7" s="47"/>
      <c r="N7" s="47"/>
      <c r="O7" s="47"/>
      <c r="P7" s="47"/>
      <c r="Q7" s="47"/>
      <c r="R7" s="19"/>
    </row>
    <row r="8" spans="1:18" ht="15" customHeight="1">
      <c r="A8" s="27" t="s">
        <v>60</v>
      </c>
      <c r="B8" s="48"/>
      <c r="C8" s="27"/>
      <c r="D8" s="27"/>
      <c r="E8" s="27"/>
      <c r="F8" s="27"/>
      <c r="G8" s="27"/>
      <c r="H8" s="48"/>
      <c r="I8" s="48"/>
      <c r="J8" s="48"/>
      <c r="K8" s="48"/>
      <c r="L8" s="48"/>
      <c r="M8" s="48"/>
      <c r="N8" s="48"/>
      <c r="O8" s="48"/>
      <c r="P8" s="48"/>
      <c r="Q8" s="47"/>
      <c r="R8" s="19"/>
    </row>
    <row r="9" ht="14.25" customHeight="1"/>
    <row r="10" spans="1:2" ht="14.25" customHeight="1">
      <c r="A10" s="1" t="s">
        <v>59</v>
      </c>
      <c r="B10" s="1"/>
    </row>
    <row r="11" spans="1:17" ht="14.25" customHeight="1">
      <c r="A11" s="26"/>
      <c r="I11" s="5" t="s">
        <v>7</v>
      </c>
      <c r="J11" s="5"/>
      <c r="K11" s="5"/>
      <c r="L11" s="27"/>
      <c r="N11" s="5" t="s">
        <v>10</v>
      </c>
      <c r="O11" s="5"/>
      <c r="P11" s="5"/>
      <c r="Q11" s="5"/>
    </row>
    <row r="12" spans="1:17" ht="14.25" customHeight="1">
      <c r="A12" s="26"/>
      <c r="B12" s="26"/>
      <c r="I12" s="10" t="s">
        <v>61</v>
      </c>
      <c r="J12" s="10"/>
      <c r="K12" s="10" t="s">
        <v>56</v>
      </c>
      <c r="L12" s="27"/>
      <c r="N12" s="10" t="s">
        <v>61</v>
      </c>
      <c r="O12" s="10"/>
      <c r="P12" s="10" t="s">
        <v>56</v>
      </c>
      <c r="Q12" s="5"/>
    </row>
    <row r="13" spans="1:17" ht="14.25" customHeight="1">
      <c r="A13" s="26"/>
      <c r="B13" s="26"/>
      <c r="I13" s="10" t="s">
        <v>8</v>
      </c>
      <c r="J13" s="10"/>
      <c r="K13" s="10" t="s">
        <v>9</v>
      </c>
      <c r="L13" s="27"/>
      <c r="N13" s="10" t="s">
        <v>11</v>
      </c>
      <c r="O13" s="10"/>
      <c r="P13" s="10" t="s">
        <v>9</v>
      </c>
      <c r="Q13" s="5"/>
    </row>
    <row r="14" spans="1:18" ht="14.25" customHeight="1">
      <c r="A14" s="25"/>
      <c r="B14" s="25"/>
      <c r="C14" s="9"/>
      <c r="D14" s="9"/>
      <c r="E14" s="9"/>
      <c r="F14" s="23"/>
      <c r="G14" s="9"/>
      <c r="H14" s="9"/>
      <c r="I14" s="28"/>
      <c r="J14" s="25"/>
      <c r="K14" s="25" t="s">
        <v>8</v>
      </c>
      <c r="L14" s="9"/>
      <c r="M14" s="9"/>
      <c r="N14" s="28"/>
      <c r="O14" s="25"/>
      <c r="P14" s="25" t="s">
        <v>12</v>
      </c>
      <c r="Q14" s="9"/>
      <c r="R14" s="9"/>
    </row>
    <row r="15" spans="1:18" ht="14.25" customHeight="1">
      <c r="A15" s="25"/>
      <c r="B15" s="25"/>
      <c r="C15" s="9"/>
      <c r="D15" s="9"/>
      <c r="E15" s="9"/>
      <c r="F15" s="23"/>
      <c r="G15" s="9"/>
      <c r="H15" s="9"/>
      <c r="I15" s="49">
        <v>37437</v>
      </c>
      <c r="J15" s="30"/>
      <c r="K15" s="30">
        <v>37072</v>
      </c>
      <c r="L15" s="50"/>
      <c r="M15" s="50"/>
      <c r="N15" s="49">
        <v>37437</v>
      </c>
      <c r="O15" s="30"/>
      <c r="P15" s="30">
        <v>37072</v>
      </c>
      <c r="Q15" s="9"/>
      <c r="R15" s="9"/>
    </row>
    <row r="16" spans="1:17" ht="14.25" customHeight="1">
      <c r="A16" s="26"/>
      <c r="B16" s="26"/>
      <c r="F16" s="23"/>
      <c r="I16" s="29" t="s">
        <v>3</v>
      </c>
      <c r="J16" s="10"/>
      <c r="K16" s="10" t="s">
        <v>3</v>
      </c>
      <c r="L16" s="5"/>
      <c r="M16" s="11"/>
      <c r="N16" s="29" t="s">
        <v>3</v>
      </c>
      <c r="O16" s="10"/>
      <c r="P16" s="10" t="s">
        <v>3</v>
      </c>
      <c r="Q16" s="6"/>
    </row>
    <row r="17" spans="1:17" ht="14.25" customHeight="1">
      <c r="A17" s="26"/>
      <c r="B17" s="26"/>
      <c r="I17" s="31"/>
      <c r="J17" s="32"/>
      <c r="K17" s="33"/>
      <c r="L17" s="32"/>
      <c r="M17" s="34"/>
      <c r="N17" s="31"/>
      <c r="O17" s="35"/>
      <c r="P17" s="33"/>
      <c r="Q17" s="6"/>
    </row>
    <row r="18" spans="1:16" ht="14.25" customHeight="1" thickBot="1">
      <c r="A18" s="26">
        <v>1</v>
      </c>
      <c r="B18" s="26" t="s">
        <v>13</v>
      </c>
      <c r="C18" s="2" t="s">
        <v>66</v>
      </c>
      <c r="G18" s="20"/>
      <c r="I18" s="36">
        <f>+N18-48834</f>
        <v>52320</v>
      </c>
      <c r="J18" s="37"/>
      <c r="K18" s="36">
        <f>118882-63676</f>
        <v>55206</v>
      </c>
      <c r="L18" s="37"/>
      <c r="M18" s="37"/>
      <c r="N18" s="38">
        <v>101154</v>
      </c>
      <c r="O18" s="37"/>
      <c r="P18" s="38">
        <v>118882</v>
      </c>
    </row>
    <row r="19" spans="1:16" ht="14.25" customHeight="1">
      <c r="A19" s="26"/>
      <c r="B19" s="26"/>
      <c r="C19" s="3"/>
      <c r="G19" s="20"/>
      <c r="I19" s="39"/>
      <c r="J19" s="37"/>
      <c r="K19" s="39"/>
      <c r="L19" s="37"/>
      <c r="M19" s="37"/>
      <c r="N19" s="40"/>
      <c r="O19" s="37"/>
      <c r="P19" s="40"/>
    </row>
    <row r="20" spans="1:16" ht="14.25" customHeight="1" thickBot="1">
      <c r="A20" s="26"/>
      <c r="B20" s="26" t="s">
        <v>14</v>
      </c>
      <c r="C20" s="2" t="s">
        <v>15</v>
      </c>
      <c r="G20" s="20"/>
      <c r="I20" s="36">
        <v>0</v>
      </c>
      <c r="J20" s="37"/>
      <c r="K20" s="36">
        <v>0</v>
      </c>
      <c r="L20" s="37"/>
      <c r="M20" s="37"/>
      <c r="N20" s="38">
        <v>0</v>
      </c>
      <c r="O20" s="37"/>
      <c r="P20" s="38">
        <v>0</v>
      </c>
    </row>
    <row r="21" spans="1:16" ht="14.25" customHeight="1">
      <c r="A21" s="26"/>
      <c r="B21" s="26"/>
      <c r="C21" s="3"/>
      <c r="G21" s="20"/>
      <c r="I21" s="39"/>
      <c r="J21" s="37"/>
      <c r="K21" s="39"/>
      <c r="L21" s="37"/>
      <c r="M21" s="37"/>
      <c r="N21" s="40"/>
      <c r="O21" s="37"/>
      <c r="P21" s="40"/>
    </row>
    <row r="22" spans="1:16" ht="14.25" customHeight="1" thickBot="1">
      <c r="A22" s="26"/>
      <c r="B22" s="26" t="s">
        <v>16</v>
      </c>
      <c r="C22" s="2" t="s">
        <v>106</v>
      </c>
      <c r="G22" s="21"/>
      <c r="I22" s="36">
        <f>+N22-23</f>
        <v>23</v>
      </c>
      <c r="J22" s="37"/>
      <c r="K22" s="36">
        <f>553-299</f>
        <v>254</v>
      </c>
      <c r="L22" s="37"/>
      <c r="M22" s="37"/>
      <c r="N22" s="38">
        <v>46</v>
      </c>
      <c r="O22" s="37"/>
      <c r="P22" s="38">
        <v>553</v>
      </c>
    </row>
    <row r="23" spans="1:16" ht="14.25" customHeight="1">
      <c r="A23" s="26"/>
      <c r="B23" s="26"/>
      <c r="G23" s="21"/>
      <c r="I23" s="39"/>
      <c r="J23" s="34"/>
      <c r="K23" s="39"/>
      <c r="L23" s="34"/>
      <c r="M23" s="34"/>
      <c r="N23" s="40"/>
      <c r="O23" s="34"/>
      <c r="P23" s="40"/>
    </row>
    <row r="24" spans="1:16" ht="14.25" customHeight="1">
      <c r="A24" s="26">
        <v>2</v>
      </c>
      <c r="B24" s="26" t="s">
        <v>13</v>
      </c>
      <c r="C24" s="2" t="s">
        <v>98</v>
      </c>
      <c r="G24" s="22"/>
      <c r="I24" s="39">
        <f>+N24-5878</f>
        <v>3127</v>
      </c>
      <c r="J24" s="37"/>
      <c r="K24" s="39">
        <f>26099-16234+146</f>
        <v>10011</v>
      </c>
      <c r="L24" s="37"/>
      <c r="M24" s="37"/>
      <c r="N24" s="40">
        <f>-1523+1894+8634</f>
        <v>9005</v>
      </c>
      <c r="O24" s="37"/>
      <c r="P24" s="40">
        <f>18692+7407+146</f>
        <v>26245</v>
      </c>
    </row>
    <row r="25" spans="1:16" ht="14.25" customHeight="1">
      <c r="A25" s="26"/>
      <c r="B25" s="26"/>
      <c r="C25" s="2" t="s">
        <v>99</v>
      </c>
      <c r="G25" s="22"/>
      <c r="I25" s="39"/>
      <c r="J25" s="37"/>
      <c r="K25" s="39"/>
      <c r="L25" s="37"/>
      <c r="M25" s="37"/>
      <c r="N25" s="39"/>
      <c r="O25" s="37"/>
      <c r="P25" s="39"/>
    </row>
    <row r="26" spans="1:16" ht="14.25" customHeight="1">
      <c r="A26" s="26"/>
      <c r="B26" s="26"/>
      <c r="C26" s="2" t="s">
        <v>100</v>
      </c>
      <c r="G26" s="22"/>
      <c r="I26" s="39"/>
      <c r="J26" s="37"/>
      <c r="K26" s="39"/>
      <c r="L26" s="37"/>
      <c r="M26" s="37"/>
      <c r="N26" s="39"/>
      <c r="O26" s="37"/>
      <c r="P26" s="39"/>
    </row>
    <row r="27" spans="1:16" ht="14.25" customHeight="1">
      <c r="A27" s="26"/>
      <c r="B27" s="26"/>
      <c r="C27" s="2" t="s">
        <v>107</v>
      </c>
      <c r="G27" s="8"/>
      <c r="I27" s="39"/>
      <c r="J27" s="37"/>
      <c r="K27" s="39"/>
      <c r="L27" s="37"/>
      <c r="M27" s="37"/>
      <c r="N27" s="40"/>
      <c r="O27" s="37"/>
      <c r="P27" s="40"/>
    </row>
    <row r="28" spans="1:16" ht="9" customHeight="1">
      <c r="A28" s="26"/>
      <c r="B28" s="26"/>
      <c r="G28" s="8"/>
      <c r="I28" s="39"/>
      <c r="J28" s="37"/>
      <c r="K28" s="39"/>
      <c r="L28" s="37"/>
      <c r="M28" s="37"/>
      <c r="N28" s="40"/>
      <c r="O28" s="37"/>
      <c r="P28" s="40"/>
    </row>
    <row r="29" spans="1:16" ht="14.25" customHeight="1">
      <c r="A29" s="26"/>
      <c r="B29" s="26" t="s">
        <v>14</v>
      </c>
      <c r="C29" s="2" t="s">
        <v>67</v>
      </c>
      <c r="G29" s="8"/>
      <c r="I29" s="39">
        <f>+N29+701</f>
        <v>-1193</v>
      </c>
      <c r="J29" s="37"/>
      <c r="K29" s="39">
        <v>-146</v>
      </c>
      <c r="L29" s="37"/>
      <c r="M29" s="37"/>
      <c r="N29" s="40">
        <v>-1894</v>
      </c>
      <c r="O29" s="37"/>
      <c r="P29" s="40">
        <v>-146</v>
      </c>
    </row>
    <row r="30" spans="1:16" ht="9" customHeight="1">
      <c r="A30" s="26"/>
      <c r="B30" s="26"/>
      <c r="I30" s="39"/>
      <c r="J30" s="37"/>
      <c r="K30" s="39"/>
      <c r="L30" s="37"/>
      <c r="M30" s="37"/>
      <c r="N30" s="41"/>
      <c r="O30" s="37"/>
      <c r="P30" s="41"/>
    </row>
    <row r="31" spans="1:16" ht="14.25" customHeight="1">
      <c r="A31" s="26"/>
      <c r="B31" s="26" t="s">
        <v>16</v>
      </c>
      <c r="C31" s="2" t="s">
        <v>17</v>
      </c>
      <c r="I31" s="39">
        <f>+N31+3984</f>
        <v>-4650</v>
      </c>
      <c r="J31" s="37"/>
      <c r="K31" s="39">
        <f>-7407+3712</f>
        <v>-3695</v>
      </c>
      <c r="L31" s="37"/>
      <c r="M31" s="37"/>
      <c r="N31" s="40">
        <v>-8634</v>
      </c>
      <c r="O31" s="37"/>
      <c r="P31" s="40">
        <v>-7407</v>
      </c>
    </row>
    <row r="32" spans="1:16" ht="9" customHeight="1">
      <c r="A32" s="26"/>
      <c r="B32" s="26"/>
      <c r="I32" s="39"/>
      <c r="J32" s="37"/>
      <c r="K32" s="39"/>
      <c r="L32" s="37"/>
      <c r="M32" s="37"/>
      <c r="N32" s="40"/>
      <c r="O32" s="37"/>
      <c r="P32" s="40"/>
    </row>
    <row r="33" spans="1:16" ht="14.25" customHeight="1">
      <c r="A33" s="26"/>
      <c r="B33" s="26" t="s">
        <v>18</v>
      </c>
      <c r="C33" s="2" t="s">
        <v>65</v>
      </c>
      <c r="I33" s="39">
        <v>0</v>
      </c>
      <c r="J33" s="37"/>
      <c r="K33" s="39">
        <v>0</v>
      </c>
      <c r="L33" s="37"/>
      <c r="M33" s="37"/>
      <c r="N33" s="40">
        <v>0</v>
      </c>
      <c r="O33" s="37"/>
      <c r="P33" s="40">
        <v>0</v>
      </c>
    </row>
    <row r="34" spans="1:16" ht="9" customHeight="1">
      <c r="A34" s="26"/>
      <c r="B34" s="26"/>
      <c r="I34" s="42"/>
      <c r="J34" s="37"/>
      <c r="K34" s="42"/>
      <c r="L34" s="37"/>
      <c r="M34" s="37"/>
      <c r="N34" s="42"/>
      <c r="O34" s="37"/>
      <c r="P34" s="42"/>
    </row>
    <row r="35" spans="1:16" ht="14.25" customHeight="1">
      <c r="A35" s="26"/>
      <c r="B35" s="26" t="s">
        <v>19</v>
      </c>
      <c r="C35" s="2" t="s">
        <v>108</v>
      </c>
      <c r="I35" s="39">
        <f>+I24+I29+I31+I33</f>
        <v>-2716</v>
      </c>
      <c r="J35" s="37"/>
      <c r="K35" s="39">
        <f>+K24+K29+K31+K33</f>
        <v>6170</v>
      </c>
      <c r="L35" s="37"/>
      <c r="M35" s="37"/>
      <c r="N35" s="39">
        <f>+N24+N29+N31+N33</f>
        <v>-1523</v>
      </c>
      <c r="O35" s="37"/>
      <c r="P35" s="39">
        <f>+P24+P29+P31+P33</f>
        <v>18692</v>
      </c>
    </row>
    <row r="36" spans="1:16" ht="14.25" customHeight="1">
      <c r="A36" s="26"/>
      <c r="B36" s="26"/>
      <c r="C36" s="2" t="s">
        <v>109</v>
      </c>
      <c r="I36" s="39"/>
      <c r="J36" s="37"/>
      <c r="K36" s="39"/>
      <c r="L36" s="37"/>
      <c r="M36" s="37"/>
      <c r="N36" s="39"/>
      <c r="O36" s="37"/>
      <c r="P36" s="39"/>
    </row>
    <row r="37" spans="1:16" ht="14.25" customHeight="1">
      <c r="A37" s="26"/>
      <c r="B37" s="26"/>
      <c r="C37" s="2" t="s">
        <v>101</v>
      </c>
      <c r="I37" s="39"/>
      <c r="J37" s="37"/>
      <c r="K37" s="39"/>
      <c r="L37" s="37"/>
      <c r="M37" s="37"/>
      <c r="N37" s="39"/>
      <c r="O37" s="37"/>
      <c r="P37" s="39"/>
    </row>
    <row r="38" spans="1:16" ht="9" customHeight="1">
      <c r="A38" s="26"/>
      <c r="B38" s="26"/>
      <c r="I38" s="39"/>
      <c r="J38" s="37"/>
      <c r="K38" s="39"/>
      <c r="L38" s="37"/>
      <c r="M38" s="37"/>
      <c r="N38" s="39"/>
      <c r="O38" s="37"/>
      <c r="P38" s="39"/>
    </row>
    <row r="39" spans="1:16" ht="14.25" customHeight="1">
      <c r="A39" s="26"/>
      <c r="B39" s="26" t="s">
        <v>20</v>
      </c>
      <c r="C39" s="2" t="s">
        <v>69</v>
      </c>
      <c r="I39" s="39">
        <f>+N39+1103</f>
        <v>-1005</v>
      </c>
      <c r="J39" s="37"/>
      <c r="K39" s="39">
        <f>-601+3</f>
        <v>-598</v>
      </c>
      <c r="L39" s="37"/>
      <c r="M39" s="37"/>
      <c r="N39" s="39">
        <v>-2108</v>
      </c>
      <c r="O39" s="37"/>
      <c r="P39" s="39">
        <v>-601</v>
      </c>
    </row>
    <row r="40" spans="1:16" ht="14.25" customHeight="1">
      <c r="A40" s="26"/>
      <c r="B40" s="26"/>
      <c r="C40" s="2" t="s">
        <v>68</v>
      </c>
      <c r="I40" s="39"/>
      <c r="J40" s="37"/>
      <c r="K40" s="39"/>
      <c r="L40" s="37"/>
      <c r="M40" s="37"/>
      <c r="N40" s="39"/>
      <c r="O40" s="37"/>
      <c r="P40" s="39"/>
    </row>
    <row r="41" spans="1:16" ht="9" customHeight="1">
      <c r="A41" s="26"/>
      <c r="B41" s="26"/>
      <c r="I41" s="42"/>
      <c r="J41" s="37"/>
      <c r="K41" s="42"/>
      <c r="L41" s="37"/>
      <c r="M41" s="37"/>
      <c r="N41" s="42"/>
      <c r="O41" s="37"/>
      <c r="P41" s="42"/>
    </row>
    <row r="42" spans="1:16" ht="14.25" customHeight="1">
      <c r="A42" s="26"/>
      <c r="B42" s="26" t="s">
        <v>21</v>
      </c>
      <c r="C42" s="2" t="s">
        <v>108</v>
      </c>
      <c r="I42" s="39">
        <f>+I35+I39</f>
        <v>-3721</v>
      </c>
      <c r="J42" s="37"/>
      <c r="K42" s="39">
        <f>+K35+K39</f>
        <v>5572</v>
      </c>
      <c r="L42" s="37"/>
      <c r="M42" s="37"/>
      <c r="N42" s="39">
        <f>+N35+N39</f>
        <v>-3631</v>
      </c>
      <c r="O42" s="37"/>
      <c r="P42" s="39">
        <f>+P35+P39</f>
        <v>18091</v>
      </c>
    </row>
    <row r="43" spans="1:16" ht="14.25" customHeight="1">
      <c r="A43" s="26"/>
      <c r="B43" s="26"/>
      <c r="C43" s="2" t="s">
        <v>109</v>
      </c>
      <c r="I43" s="39"/>
      <c r="J43" s="37"/>
      <c r="K43" s="39"/>
      <c r="L43" s="37"/>
      <c r="M43" s="37"/>
      <c r="N43" s="39"/>
      <c r="O43" s="37"/>
      <c r="P43" s="39"/>
    </row>
    <row r="44" spans="1:16" ht="14.25" customHeight="1">
      <c r="A44" s="26"/>
      <c r="B44" s="26"/>
      <c r="C44" s="2" t="s">
        <v>110</v>
      </c>
      <c r="I44" s="39"/>
      <c r="J44" s="37"/>
      <c r="K44" s="39"/>
      <c r="L44" s="37"/>
      <c r="M44" s="37"/>
      <c r="N44" s="39"/>
      <c r="O44" s="37"/>
      <c r="P44" s="39"/>
    </row>
    <row r="45" spans="1:16" ht="14.25" customHeight="1">
      <c r="A45" s="26"/>
      <c r="B45" s="26"/>
      <c r="C45" s="2" t="s">
        <v>111</v>
      </c>
      <c r="I45" s="39"/>
      <c r="J45" s="37"/>
      <c r="K45" s="39"/>
      <c r="L45" s="37"/>
      <c r="M45" s="37"/>
      <c r="N45" s="39"/>
      <c r="O45" s="37"/>
      <c r="P45" s="39"/>
    </row>
    <row r="46" spans="1:16" ht="9" customHeight="1">
      <c r="A46" s="26"/>
      <c r="B46" s="26"/>
      <c r="I46" s="39"/>
      <c r="J46" s="37"/>
      <c r="K46" s="39"/>
      <c r="L46" s="37"/>
      <c r="M46" s="37"/>
      <c r="N46" s="39"/>
      <c r="O46" s="37"/>
      <c r="P46" s="39"/>
    </row>
    <row r="47" spans="1:16" ht="14.25" customHeight="1">
      <c r="A47" s="26"/>
      <c r="B47" s="26" t="s">
        <v>22</v>
      </c>
      <c r="C47" s="2" t="s">
        <v>70</v>
      </c>
      <c r="I47" s="39">
        <f>+N47+281</f>
        <v>-1161</v>
      </c>
      <c r="J47" s="37"/>
      <c r="K47" s="39">
        <f>-5421+3464</f>
        <v>-1957</v>
      </c>
      <c r="L47" s="37"/>
      <c r="M47" s="37"/>
      <c r="N47" s="39">
        <f>303-1745</f>
        <v>-1442</v>
      </c>
      <c r="O47" s="37"/>
      <c r="P47" s="39">
        <v>-5421</v>
      </c>
    </row>
    <row r="48" spans="1:16" ht="9" customHeight="1">
      <c r="A48" s="26"/>
      <c r="B48" s="26"/>
      <c r="I48" s="42"/>
      <c r="J48" s="37"/>
      <c r="K48" s="42"/>
      <c r="L48" s="37"/>
      <c r="M48" s="37"/>
      <c r="N48" s="42"/>
      <c r="O48" s="37"/>
      <c r="P48" s="42"/>
    </row>
    <row r="49" spans="1:16" ht="14.25" customHeight="1">
      <c r="A49" s="26"/>
      <c r="B49" s="26" t="s">
        <v>23</v>
      </c>
      <c r="C49" s="26" t="s">
        <v>5</v>
      </c>
      <c r="D49" s="2" t="s">
        <v>112</v>
      </c>
      <c r="I49" s="39">
        <f>+I42+I47</f>
        <v>-4882</v>
      </c>
      <c r="J49" s="37"/>
      <c r="K49" s="39">
        <f>+K42+K47</f>
        <v>3615</v>
      </c>
      <c r="L49" s="37"/>
      <c r="M49" s="37"/>
      <c r="N49" s="39">
        <f>+N42+N47</f>
        <v>-5073</v>
      </c>
      <c r="O49" s="37"/>
      <c r="P49" s="39">
        <f>+P42+P47</f>
        <v>12670</v>
      </c>
    </row>
    <row r="50" spans="1:16" ht="14.25" customHeight="1">
      <c r="A50" s="26"/>
      <c r="B50" s="26"/>
      <c r="D50" s="2" t="s">
        <v>113</v>
      </c>
      <c r="I50" s="39"/>
      <c r="J50" s="37"/>
      <c r="K50" s="39"/>
      <c r="L50" s="37"/>
      <c r="M50" s="37"/>
      <c r="N50" s="39"/>
      <c r="O50" s="37"/>
      <c r="P50" s="39"/>
    </row>
    <row r="51" spans="1:16" ht="9" customHeight="1">
      <c r="A51" s="26"/>
      <c r="B51" s="26"/>
      <c r="I51" s="39"/>
      <c r="J51" s="37"/>
      <c r="K51" s="39"/>
      <c r="L51" s="37"/>
      <c r="M51" s="37"/>
      <c r="N51" s="39"/>
      <c r="O51" s="37"/>
      <c r="P51" s="39"/>
    </row>
    <row r="52" spans="1:16" ht="14.25" customHeight="1">
      <c r="A52" s="26"/>
      <c r="B52" s="26"/>
      <c r="C52" s="26" t="s">
        <v>6</v>
      </c>
      <c r="D52" s="2" t="s">
        <v>24</v>
      </c>
      <c r="I52" s="39">
        <f>+N52+106</f>
        <v>114</v>
      </c>
      <c r="J52" s="37"/>
      <c r="K52" s="39">
        <f>-343+296</f>
        <v>-47</v>
      </c>
      <c r="L52" s="37"/>
      <c r="M52" s="37"/>
      <c r="N52" s="39">
        <v>8</v>
      </c>
      <c r="O52" s="37"/>
      <c r="P52" s="39">
        <v>-343</v>
      </c>
    </row>
    <row r="53" spans="1:2" ht="9" customHeight="1">
      <c r="A53" s="26"/>
      <c r="B53" s="26"/>
    </row>
    <row r="54" spans="1:16" ht="14.25" customHeight="1">
      <c r="A54" s="26"/>
      <c r="B54" s="26" t="s">
        <v>25</v>
      </c>
      <c r="C54" s="2" t="s">
        <v>71</v>
      </c>
      <c r="I54" s="39">
        <v>0</v>
      </c>
      <c r="J54" s="37"/>
      <c r="K54" s="39">
        <v>0</v>
      </c>
      <c r="L54" s="37"/>
      <c r="M54" s="37"/>
      <c r="N54" s="39">
        <v>0</v>
      </c>
      <c r="O54" s="37"/>
      <c r="P54" s="39">
        <v>0</v>
      </c>
    </row>
    <row r="55" spans="1:16" ht="9" customHeight="1">
      <c r="A55" s="26"/>
      <c r="B55" s="26"/>
      <c r="I55" s="42"/>
      <c r="J55" s="37"/>
      <c r="K55" s="42"/>
      <c r="L55" s="37"/>
      <c r="M55" s="37"/>
      <c r="N55" s="42"/>
      <c r="O55" s="37"/>
      <c r="P55" s="42"/>
    </row>
    <row r="56" spans="1:16" ht="14.25" customHeight="1">
      <c r="A56" s="26"/>
      <c r="B56" s="26" t="s">
        <v>26</v>
      </c>
      <c r="C56" s="2" t="s">
        <v>114</v>
      </c>
      <c r="I56" s="39">
        <f>+I49+I52+I54</f>
        <v>-4768</v>
      </c>
      <c r="J56" s="37"/>
      <c r="K56" s="39">
        <f>+K49+K52+K54</f>
        <v>3568</v>
      </c>
      <c r="L56" s="37"/>
      <c r="M56" s="37"/>
      <c r="N56" s="39">
        <f>+N49+N52+N54</f>
        <v>-5065</v>
      </c>
      <c r="O56" s="37"/>
      <c r="P56" s="39">
        <f>+P49+P52+P54</f>
        <v>12327</v>
      </c>
    </row>
    <row r="57" spans="1:16" ht="14.25" customHeight="1">
      <c r="A57" s="26"/>
      <c r="B57" s="26"/>
      <c r="C57" s="2" t="s">
        <v>102</v>
      </c>
      <c r="I57" s="39"/>
      <c r="J57" s="37"/>
      <c r="K57" s="39"/>
      <c r="L57" s="37"/>
      <c r="M57" s="37"/>
      <c r="N57" s="39"/>
      <c r="O57" s="37"/>
      <c r="P57" s="39"/>
    </row>
    <row r="58" spans="1:16" ht="14.25" customHeight="1">
      <c r="A58" s="26"/>
      <c r="B58" s="26"/>
      <c r="C58" s="2" t="s">
        <v>103</v>
      </c>
      <c r="I58" s="39"/>
      <c r="J58" s="37"/>
      <c r="K58" s="39"/>
      <c r="L58" s="37"/>
      <c r="M58" s="37"/>
      <c r="N58" s="39"/>
      <c r="O58" s="37"/>
      <c r="P58" s="39"/>
    </row>
    <row r="59" spans="1:16" ht="9" customHeight="1">
      <c r="A59" s="26"/>
      <c r="B59" s="26"/>
      <c r="I59" s="39"/>
      <c r="J59" s="37"/>
      <c r="K59" s="39"/>
      <c r="L59" s="37"/>
      <c r="M59" s="37"/>
      <c r="N59" s="39"/>
      <c r="O59" s="37"/>
      <c r="P59" s="39"/>
    </row>
    <row r="60" spans="1:16" ht="14.25" customHeight="1">
      <c r="A60" s="26"/>
      <c r="B60" s="26" t="s">
        <v>31</v>
      </c>
      <c r="C60" s="26" t="s">
        <v>5</v>
      </c>
      <c r="D60" s="2" t="s">
        <v>4</v>
      </c>
      <c r="I60" s="39">
        <v>0</v>
      </c>
      <c r="J60" s="37"/>
      <c r="K60" s="39">
        <v>0</v>
      </c>
      <c r="L60" s="37"/>
      <c r="M60" s="37"/>
      <c r="N60" s="39">
        <v>0</v>
      </c>
      <c r="O60" s="37"/>
      <c r="P60" s="39">
        <v>0</v>
      </c>
    </row>
    <row r="61" spans="1:16" ht="14.25" customHeight="1">
      <c r="A61" s="26"/>
      <c r="B61" s="26"/>
      <c r="C61" s="26" t="s">
        <v>6</v>
      </c>
      <c r="D61" s="2" t="s">
        <v>24</v>
      </c>
      <c r="I61" s="42">
        <v>0</v>
      </c>
      <c r="J61" s="37"/>
      <c r="K61" s="42">
        <v>0</v>
      </c>
      <c r="L61" s="37"/>
      <c r="M61" s="37"/>
      <c r="N61" s="42">
        <v>0</v>
      </c>
      <c r="O61" s="37"/>
      <c r="P61" s="42">
        <v>0</v>
      </c>
    </row>
    <row r="62" spans="1:16" ht="14.25" customHeight="1">
      <c r="A62" s="26"/>
      <c r="B62" s="26"/>
      <c r="C62" s="26" t="s">
        <v>27</v>
      </c>
      <c r="D62" s="2" t="s">
        <v>28</v>
      </c>
      <c r="I62" s="39">
        <f>+I60+I61</f>
        <v>0</v>
      </c>
      <c r="J62" s="37"/>
      <c r="K62" s="39">
        <f>+K60+K61</f>
        <v>0</v>
      </c>
      <c r="L62" s="37"/>
      <c r="M62" s="37"/>
      <c r="N62" s="39">
        <f>+N60+N61</f>
        <v>0</v>
      </c>
      <c r="O62" s="37"/>
      <c r="P62" s="39">
        <f>+P60+P61</f>
        <v>0</v>
      </c>
    </row>
    <row r="63" spans="1:16" ht="14.25" customHeight="1">
      <c r="A63" s="26"/>
      <c r="B63" s="26"/>
      <c r="C63" s="26"/>
      <c r="D63" s="2" t="s">
        <v>30</v>
      </c>
      <c r="I63" s="39"/>
      <c r="J63" s="37"/>
      <c r="K63" s="39"/>
      <c r="L63" s="37"/>
      <c r="M63" s="37"/>
      <c r="N63" s="40"/>
      <c r="O63" s="37"/>
      <c r="P63" s="40"/>
    </row>
    <row r="64" spans="1:16" ht="14.25" customHeight="1">
      <c r="A64" s="26"/>
      <c r="B64" s="26"/>
      <c r="C64" s="26"/>
      <c r="D64" s="2" t="s">
        <v>29</v>
      </c>
      <c r="I64" s="39"/>
      <c r="J64" s="37"/>
      <c r="K64" s="39"/>
      <c r="L64" s="37"/>
      <c r="M64" s="37"/>
      <c r="N64" s="40"/>
      <c r="O64" s="37"/>
      <c r="P64" s="40"/>
    </row>
    <row r="65" spans="1:16" ht="9" customHeight="1">
      <c r="A65" s="26"/>
      <c r="B65" s="26"/>
      <c r="C65" s="26"/>
      <c r="I65" s="39"/>
      <c r="J65" s="37"/>
      <c r="K65" s="39"/>
      <c r="L65" s="37"/>
      <c r="M65" s="37"/>
      <c r="N65" s="40"/>
      <c r="O65" s="37"/>
      <c r="P65" s="40"/>
    </row>
    <row r="66" spans="1:16" ht="14.25" customHeight="1">
      <c r="A66" s="26"/>
      <c r="B66" s="26" t="s">
        <v>72</v>
      </c>
      <c r="C66" s="2" t="s">
        <v>115</v>
      </c>
      <c r="I66" s="39"/>
      <c r="J66" s="37"/>
      <c r="K66" s="39"/>
      <c r="L66" s="37"/>
      <c r="M66" s="37"/>
      <c r="N66" s="40"/>
      <c r="O66" s="37"/>
      <c r="P66" s="40"/>
    </row>
    <row r="67" spans="1:16" ht="14.25" customHeight="1" thickBot="1">
      <c r="A67" s="26"/>
      <c r="B67" s="26"/>
      <c r="C67" s="2" t="s">
        <v>116</v>
      </c>
      <c r="I67" s="36">
        <f>+I56+I62</f>
        <v>-4768</v>
      </c>
      <c r="J67" s="37"/>
      <c r="K67" s="36">
        <f>+K56+K62</f>
        <v>3568</v>
      </c>
      <c r="L67" s="37"/>
      <c r="M67" s="37"/>
      <c r="N67" s="36">
        <f>+N56+N62</f>
        <v>-5065</v>
      </c>
      <c r="O67" s="37"/>
      <c r="P67" s="36">
        <f>+P56+P62</f>
        <v>12327</v>
      </c>
    </row>
    <row r="68" spans="1:16" ht="14.25" customHeight="1">
      <c r="A68" s="26"/>
      <c r="B68" s="26"/>
      <c r="C68" s="26"/>
      <c r="I68" s="39"/>
      <c r="J68" s="37"/>
      <c r="K68" s="39"/>
      <c r="L68" s="37"/>
      <c r="M68" s="37"/>
      <c r="N68" s="40"/>
      <c r="O68" s="37"/>
      <c r="P68" s="40"/>
    </row>
    <row r="69" spans="1:16" ht="14.25" customHeight="1">
      <c r="A69" s="26">
        <v>3</v>
      </c>
      <c r="B69" s="26"/>
      <c r="C69" s="4" t="s">
        <v>73</v>
      </c>
      <c r="I69" s="39"/>
      <c r="J69" s="37"/>
      <c r="K69" s="39"/>
      <c r="L69" s="37"/>
      <c r="M69" s="37"/>
      <c r="N69" s="40"/>
      <c r="O69" s="37"/>
      <c r="P69" s="40"/>
    </row>
    <row r="70" spans="1:16" ht="14.25" customHeight="1">
      <c r="A70" s="26"/>
      <c r="B70" s="26"/>
      <c r="C70" s="4" t="s">
        <v>32</v>
      </c>
      <c r="I70" s="39"/>
      <c r="J70" s="37"/>
      <c r="K70" s="39"/>
      <c r="L70" s="37"/>
      <c r="M70" s="37"/>
      <c r="N70" s="40"/>
      <c r="O70" s="37"/>
      <c r="P70" s="40"/>
    </row>
    <row r="71" spans="1:16" ht="14.25" customHeight="1">
      <c r="A71" s="26"/>
      <c r="B71" s="26"/>
      <c r="C71" s="4" t="s">
        <v>33</v>
      </c>
      <c r="I71" s="39"/>
      <c r="J71" s="37"/>
      <c r="K71" s="39"/>
      <c r="L71" s="37"/>
      <c r="M71" s="37"/>
      <c r="N71" s="40"/>
      <c r="O71" s="37"/>
      <c r="P71" s="40"/>
    </row>
    <row r="72" spans="1:16" ht="14.25" customHeight="1" thickBot="1">
      <c r="A72" s="26"/>
      <c r="B72" s="26"/>
      <c r="C72" s="26"/>
      <c r="D72" s="2" t="s">
        <v>36</v>
      </c>
      <c r="I72" s="59">
        <f>+I56/4400</f>
        <v>-1.0836363636363637</v>
      </c>
      <c r="J72" s="60"/>
      <c r="K72" s="59">
        <f>+K56/4400</f>
        <v>0.8109090909090909</v>
      </c>
      <c r="L72" s="60"/>
      <c r="M72" s="60"/>
      <c r="N72" s="59">
        <f>+N56/4400</f>
        <v>-1.1511363636363636</v>
      </c>
      <c r="O72" s="60"/>
      <c r="P72" s="59">
        <f>+P56/4400</f>
        <v>2.8015909090909092</v>
      </c>
    </row>
    <row r="73" spans="1:16" ht="14.25" customHeight="1">
      <c r="A73" s="26"/>
      <c r="B73" s="26"/>
      <c r="C73" s="26"/>
      <c r="D73" s="2" t="s">
        <v>35</v>
      </c>
      <c r="I73" s="53"/>
      <c r="J73" s="52"/>
      <c r="K73" s="53"/>
      <c r="L73" s="52"/>
      <c r="M73" s="52"/>
      <c r="N73" s="54"/>
      <c r="O73" s="52"/>
      <c r="P73" s="53"/>
    </row>
    <row r="74" spans="1:16" ht="14.25" customHeight="1" hidden="1" thickBot="1">
      <c r="A74" s="26"/>
      <c r="B74" s="26"/>
      <c r="C74" s="26" t="s">
        <v>6</v>
      </c>
      <c r="D74" s="2" t="s">
        <v>37</v>
      </c>
      <c r="I74" s="51">
        <f>+I67/4400</f>
        <v>-1.0836363636363637</v>
      </c>
      <c r="J74" s="52"/>
      <c r="K74" s="51">
        <f>+K67/4400</f>
        <v>0.8109090909090909</v>
      </c>
      <c r="L74" s="52"/>
      <c r="M74" s="52"/>
      <c r="N74" s="55">
        <f>+N67/4400</f>
        <v>-1.1511363636363636</v>
      </c>
      <c r="O74" s="52"/>
      <c r="P74" s="51">
        <f>+P67/4400</f>
        <v>2.8015909090909092</v>
      </c>
    </row>
    <row r="75" spans="1:16" ht="14.25" customHeight="1" hidden="1">
      <c r="A75" s="26"/>
      <c r="B75" s="26"/>
      <c r="C75" s="26"/>
      <c r="D75" s="2" t="s">
        <v>34</v>
      </c>
      <c r="I75" s="53"/>
      <c r="J75" s="52"/>
      <c r="K75" s="58"/>
      <c r="L75" s="52"/>
      <c r="M75" s="52"/>
      <c r="N75" s="54"/>
      <c r="O75" s="52"/>
      <c r="P75" s="58"/>
    </row>
    <row r="76" spans="1:16" ht="14.25" customHeight="1">
      <c r="A76" s="26"/>
      <c r="B76" s="26"/>
      <c r="C76" s="26"/>
      <c r="I76" s="39"/>
      <c r="J76" s="37"/>
      <c r="K76" s="57"/>
      <c r="L76" s="37"/>
      <c r="M76" s="37"/>
      <c r="N76" s="40"/>
      <c r="O76" s="37"/>
      <c r="P76" s="57"/>
    </row>
    <row r="77" spans="1:16" ht="14.25" customHeight="1">
      <c r="A77" s="26"/>
      <c r="B77" s="26"/>
      <c r="C77" s="26"/>
      <c r="I77" s="39"/>
      <c r="J77" s="37"/>
      <c r="K77" s="57"/>
      <c r="L77" s="37"/>
      <c r="M77" s="37"/>
      <c r="N77" s="40"/>
      <c r="O77" s="37"/>
      <c r="P77" s="57"/>
    </row>
    <row r="78" spans="1:16" ht="14.25" customHeight="1">
      <c r="A78" s="26"/>
      <c r="B78" s="26"/>
      <c r="C78" s="26"/>
      <c r="I78" s="39"/>
      <c r="J78" s="37"/>
      <c r="K78" s="57"/>
      <c r="L78" s="37"/>
      <c r="M78" s="37"/>
      <c r="N78" s="40"/>
      <c r="O78" s="37"/>
      <c r="P78" s="57"/>
    </row>
    <row r="79" spans="1:16" ht="14.25" customHeight="1">
      <c r="A79" s="26"/>
      <c r="B79" s="26"/>
      <c r="C79" s="26"/>
      <c r="I79" s="39"/>
      <c r="J79" s="37"/>
      <c r="K79" s="57"/>
      <c r="L79" s="37"/>
      <c r="M79" s="37"/>
      <c r="N79" s="40"/>
      <c r="O79" s="37"/>
      <c r="P79" s="57"/>
    </row>
    <row r="80" spans="1:16" ht="14.25" customHeight="1">
      <c r="A80" s="26"/>
      <c r="B80" s="26"/>
      <c r="C80" s="26"/>
      <c r="I80" s="39"/>
      <c r="J80" s="37"/>
      <c r="K80" s="37"/>
      <c r="L80" s="37"/>
      <c r="M80" s="37"/>
      <c r="N80" s="40"/>
      <c r="O80" s="37"/>
      <c r="P80" s="37"/>
    </row>
    <row r="81" spans="1:16" ht="15">
      <c r="A81" s="26"/>
      <c r="I81" s="34"/>
      <c r="J81" s="34"/>
      <c r="K81" s="34"/>
      <c r="L81" s="34"/>
      <c r="M81" s="34"/>
      <c r="N81" s="34"/>
      <c r="O81" s="34"/>
      <c r="P81" s="34"/>
    </row>
    <row r="82" spans="1:16" ht="15">
      <c r="A82" s="26"/>
      <c r="I82" s="34"/>
      <c r="J82" s="34"/>
      <c r="K82" s="34"/>
      <c r="L82" s="34"/>
      <c r="M82" s="34"/>
      <c r="N82" s="34"/>
      <c r="O82" s="34"/>
      <c r="P82" s="34"/>
    </row>
    <row r="83" spans="1:16" ht="15">
      <c r="A83" s="26"/>
      <c r="I83" s="34"/>
      <c r="J83" s="34"/>
      <c r="K83" s="34"/>
      <c r="L83" s="34"/>
      <c r="M83" s="34"/>
      <c r="N83" s="34"/>
      <c r="O83" s="34"/>
      <c r="P83" s="34"/>
    </row>
    <row r="84" spans="1:16" ht="15">
      <c r="A84" s="26"/>
      <c r="I84" s="34"/>
      <c r="J84" s="34"/>
      <c r="K84" s="34"/>
      <c r="L84" s="34"/>
      <c r="M84" s="34"/>
      <c r="N84" s="34"/>
      <c r="O84" s="34"/>
      <c r="P84" s="34"/>
    </row>
    <row r="85" spans="1:16" ht="15">
      <c r="A85" s="26"/>
      <c r="I85" s="34"/>
      <c r="J85" s="34"/>
      <c r="K85" s="34"/>
      <c r="L85" s="34"/>
      <c r="M85" s="34"/>
      <c r="N85" s="34"/>
      <c r="O85" s="34"/>
      <c r="P85" s="34"/>
    </row>
    <row r="86" spans="1:16" ht="15">
      <c r="A86" s="26"/>
      <c r="I86" s="34"/>
      <c r="J86" s="34"/>
      <c r="K86" s="34"/>
      <c r="L86" s="34"/>
      <c r="M86" s="34"/>
      <c r="N86" s="34"/>
      <c r="O86" s="34"/>
      <c r="P86" s="34"/>
    </row>
    <row r="87" spans="1:16" ht="15">
      <c r="A87" s="26"/>
      <c r="I87" s="34"/>
      <c r="J87" s="34"/>
      <c r="K87" s="34"/>
      <c r="L87" s="34"/>
      <c r="M87" s="34"/>
      <c r="N87" s="34"/>
      <c r="O87" s="34"/>
      <c r="P87" s="34"/>
    </row>
    <row r="88" spans="1:16" ht="15">
      <c r="A88" s="26"/>
      <c r="I88" s="34"/>
      <c r="J88" s="34"/>
      <c r="K88" s="34"/>
      <c r="L88" s="34"/>
      <c r="M88" s="34"/>
      <c r="N88" s="34"/>
      <c r="O88" s="34"/>
      <c r="P88" s="34"/>
    </row>
    <row r="89" ht="15">
      <c r="A89" s="26"/>
    </row>
    <row r="90" ht="15">
      <c r="A90" s="26"/>
    </row>
    <row r="91" ht="15">
      <c r="A91" s="26"/>
    </row>
    <row r="92" ht="15">
      <c r="A92" s="26"/>
    </row>
    <row r="93" ht="15">
      <c r="A93" s="26"/>
    </row>
    <row r="94" ht="15">
      <c r="A94" s="26"/>
    </row>
    <row r="95" ht="15">
      <c r="A95" s="26"/>
    </row>
    <row r="96" ht="15">
      <c r="A96" s="26"/>
    </row>
    <row r="97" ht="15">
      <c r="A97" s="26"/>
    </row>
    <row r="98" ht="15">
      <c r="A98" s="26"/>
    </row>
    <row r="99" ht="15">
      <c r="A99" s="26"/>
    </row>
    <row r="100" ht="15">
      <c r="A100" s="26"/>
    </row>
    <row r="101" ht="15">
      <c r="A101" s="26"/>
    </row>
    <row r="102" ht="15">
      <c r="A102" s="26"/>
    </row>
    <row r="103" ht="15">
      <c r="A103" s="26"/>
    </row>
    <row r="104" ht="15">
      <c r="A104" s="26"/>
    </row>
    <row r="105" ht="15">
      <c r="A105" s="26"/>
    </row>
    <row r="106" ht="15">
      <c r="A106" s="26"/>
    </row>
    <row r="107" ht="15">
      <c r="A107" s="26"/>
    </row>
    <row r="108" ht="15">
      <c r="A108" s="26"/>
    </row>
    <row r="109" ht="15">
      <c r="A109" s="26"/>
    </row>
    <row r="110" ht="15">
      <c r="A110" s="26"/>
    </row>
    <row r="111" ht="15">
      <c r="A111" s="26"/>
    </row>
    <row r="112" ht="15">
      <c r="A112" s="26"/>
    </row>
    <row r="113" ht="15">
      <c r="A113" s="26"/>
    </row>
    <row r="114" ht="15">
      <c r="A114" s="26"/>
    </row>
    <row r="115" ht="15">
      <c r="A115" s="26"/>
    </row>
    <row r="116" ht="15">
      <c r="A116" s="26"/>
    </row>
    <row r="117" ht="15">
      <c r="A117" s="26"/>
    </row>
    <row r="118" ht="15">
      <c r="A118" s="26"/>
    </row>
    <row r="119" ht="15">
      <c r="A119" s="26"/>
    </row>
    <row r="120" ht="15">
      <c r="A120" s="26"/>
    </row>
    <row r="121" ht="15">
      <c r="A121" s="26"/>
    </row>
    <row r="122" ht="15">
      <c r="A122" s="26"/>
    </row>
    <row r="123" ht="15">
      <c r="A123" s="26"/>
    </row>
    <row r="124" ht="15">
      <c r="A124" s="26"/>
    </row>
    <row r="125" ht="15">
      <c r="A125" s="26"/>
    </row>
    <row r="126" ht="15">
      <c r="A126" s="26"/>
    </row>
    <row r="127" ht="15">
      <c r="A127" s="26"/>
    </row>
    <row r="128" ht="15">
      <c r="A128" s="26"/>
    </row>
    <row r="129" ht="15">
      <c r="A129" s="26"/>
    </row>
    <row r="130" ht="15">
      <c r="A130" s="26"/>
    </row>
    <row r="131" ht="15">
      <c r="A131" s="26"/>
    </row>
    <row r="132" ht="15">
      <c r="A132" s="26"/>
    </row>
    <row r="133" ht="15">
      <c r="A133" s="26"/>
    </row>
    <row r="134" ht="15">
      <c r="A134" s="26"/>
    </row>
    <row r="135" ht="15">
      <c r="A135" s="26"/>
    </row>
    <row r="136" ht="15">
      <c r="A136" s="26"/>
    </row>
    <row r="137" ht="15">
      <c r="A137" s="26"/>
    </row>
    <row r="138" ht="15">
      <c r="A138" s="26"/>
    </row>
    <row r="139" ht="15">
      <c r="A139" s="26"/>
    </row>
    <row r="140" ht="15">
      <c r="A140" s="26"/>
    </row>
    <row r="141" ht="15">
      <c r="A141" s="26"/>
    </row>
    <row r="142" ht="15">
      <c r="A142" s="26"/>
    </row>
    <row r="143" ht="15">
      <c r="A143" s="26"/>
    </row>
    <row r="144" ht="15">
      <c r="A144" s="26"/>
    </row>
    <row r="145" ht="15">
      <c r="A145" s="26"/>
    </row>
    <row r="146" ht="15">
      <c r="A146" s="26"/>
    </row>
    <row r="147" ht="15">
      <c r="A147" s="26"/>
    </row>
    <row r="148" ht="15">
      <c r="A148" s="26"/>
    </row>
    <row r="149" ht="15">
      <c r="A149" s="26"/>
    </row>
    <row r="150" ht="15">
      <c r="A150" s="26"/>
    </row>
    <row r="151" ht="15">
      <c r="A151" s="26"/>
    </row>
    <row r="152" ht="15">
      <c r="A152" s="26"/>
    </row>
    <row r="153" ht="15">
      <c r="A153" s="26"/>
    </row>
    <row r="154" ht="15">
      <c r="A154" s="26"/>
    </row>
    <row r="155" ht="15">
      <c r="A155" s="26"/>
    </row>
    <row r="156" ht="15">
      <c r="A156" s="26"/>
    </row>
    <row r="157" ht="15">
      <c r="A157" s="26"/>
    </row>
    <row r="158" ht="15">
      <c r="A158" s="26"/>
    </row>
    <row r="159" ht="15">
      <c r="A159" s="26"/>
    </row>
    <row r="160" ht="15">
      <c r="A160" s="26"/>
    </row>
    <row r="161" ht="15">
      <c r="A161" s="26"/>
    </row>
    <row r="162" ht="15">
      <c r="A162" s="26"/>
    </row>
    <row r="163" ht="15">
      <c r="A163" s="26"/>
    </row>
    <row r="164" ht="15">
      <c r="A164" s="26"/>
    </row>
    <row r="165" ht="15">
      <c r="A165" s="26"/>
    </row>
    <row r="166" ht="15">
      <c r="A166" s="26"/>
    </row>
    <row r="167" ht="15">
      <c r="A167" s="26"/>
    </row>
    <row r="168" ht="15">
      <c r="A168" s="26"/>
    </row>
    <row r="169" ht="15">
      <c r="A169" s="26"/>
    </row>
    <row r="170" ht="15">
      <c r="A170" s="26"/>
    </row>
    <row r="171" ht="15">
      <c r="A171" s="26"/>
    </row>
    <row r="172" ht="15">
      <c r="A172" s="26"/>
    </row>
    <row r="173" ht="15">
      <c r="A173" s="26"/>
    </row>
    <row r="174" ht="15">
      <c r="A174" s="26"/>
    </row>
    <row r="175" ht="15">
      <c r="A175" s="26"/>
    </row>
    <row r="176" ht="15">
      <c r="A176" s="26"/>
    </row>
    <row r="177" ht="15">
      <c r="A177" s="26"/>
    </row>
    <row r="178" ht="15">
      <c r="A178" s="26"/>
    </row>
    <row r="179" ht="15">
      <c r="A179" s="26"/>
    </row>
    <row r="180" ht="15">
      <c r="A180" s="26"/>
    </row>
    <row r="181" ht="15">
      <c r="A181" s="26"/>
    </row>
    <row r="182" ht="15">
      <c r="A182" s="26"/>
    </row>
    <row r="183" ht="15">
      <c r="A183" s="26"/>
    </row>
    <row r="184" ht="15">
      <c r="A184" s="26"/>
    </row>
    <row r="185" ht="15">
      <c r="A185" s="26"/>
    </row>
    <row r="186" ht="15">
      <c r="A186" s="26"/>
    </row>
  </sheetData>
  <printOptions horizontalCentered="1"/>
  <pageMargins left="0.25" right="0.25" top="0.15" bottom="0.25" header="0" footer="0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1"/>
  <sheetViews>
    <sheetView showGridLines="0" workbookViewId="0" topLeftCell="A63">
      <selection activeCell="I78" sqref="I78"/>
    </sheetView>
  </sheetViews>
  <sheetFormatPr defaultColWidth="9.00390625" defaultRowHeight="12.75"/>
  <cols>
    <col min="1" max="1" width="4.125" style="2" customWidth="1"/>
    <col min="2" max="2" width="3.125" style="2" customWidth="1"/>
    <col min="3" max="3" width="4.625" style="2" customWidth="1"/>
    <col min="4" max="4" width="7.875" style="2" customWidth="1"/>
    <col min="5" max="7" width="9.125" style="2" customWidth="1"/>
    <col min="8" max="9" width="13.375" style="2" customWidth="1"/>
    <col min="10" max="10" width="5.875" style="2" customWidth="1"/>
    <col min="11" max="11" width="13.375" style="2" customWidth="1"/>
    <col min="12" max="12" width="4.875" style="2" customWidth="1"/>
    <col min="13" max="14" width="9.375" style="11" customWidth="1"/>
    <col min="15" max="16384" width="9.375" style="2" customWidth="1"/>
  </cols>
  <sheetData>
    <row r="1" spans="1:12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9"/>
    </row>
    <row r="5" spans="1:13" ht="15" customHeight="1">
      <c r="A5" s="14" t="s">
        <v>58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9"/>
    </row>
    <row r="6" spans="1:13" ht="15" customHeight="1">
      <c r="A6" s="17" t="s">
        <v>104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9"/>
    </row>
    <row r="7" spans="1:13" ht="9" customHeight="1">
      <c r="A7" s="47"/>
      <c r="B7" s="47"/>
      <c r="C7" s="5"/>
      <c r="D7" s="5"/>
      <c r="E7" s="5"/>
      <c r="F7" s="5"/>
      <c r="G7" s="5"/>
      <c r="H7" s="47"/>
      <c r="I7" s="47"/>
      <c r="J7" s="47"/>
      <c r="K7" s="47"/>
      <c r="L7" s="47"/>
      <c r="M7" s="19"/>
    </row>
    <row r="8" ht="9" customHeight="1"/>
    <row r="9" spans="1:2" ht="14.25" customHeight="1">
      <c r="A9" s="1" t="s">
        <v>62</v>
      </c>
      <c r="B9" s="1"/>
    </row>
    <row r="10" spans="1:12" ht="14.25" customHeight="1">
      <c r="A10" s="26"/>
      <c r="I10" s="26" t="s">
        <v>48</v>
      </c>
      <c r="K10" s="26" t="s">
        <v>57</v>
      </c>
      <c r="L10" s="5"/>
    </row>
    <row r="11" spans="1:12" ht="14.25" customHeight="1">
      <c r="A11" s="26"/>
      <c r="B11" s="26"/>
      <c r="I11" s="26" t="s">
        <v>63</v>
      </c>
      <c r="K11" s="26" t="s">
        <v>64</v>
      </c>
      <c r="L11" s="5"/>
    </row>
    <row r="12" spans="1:12" ht="14.25" customHeight="1">
      <c r="A12" s="4"/>
      <c r="B12" s="26"/>
      <c r="I12" s="30">
        <v>37437</v>
      </c>
      <c r="K12" s="30">
        <v>37256</v>
      </c>
      <c r="L12" s="5"/>
    </row>
    <row r="13" spans="1:13" ht="14.25" customHeight="1">
      <c r="A13" s="43"/>
      <c r="B13" s="25"/>
      <c r="C13" s="9"/>
      <c r="D13" s="9"/>
      <c r="E13" s="9"/>
      <c r="F13" s="23"/>
      <c r="G13" s="9"/>
      <c r="H13" s="9"/>
      <c r="I13" s="26" t="s">
        <v>3</v>
      </c>
      <c r="K13" s="26" t="s">
        <v>3</v>
      </c>
      <c r="L13" s="9"/>
      <c r="M13" s="44"/>
    </row>
    <row r="14" spans="1:12" ht="14.25" customHeight="1">
      <c r="A14" s="4"/>
      <c r="B14" s="26"/>
      <c r="I14" s="34"/>
      <c r="J14" s="34"/>
      <c r="K14" s="34"/>
      <c r="L14" s="35"/>
    </row>
    <row r="15" spans="1:12" ht="14.25" customHeight="1">
      <c r="A15" s="4">
        <v>1</v>
      </c>
      <c r="B15" s="4" t="s">
        <v>38</v>
      </c>
      <c r="C15" s="4"/>
      <c r="G15" s="20"/>
      <c r="I15" s="34">
        <v>321933</v>
      </c>
      <c r="J15" s="34"/>
      <c r="K15" s="34">
        <v>219547</v>
      </c>
      <c r="L15" s="34"/>
    </row>
    <row r="16" spans="1:12" ht="8.25" customHeight="1">
      <c r="A16" s="4"/>
      <c r="B16" s="4"/>
      <c r="C16" s="12"/>
      <c r="G16" s="20"/>
      <c r="I16" s="34"/>
      <c r="J16" s="34"/>
      <c r="K16" s="34"/>
      <c r="L16" s="34"/>
    </row>
    <row r="17" spans="1:12" ht="14.25" customHeight="1">
      <c r="A17" s="4">
        <v>2</v>
      </c>
      <c r="B17" s="4" t="s">
        <v>54</v>
      </c>
      <c r="C17" s="12"/>
      <c r="G17" s="20"/>
      <c r="I17" s="34">
        <v>864531</v>
      </c>
      <c r="J17" s="34"/>
      <c r="K17" s="34">
        <v>757000</v>
      </c>
      <c r="L17" s="34"/>
    </row>
    <row r="18" spans="1:12" ht="8.25" customHeight="1">
      <c r="A18" s="4"/>
      <c r="B18" s="4"/>
      <c r="C18" s="12"/>
      <c r="G18" s="20"/>
      <c r="I18" s="34"/>
      <c r="J18" s="34"/>
      <c r="K18" s="34"/>
      <c r="L18" s="34"/>
    </row>
    <row r="19" spans="1:12" ht="14.25" customHeight="1">
      <c r="A19" s="4">
        <v>3</v>
      </c>
      <c r="B19" s="4" t="s">
        <v>55</v>
      </c>
      <c r="C19" s="12"/>
      <c r="G19" s="20"/>
      <c r="I19" s="34">
        <v>206388</v>
      </c>
      <c r="J19" s="34"/>
      <c r="K19" s="34">
        <v>206388</v>
      </c>
      <c r="L19" s="34"/>
    </row>
    <row r="20" spans="1:12" ht="8.25" customHeight="1">
      <c r="A20" s="4"/>
      <c r="B20" s="4"/>
      <c r="C20" s="12"/>
      <c r="G20" s="20"/>
      <c r="I20" s="34"/>
      <c r="J20" s="34"/>
      <c r="K20" s="34"/>
      <c r="L20" s="34"/>
    </row>
    <row r="21" spans="1:12" ht="14.25" customHeight="1">
      <c r="A21" s="4">
        <v>4</v>
      </c>
      <c r="B21" s="4" t="s">
        <v>39</v>
      </c>
      <c r="C21" s="4"/>
      <c r="G21" s="20"/>
      <c r="I21" s="34">
        <v>38967</v>
      </c>
      <c r="J21" s="34"/>
      <c r="K21" s="34">
        <v>91122</v>
      </c>
      <c r="L21" s="34"/>
    </row>
    <row r="22" spans="1:12" ht="8.25" customHeight="1">
      <c r="A22" s="4"/>
      <c r="B22" s="4"/>
      <c r="C22" s="12"/>
      <c r="G22" s="20"/>
      <c r="I22" s="34"/>
      <c r="J22" s="34"/>
      <c r="K22" s="34"/>
      <c r="L22" s="34"/>
    </row>
    <row r="23" spans="1:12" ht="14.25" customHeight="1">
      <c r="A23" s="4">
        <v>5</v>
      </c>
      <c r="B23" s="4" t="s">
        <v>75</v>
      </c>
      <c r="C23" s="4"/>
      <c r="G23" s="21"/>
      <c r="I23" s="34">
        <v>0</v>
      </c>
      <c r="J23" s="34"/>
      <c r="K23" s="34">
        <v>0</v>
      </c>
      <c r="L23" s="34"/>
    </row>
    <row r="24" spans="1:12" ht="8.25" customHeight="1">
      <c r="A24" s="4"/>
      <c r="B24" s="4"/>
      <c r="C24" s="4"/>
      <c r="G24" s="21"/>
      <c r="I24" s="34"/>
      <c r="J24" s="34"/>
      <c r="K24" s="34"/>
      <c r="L24" s="34"/>
    </row>
    <row r="25" spans="1:12" ht="14.25" customHeight="1">
      <c r="A25" s="4">
        <f>+A23+1</f>
        <v>6</v>
      </c>
      <c r="B25" s="4" t="s">
        <v>94</v>
      </c>
      <c r="C25" s="4"/>
      <c r="G25" s="22"/>
      <c r="I25" s="34">
        <v>0</v>
      </c>
      <c r="J25" s="34"/>
      <c r="K25" s="34">
        <v>0</v>
      </c>
      <c r="L25" s="34"/>
    </row>
    <row r="26" spans="1:12" ht="8.25" customHeight="1">
      <c r="A26" s="4"/>
      <c r="B26" s="4"/>
      <c r="C26" s="4"/>
      <c r="G26" s="22"/>
      <c r="I26" s="34"/>
      <c r="J26" s="34"/>
      <c r="K26" s="34"/>
      <c r="L26" s="34"/>
    </row>
    <row r="27" spans="1:12" ht="14.25" customHeight="1">
      <c r="A27" s="4">
        <f>+A25+1</f>
        <v>7</v>
      </c>
      <c r="B27" s="4" t="s">
        <v>76</v>
      </c>
      <c r="C27" s="4"/>
      <c r="G27" s="22"/>
      <c r="I27" s="34">
        <v>0</v>
      </c>
      <c r="J27" s="34"/>
      <c r="K27" s="34">
        <v>0</v>
      </c>
      <c r="L27" s="34"/>
    </row>
    <row r="28" spans="1:12" ht="8.25" customHeight="1">
      <c r="A28" s="4"/>
      <c r="B28" s="4"/>
      <c r="C28" s="4"/>
      <c r="G28" s="22"/>
      <c r="I28" s="34"/>
      <c r="J28" s="34"/>
      <c r="K28" s="34"/>
      <c r="L28" s="34"/>
    </row>
    <row r="29" spans="1:12" ht="14.25" customHeight="1">
      <c r="A29" s="4">
        <f>+A27+1</f>
        <v>8</v>
      </c>
      <c r="B29" s="4" t="s">
        <v>77</v>
      </c>
      <c r="C29" s="4"/>
      <c r="G29" s="22"/>
      <c r="I29" s="34">
        <v>0</v>
      </c>
      <c r="J29" s="34"/>
      <c r="K29" s="34">
        <v>0</v>
      </c>
      <c r="L29" s="34"/>
    </row>
    <row r="30" spans="1:12" ht="8.25" customHeight="1">
      <c r="A30" s="4"/>
      <c r="B30" s="4"/>
      <c r="C30" s="4"/>
      <c r="G30" s="22"/>
      <c r="I30" s="34"/>
      <c r="J30" s="34"/>
      <c r="K30" s="34"/>
      <c r="L30" s="34"/>
    </row>
    <row r="31" spans="1:12" ht="14.25" customHeight="1">
      <c r="A31" s="4">
        <f>+A29+1</f>
        <v>9</v>
      </c>
      <c r="B31" s="4" t="s">
        <v>40</v>
      </c>
      <c r="C31" s="4"/>
      <c r="G31" s="22"/>
      <c r="I31" s="34"/>
      <c r="J31" s="34"/>
      <c r="K31" s="34"/>
      <c r="L31" s="34"/>
    </row>
    <row r="32" spans="1:12" ht="14.25" customHeight="1">
      <c r="A32" s="4"/>
      <c r="B32" s="4"/>
      <c r="C32" s="4" t="s">
        <v>78</v>
      </c>
      <c r="G32" s="8"/>
      <c r="I32" s="34">
        <v>12097</v>
      </c>
      <c r="J32" s="34"/>
      <c r="K32" s="34">
        <v>7313</v>
      </c>
      <c r="L32" s="34"/>
    </row>
    <row r="33" spans="1:12" ht="14.25" customHeight="1">
      <c r="A33" s="4"/>
      <c r="B33" s="4"/>
      <c r="C33" s="4" t="s">
        <v>79</v>
      </c>
      <c r="G33" s="8"/>
      <c r="I33" s="34">
        <v>14665</v>
      </c>
      <c r="J33" s="34"/>
      <c r="K33" s="34">
        <v>11117</v>
      </c>
      <c r="L33" s="34"/>
    </row>
    <row r="34" spans="1:12" ht="14.25" customHeight="1">
      <c r="A34" s="4"/>
      <c r="B34" s="4"/>
      <c r="C34" s="4" t="s">
        <v>80</v>
      </c>
      <c r="G34" s="8"/>
      <c r="I34" s="34">
        <v>0</v>
      </c>
      <c r="J34" s="34"/>
      <c r="K34" s="34">
        <v>0</v>
      </c>
      <c r="L34" s="34"/>
    </row>
    <row r="35" spans="1:12" ht="14.25" customHeight="1">
      <c r="A35" s="4"/>
      <c r="B35" s="4"/>
      <c r="C35" s="4" t="s">
        <v>41</v>
      </c>
      <c r="I35" s="34">
        <v>1555</v>
      </c>
      <c r="J35" s="34"/>
      <c r="K35" s="34">
        <v>3370</v>
      </c>
      <c r="L35" s="34"/>
    </row>
    <row r="36" spans="1:12" ht="14.25" customHeight="1">
      <c r="A36" s="4"/>
      <c r="B36" s="4"/>
      <c r="C36" s="4" t="s">
        <v>50</v>
      </c>
      <c r="I36" s="34">
        <v>0</v>
      </c>
      <c r="J36" s="34"/>
      <c r="K36" s="34">
        <v>3530</v>
      </c>
      <c r="L36" s="34"/>
    </row>
    <row r="37" spans="1:12" ht="14.25" customHeight="1">
      <c r="A37" s="4"/>
      <c r="B37" s="4"/>
      <c r="C37" s="4" t="s">
        <v>95</v>
      </c>
      <c r="I37" s="34">
        <v>8725</v>
      </c>
      <c r="J37" s="34"/>
      <c r="K37" s="34">
        <f>7170+68</f>
        <v>7238</v>
      </c>
      <c r="L37" s="34"/>
    </row>
    <row r="38" spans="1:12" ht="14.25" customHeight="1">
      <c r="A38" s="4"/>
      <c r="B38" s="4"/>
      <c r="C38" s="4" t="s">
        <v>51</v>
      </c>
      <c r="I38" s="56">
        <f>SUM(I32:I37)</f>
        <v>37042</v>
      </c>
      <c r="J38" s="34"/>
      <c r="K38" s="56">
        <f>SUM(K32:K37)</f>
        <v>32568</v>
      </c>
      <c r="L38" s="34"/>
    </row>
    <row r="39" spans="1:12" ht="8.25" customHeight="1">
      <c r="A39" s="4"/>
      <c r="B39" s="4"/>
      <c r="C39" s="4"/>
      <c r="I39" s="34"/>
      <c r="J39" s="34"/>
      <c r="K39" s="34"/>
      <c r="L39" s="34"/>
    </row>
    <row r="40" spans="1:12" ht="14.25" customHeight="1">
      <c r="A40" s="4">
        <f>+A31+1</f>
        <v>10</v>
      </c>
      <c r="B40" s="4" t="s">
        <v>43</v>
      </c>
      <c r="C40" s="4"/>
      <c r="I40" s="34"/>
      <c r="J40" s="34"/>
      <c r="K40" s="34"/>
      <c r="L40" s="34"/>
    </row>
    <row r="41" spans="1:12" ht="14.25" customHeight="1">
      <c r="A41" s="4"/>
      <c r="B41" s="4"/>
      <c r="C41" s="4" t="s">
        <v>82</v>
      </c>
      <c r="I41" s="34">
        <v>13441</v>
      </c>
      <c r="J41" s="34"/>
      <c r="K41" s="34">
        <v>9201</v>
      </c>
      <c r="L41" s="34"/>
    </row>
    <row r="42" spans="1:12" ht="14.25" customHeight="1">
      <c r="A42" s="4"/>
      <c r="B42" s="4"/>
      <c r="C42" s="4" t="s">
        <v>83</v>
      </c>
      <c r="I42" s="34">
        <v>28588</v>
      </c>
      <c r="J42" s="34"/>
      <c r="K42" s="34">
        <v>23938</v>
      </c>
      <c r="L42" s="34"/>
    </row>
    <row r="43" spans="1:12" ht="14.25" customHeight="1">
      <c r="A43" s="4"/>
      <c r="B43" s="4"/>
      <c r="C43" s="4" t="s">
        <v>81</v>
      </c>
      <c r="I43" s="34">
        <v>80356</v>
      </c>
      <c r="J43" s="34"/>
      <c r="K43" s="34">
        <f>4260+1041</f>
        <v>5301</v>
      </c>
      <c r="L43" s="34"/>
    </row>
    <row r="44" spans="1:12" ht="14.25" customHeight="1">
      <c r="A44" s="4"/>
      <c r="B44" s="4"/>
      <c r="C44" s="4" t="s">
        <v>84</v>
      </c>
      <c r="I44" s="34">
        <f>4540+1745</f>
        <v>6285</v>
      </c>
      <c r="J44" s="34"/>
      <c r="K44" s="34">
        <v>14409</v>
      </c>
      <c r="L44" s="34"/>
    </row>
    <row r="45" spans="1:12" ht="14.25" customHeight="1">
      <c r="A45" s="4"/>
      <c r="B45" s="4"/>
      <c r="C45" s="4" t="s">
        <v>85</v>
      </c>
      <c r="I45" s="34">
        <v>0</v>
      </c>
      <c r="J45" s="34"/>
      <c r="K45" s="34">
        <v>0</v>
      </c>
      <c r="L45" s="34"/>
    </row>
    <row r="46" spans="1:12" ht="14.25" customHeight="1">
      <c r="A46" s="4"/>
      <c r="B46" s="4"/>
      <c r="C46" s="4" t="s">
        <v>96</v>
      </c>
      <c r="I46" s="34">
        <v>4800</v>
      </c>
      <c r="J46" s="34"/>
      <c r="K46" s="34">
        <v>4800</v>
      </c>
      <c r="L46" s="34"/>
    </row>
    <row r="47" spans="1:12" ht="14.25" customHeight="1">
      <c r="A47" s="4"/>
      <c r="B47" s="4"/>
      <c r="C47" s="4" t="s">
        <v>97</v>
      </c>
      <c r="I47" s="34"/>
      <c r="J47" s="34"/>
      <c r="K47" s="34"/>
      <c r="L47" s="34"/>
    </row>
    <row r="48" spans="1:12" ht="14.25" customHeight="1">
      <c r="A48" s="4"/>
      <c r="B48" s="4"/>
      <c r="C48" s="4" t="s">
        <v>52</v>
      </c>
      <c r="I48" s="56">
        <f>SUM(I41:I46)</f>
        <v>133470</v>
      </c>
      <c r="J48" s="34"/>
      <c r="K48" s="56">
        <f>SUM(K41:K46)</f>
        <v>57649</v>
      </c>
      <c r="L48" s="34"/>
    </row>
    <row r="49" spans="1:12" ht="8.25" customHeight="1">
      <c r="A49" s="4"/>
      <c r="B49" s="4"/>
      <c r="C49" s="4"/>
      <c r="I49" s="37"/>
      <c r="J49" s="37"/>
      <c r="K49" s="37"/>
      <c r="L49" s="34"/>
    </row>
    <row r="50" spans="1:12" ht="14.25" customHeight="1">
      <c r="A50" s="4">
        <f>1+A40</f>
        <v>11</v>
      </c>
      <c r="B50" s="4" t="s">
        <v>53</v>
      </c>
      <c r="C50" s="4"/>
      <c r="I50" s="34">
        <f>+I38-I48</f>
        <v>-96428</v>
      </c>
      <c r="J50" s="34"/>
      <c r="K50" s="34">
        <f>+K38-K48</f>
        <v>-25081</v>
      </c>
      <c r="L50" s="34"/>
    </row>
    <row r="51" spans="1:12" ht="8.25" customHeight="1">
      <c r="A51" s="4"/>
      <c r="B51" s="4"/>
      <c r="C51" s="4"/>
      <c r="I51" s="34"/>
      <c r="J51" s="34"/>
      <c r="K51" s="34"/>
      <c r="L51" s="34"/>
    </row>
    <row r="52" spans="1:12" ht="14.25" customHeight="1" thickBot="1">
      <c r="A52" s="4"/>
      <c r="B52" s="4"/>
      <c r="C52" s="4"/>
      <c r="I52" s="46">
        <f>+I15+I21+I23+I25+I50+I17+I19</f>
        <v>1335391</v>
      </c>
      <c r="J52" s="34"/>
      <c r="K52" s="46">
        <f>+K15+K21+K23+K25+K50+K17+K19</f>
        <v>1248976</v>
      </c>
      <c r="L52" s="34"/>
    </row>
    <row r="53" spans="1:12" ht="14.25" customHeight="1">
      <c r="A53" s="4"/>
      <c r="B53" s="4"/>
      <c r="C53" s="4"/>
      <c r="I53" s="34"/>
      <c r="J53" s="34"/>
      <c r="K53" s="34"/>
      <c r="L53" s="34"/>
    </row>
    <row r="54" spans="1:12" ht="14.25" customHeight="1">
      <c r="A54" s="4">
        <f>1+A50</f>
        <v>12</v>
      </c>
      <c r="B54" s="4" t="s">
        <v>44</v>
      </c>
      <c r="C54" s="4"/>
      <c r="I54" s="34"/>
      <c r="J54" s="34"/>
      <c r="K54" s="34"/>
      <c r="L54" s="34"/>
    </row>
    <row r="55" spans="1:12" ht="14.25" customHeight="1">
      <c r="A55" s="4"/>
      <c r="B55" s="4" t="s">
        <v>45</v>
      </c>
      <c r="C55" s="4"/>
      <c r="I55" s="34">
        <v>440000</v>
      </c>
      <c r="J55" s="34"/>
      <c r="K55" s="34">
        <v>440000</v>
      </c>
      <c r="L55" s="34"/>
    </row>
    <row r="56" spans="1:12" ht="14.25" customHeight="1">
      <c r="A56" s="4"/>
      <c r="B56" s="4" t="s">
        <v>46</v>
      </c>
      <c r="C56" s="4"/>
      <c r="I56" s="34"/>
      <c r="J56" s="34"/>
      <c r="K56" s="34"/>
      <c r="L56" s="34"/>
    </row>
    <row r="57" spans="1:12" ht="14.25" customHeight="1">
      <c r="A57" s="4"/>
      <c r="B57" s="4"/>
      <c r="C57" s="4" t="s">
        <v>86</v>
      </c>
      <c r="I57" s="34">
        <v>104501</v>
      </c>
      <c r="J57" s="34"/>
      <c r="K57" s="34">
        <v>104501</v>
      </c>
      <c r="L57" s="34"/>
    </row>
    <row r="58" spans="1:12" ht="14.25" customHeight="1">
      <c r="A58" s="4"/>
      <c r="B58" s="4"/>
      <c r="C58" s="4" t="s">
        <v>87</v>
      </c>
      <c r="I58" s="34">
        <v>481793</v>
      </c>
      <c r="J58" s="34"/>
      <c r="K58" s="34">
        <v>473288</v>
      </c>
      <c r="L58" s="34"/>
    </row>
    <row r="59" spans="1:12" ht="14.25" customHeight="1">
      <c r="A59" s="4"/>
      <c r="B59" s="4"/>
      <c r="C59" s="4" t="s">
        <v>88</v>
      </c>
      <c r="I59" s="34">
        <v>0</v>
      </c>
      <c r="J59" s="34"/>
      <c r="K59" s="34">
        <v>0</v>
      </c>
      <c r="L59" s="34"/>
    </row>
    <row r="60" spans="1:12" ht="14.25" customHeight="1">
      <c r="A60" s="4"/>
      <c r="B60" s="4"/>
      <c r="C60" s="4" t="s">
        <v>89</v>
      </c>
      <c r="I60" s="34">
        <v>0</v>
      </c>
      <c r="J60" s="34"/>
      <c r="K60" s="34">
        <v>0</v>
      </c>
      <c r="L60" s="34"/>
    </row>
    <row r="61" spans="1:12" ht="14.25" customHeight="1">
      <c r="A61" s="4"/>
      <c r="B61" s="4"/>
      <c r="C61" s="4" t="s">
        <v>90</v>
      </c>
      <c r="I61" s="34">
        <v>-65859</v>
      </c>
      <c r="J61" s="34"/>
      <c r="K61" s="34">
        <v>-65859</v>
      </c>
      <c r="L61" s="34"/>
    </row>
    <row r="62" spans="1:12" ht="14.25" customHeight="1">
      <c r="A62" s="4"/>
      <c r="B62" s="4"/>
      <c r="C62" s="4" t="s">
        <v>105</v>
      </c>
      <c r="I62" s="34">
        <v>2874</v>
      </c>
      <c r="J62" s="34"/>
      <c r="K62" s="34">
        <v>0</v>
      </c>
      <c r="L62" s="34"/>
    </row>
    <row r="63" spans="1:12" ht="14.25" customHeight="1">
      <c r="A63" s="4"/>
      <c r="B63" s="4"/>
      <c r="C63" s="4" t="s">
        <v>91</v>
      </c>
      <c r="I63" s="34">
        <f>226154-1745</f>
        <v>224409</v>
      </c>
      <c r="J63" s="34"/>
      <c r="K63" s="34">
        <v>238978</v>
      </c>
      <c r="L63" s="34"/>
    </row>
    <row r="64" spans="1:12" ht="14.25" customHeight="1">
      <c r="A64" s="4"/>
      <c r="B64" s="4"/>
      <c r="C64" s="4" t="s">
        <v>42</v>
      </c>
      <c r="I64" s="34">
        <v>5829</v>
      </c>
      <c r="J64" s="34"/>
      <c r="K64" s="34">
        <f>-1682+7511</f>
        <v>5829</v>
      </c>
      <c r="L64" s="34"/>
    </row>
    <row r="65" spans="1:12" ht="8.25" customHeight="1">
      <c r="A65" s="4"/>
      <c r="B65" s="4"/>
      <c r="I65" s="45"/>
      <c r="J65" s="34"/>
      <c r="K65" s="45"/>
      <c r="L65" s="34"/>
    </row>
    <row r="66" spans="1:12" ht="14.25" customHeight="1">
      <c r="A66" s="4"/>
      <c r="B66" s="4"/>
      <c r="C66" s="4"/>
      <c r="I66" s="34">
        <f>SUM(I55:I65)</f>
        <v>1193547</v>
      </c>
      <c r="J66" s="34"/>
      <c r="K66" s="34">
        <f>SUM(K55:K65)</f>
        <v>1196737</v>
      </c>
      <c r="L66" s="34"/>
    </row>
    <row r="67" spans="1:12" ht="8.25" customHeight="1">
      <c r="A67" s="4"/>
      <c r="B67" s="4"/>
      <c r="C67" s="4"/>
      <c r="I67" s="34"/>
      <c r="J67" s="34"/>
      <c r="K67" s="34"/>
      <c r="L67" s="34"/>
    </row>
    <row r="68" spans="1:12" ht="14.25" customHeight="1">
      <c r="A68" s="4">
        <f>+A54+1</f>
        <v>13</v>
      </c>
      <c r="B68" s="4" t="s">
        <v>92</v>
      </c>
      <c r="C68" s="4"/>
      <c r="I68" s="34">
        <v>65721</v>
      </c>
      <c r="J68" s="34"/>
      <c r="K68" s="34">
        <v>34167</v>
      </c>
      <c r="L68" s="34"/>
    </row>
    <row r="69" spans="1:12" ht="8.25" customHeight="1">
      <c r="A69" s="4"/>
      <c r="B69" s="4"/>
      <c r="C69" s="4"/>
      <c r="I69" s="34"/>
      <c r="J69" s="34"/>
      <c r="K69" s="34"/>
      <c r="L69" s="34"/>
    </row>
    <row r="70" spans="1:12" ht="14.25" customHeight="1">
      <c r="A70" s="4">
        <f>+A68+1</f>
        <v>14</v>
      </c>
      <c r="B70" s="4" t="s">
        <v>93</v>
      </c>
      <c r="C70" s="4"/>
      <c r="I70" s="34">
        <v>57317</v>
      </c>
      <c r="J70" s="34"/>
      <c r="K70" s="34">
        <v>0</v>
      </c>
      <c r="L70" s="34"/>
    </row>
    <row r="71" spans="1:12" ht="8.25" customHeight="1">
      <c r="A71" s="4"/>
      <c r="B71" s="4"/>
      <c r="C71" s="4"/>
      <c r="I71" s="34"/>
      <c r="J71" s="34"/>
      <c r="K71" s="34"/>
      <c r="L71" s="34"/>
    </row>
    <row r="72" spans="1:12" ht="14.25" customHeight="1">
      <c r="A72" s="4">
        <f>+A70+1</f>
        <v>15</v>
      </c>
      <c r="B72" s="4" t="s">
        <v>47</v>
      </c>
      <c r="C72" s="4"/>
      <c r="I72" s="34">
        <v>12669</v>
      </c>
      <c r="J72" s="34"/>
      <c r="K72" s="34">
        <v>11935</v>
      </c>
      <c r="L72" s="34"/>
    </row>
    <row r="73" spans="1:12" ht="8.25" customHeight="1">
      <c r="A73" s="4"/>
      <c r="B73" s="4"/>
      <c r="C73" s="4"/>
      <c r="I73" s="34"/>
      <c r="J73" s="34"/>
      <c r="K73" s="34"/>
      <c r="L73" s="34"/>
    </row>
    <row r="74" spans="1:12" ht="14.25" customHeight="1">
      <c r="A74" s="4">
        <f>+A72+1</f>
        <v>16</v>
      </c>
      <c r="B74" s="4" t="s">
        <v>49</v>
      </c>
      <c r="C74" s="4"/>
      <c r="I74" s="34">
        <v>6137</v>
      </c>
      <c r="J74" s="34"/>
      <c r="K74" s="34">
        <v>6137</v>
      </c>
      <c r="L74" s="34"/>
    </row>
    <row r="75" spans="1:12" ht="8.25" customHeight="1">
      <c r="A75" s="4"/>
      <c r="B75" s="4"/>
      <c r="C75" s="4"/>
      <c r="I75" s="34"/>
      <c r="J75" s="34"/>
      <c r="K75" s="34"/>
      <c r="L75" s="34"/>
    </row>
    <row r="76" spans="1:12" ht="14.25" customHeight="1" thickBot="1">
      <c r="A76" s="4"/>
      <c r="B76" s="4"/>
      <c r="C76" s="4"/>
      <c r="I76" s="46">
        <f>SUM(I66:I74)</f>
        <v>1335391</v>
      </c>
      <c r="J76" s="34"/>
      <c r="K76" s="46">
        <f>SUM(K66:K74)</f>
        <v>1248976</v>
      </c>
      <c r="L76" s="34"/>
    </row>
    <row r="77" spans="1:12" ht="14.25" customHeight="1">
      <c r="A77" s="4"/>
      <c r="B77" s="4"/>
      <c r="C77" s="4"/>
      <c r="I77" s="34"/>
      <c r="J77" s="34"/>
      <c r="K77" s="34"/>
      <c r="L77" s="34"/>
    </row>
    <row r="78" spans="1:12" ht="14.25" customHeight="1" thickBot="1">
      <c r="A78" s="4">
        <f>+A74+1</f>
        <v>17</v>
      </c>
      <c r="B78" s="4" t="s">
        <v>74</v>
      </c>
      <c r="C78" s="4"/>
      <c r="I78" s="61">
        <f>+I66/440000</f>
        <v>2.7126068181818184</v>
      </c>
      <c r="J78" s="62"/>
      <c r="K78" s="61">
        <v>2.72</v>
      </c>
      <c r="L78" s="34"/>
    </row>
    <row r="79" spans="1:12" ht="14.25" customHeight="1">
      <c r="A79" s="4"/>
      <c r="B79" s="4"/>
      <c r="C79" s="4"/>
      <c r="I79" s="34"/>
      <c r="J79" s="34"/>
      <c r="K79" s="34"/>
      <c r="L79" s="34"/>
    </row>
    <row r="80" spans="1:12" ht="14.25" customHeight="1">
      <c r="A80" s="4"/>
      <c r="B80" s="4"/>
      <c r="C80" s="4"/>
      <c r="I80" s="34"/>
      <c r="J80" s="34"/>
      <c r="K80" s="34"/>
      <c r="L80" s="34"/>
    </row>
    <row r="81" spans="1:12" ht="14.25" customHeight="1">
      <c r="A81" s="4"/>
      <c r="B81" s="4"/>
      <c r="C81" s="4"/>
      <c r="I81" s="34"/>
      <c r="J81" s="34"/>
      <c r="K81" s="34"/>
      <c r="L81" s="34"/>
    </row>
    <row r="82" spans="1:12" ht="14.25" customHeight="1">
      <c r="A82" s="4"/>
      <c r="B82" s="4"/>
      <c r="C82" s="4"/>
      <c r="I82" s="34"/>
      <c r="J82" s="34"/>
      <c r="K82" s="34"/>
      <c r="L82" s="34"/>
    </row>
    <row r="83" spans="1:12" ht="14.25" customHeight="1">
      <c r="A83" s="4"/>
      <c r="B83" s="4"/>
      <c r="C83" s="4"/>
      <c r="I83" s="34"/>
      <c r="J83" s="34"/>
      <c r="K83" s="34"/>
      <c r="L83" s="34"/>
    </row>
    <row r="84" spans="1:12" ht="14.25" customHeight="1">
      <c r="A84" s="4"/>
      <c r="B84" s="4"/>
      <c r="C84" s="4"/>
      <c r="I84" s="34"/>
      <c r="J84" s="34"/>
      <c r="K84" s="34"/>
      <c r="L84" s="34"/>
    </row>
    <row r="85" spans="1:12" ht="14.25" customHeight="1">
      <c r="A85" s="4"/>
      <c r="B85" s="4"/>
      <c r="C85" s="4"/>
      <c r="I85" s="34"/>
      <c r="J85" s="34"/>
      <c r="K85" s="34"/>
      <c r="L85" s="34"/>
    </row>
    <row r="86" spans="1:12" ht="14.25" customHeight="1">
      <c r="A86" s="4"/>
      <c r="B86" s="4"/>
      <c r="C86" s="4"/>
      <c r="I86" s="34"/>
      <c r="J86" s="34"/>
      <c r="K86" s="34"/>
      <c r="L86" s="34"/>
    </row>
    <row r="87" spans="1:12" ht="14.25" customHeight="1">
      <c r="A87" s="4"/>
      <c r="B87" s="4"/>
      <c r="C87" s="4"/>
      <c r="I87" s="34"/>
      <c r="J87" s="34"/>
      <c r="K87" s="34"/>
      <c r="L87" s="34"/>
    </row>
    <row r="88" spans="1:12" ht="14.25" customHeight="1">
      <c r="A88" s="4"/>
      <c r="B88" s="4"/>
      <c r="C88" s="4"/>
      <c r="I88" s="34"/>
      <c r="J88" s="34"/>
      <c r="K88" s="34"/>
      <c r="L88" s="34"/>
    </row>
    <row r="89" spans="1:12" ht="14.25" customHeight="1">
      <c r="A89" s="4"/>
      <c r="B89" s="4"/>
      <c r="C89" s="4"/>
      <c r="I89" s="34"/>
      <c r="J89" s="34"/>
      <c r="K89" s="34"/>
      <c r="L89" s="34"/>
    </row>
    <row r="90" spans="1:12" ht="14.25" customHeight="1">
      <c r="A90" s="4"/>
      <c r="B90" s="4"/>
      <c r="C90" s="4"/>
      <c r="I90" s="34"/>
      <c r="J90" s="34"/>
      <c r="K90" s="34"/>
      <c r="L90" s="34"/>
    </row>
    <row r="91" spans="1:12" ht="14.25" customHeight="1">
      <c r="A91" s="4"/>
      <c r="B91" s="4"/>
      <c r="C91" s="4"/>
      <c r="I91" s="34"/>
      <c r="J91" s="34"/>
      <c r="K91" s="34"/>
      <c r="L91" s="34"/>
    </row>
    <row r="92" spans="1:12" ht="14.25" customHeight="1">
      <c r="A92" s="4"/>
      <c r="B92" s="4"/>
      <c r="C92" s="4"/>
      <c r="I92" s="34"/>
      <c r="J92" s="34"/>
      <c r="K92" s="34"/>
      <c r="L92" s="34"/>
    </row>
    <row r="93" spans="1:12" ht="14.25" customHeight="1">
      <c r="A93" s="4"/>
      <c r="B93" s="4"/>
      <c r="C93" s="4"/>
      <c r="I93" s="34"/>
      <c r="J93" s="34"/>
      <c r="K93" s="34"/>
      <c r="L93" s="34"/>
    </row>
    <row r="94" spans="1:12" ht="14.25" customHeight="1">
      <c r="A94" s="4"/>
      <c r="B94" s="4"/>
      <c r="C94" s="4"/>
      <c r="I94" s="34"/>
      <c r="J94" s="34"/>
      <c r="K94" s="34"/>
      <c r="L94" s="34"/>
    </row>
    <row r="95" spans="1:12" ht="14.25" customHeight="1">
      <c r="A95" s="4"/>
      <c r="B95" s="4"/>
      <c r="C95" s="4"/>
      <c r="I95" s="34"/>
      <c r="J95" s="34"/>
      <c r="K95" s="34"/>
      <c r="L95" s="34"/>
    </row>
    <row r="96" spans="1:3" ht="14.25" customHeight="1">
      <c r="A96" s="4"/>
      <c r="B96" s="4"/>
      <c r="C96" s="4"/>
    </row>
    <row r="97" spans="1:3" ht="14.25" customHeight="1">
      <c r="A97" s="4"/>
      <c r="B97" s="4"/>
      <c r="C97" s="4"/>
    </row>
    <row r="98" spans="1:3" ht="14.25" customHeight="1">
      <c r="A98" s="4"/>
      <c r="B98" s="4"/>
      <c r="C98" s="4"/>
    </row>
    <row r="99" spans="1:3" ht="14.25" customHeight="1">
      <c r="A99" s="4"/>
      <c r="B99" s="4"/>
      <c r="C99" s="4"/>
    </row>
    <row r="100" spans="1:3" ht="14.25" customHeight="1">
      <c r="A100" s="4"/>
      <c r="B100" s="4"/>
      <c r="C100" s="4"/>
    </row>
    <row r="101" spans="1:3" ht="14.25" customHeight="1">
      <c r="A101" s="4"/>
      <c r="B101" s="4"/>
      <c r="C101" s="4"/>
    </row>
    <row r="102" spans="1:3" ht="14.25" customHeight="1">
      <c r="A102" s="4"/>
      <c r="B102" s="4"/>
      <c r="C102" s="4"/>
    </row>
    <row r="103" spans="1:3" ht="14.25" customHeight="1">
      <c r="A103" s="4"/>
      <c r="B103" s="4"/>
      <c r="C103" s="4"/>
    </row>
    <row r="104" spans="1:3" ht="14.25" customHeight="1">
      <c r="A104" s="4"/>
      <c r="B104" s="4"/>
      <c r="C104" s="4"/>
    </row>
    <row r="105" spans="1:3" ht="14.25" customHeight="1">
      <c r="A105" s="4"/>
      <c r="B105" s="4"/>
      <c r="C105" s="4"/>
    </row>
    <row r="106" spans="1:3" ht="14.25" customHeight="1">
      <c r="A106" s="4"/>
      <c r="B106" s="4"/>
      <c r="C106" s="4"/>
    </row>
    <row r="107" spans="1:3" ht="14.25" customHeight="1">
      <c r="A107" s="4"/>
      <c r="B107" s="4"/>
      <c r="C107" s="4"/>
    </row>
    <row r="108" spans="1:3" ht="14.25" customHeight="1">
      <c r="A108" s="4"/>
      <c r="B108" s="4"/>
      <c r="C108" s="4"/>
    </row>
    <row r="109" spans="1:3" ht="14.25" customHeight="1">
      <c r="A109" s="4"/>
      <c r="B109" s="4"/>
      <c r="C109" s="4"/>
    </row>
    <row r="110" spans="1:3" ht="14.25" customHeight="1">
      <c r="A110" s="4"/>
      <c r="B110" s="4"/>
      <c r="C110" s="4"/>
    </row>
    <row r="111" spans="1:3" ht="14.25" customHeight="1">
      <c r="A111" s="4"/>
      <c r="B111" s="4"/>
      <c r="C111" s="4"/>
    </row>
    <row r="112" spans="1:3" ht="14.25" customHeight="1">
      <c r="A112" s="4"/>
      <c r="B112" s="4"/>
      <c r="C112" s="4"/>
    </row>
    <row r="113" spans="1:3" ht="14.25" customHeight="1">
      <c r="A113" s="4"/>
      <c r="B113" s="4"/>
      <c r="C113" s="4"/>
    </row>
    <row r="114" spans="1:3" ht="14.25" customHeight="1">
      <c r="A114" s="4"/>
      <c r="B114" s="4"/>
      <c r="C114" s="4"/>
    </row>
    <row r="115" spans="1:3" ht="14.25" customHeight="1">
      <c r="A115" s="4"/>
      <c r="B115" s="4"/>
      <c r="C115" s="4"/>
    </row>
    <row r="116" spans="1:3" ht="14.25" customHeight="1">
      <c r="A116" s="4"/>
      <c r="B116" s="4"/>
      <c r="C116" s="4"/>
    </row>
    <row r="117" spans="1:3" ht="14.25" customHeight="1">
      <c r="A117" s="4"/>
      <c r="B117" s="4"/>
      <c r="C117" s="4"/>
    </row>
    <row r="118" spans="1:3" ht="14.25" customHeight="1">
      <c r="A118" s="4"/>
      <c r="B118" s="4"/>
      <c r="C118" s="4"/>
    </row>
    <row r="119" spans="1:3" ht="14.25" customHeight="1">
      <c r="A119" s="4"/>
      <c r="B119" s="4"/>
      <c r="C119" s="4"/>
    </row>
    <row r="120" spans="1:3" ht="14.25" customHeight="1">
      <c r="A120" s="4"/>
      <c r="B120" s="4"/>
      <c r="C120" s="4"/>
    </row>
    <row r="121" spans="1:3" ht="14.25" customHeight="1">
      <c r="A121" s="4"/>
      <c r="B121" s="4"/>
      <c r="C121" s="4"/>
    </row>
    <row r="122" spans="1:3" ht="14.25" customHeight="1">
      <c r="A122" s="4"/>
      <c r="B122" s="4"/>
      <c r="C122" s="4"/>
    </row>
    <row r="123" spans="1:3" ht="14.25" customHeight="1">
      <c r="A123" s="4"/>
      <c r="B123" s="4"/>
      <c r="C123" s="4"/>
    </row>
    <row r="124" spans="1:3" ht="14.25" customHeight="1">
      <c r="A124" s="4"/>
      <c r="B124" s="4"/>
      <c r="C124" s="4"/>
    </row>
    <row r="125" spans="1:3" ht="14.25" customHeight="1">
      <c r="A125" s="4"/>
      <c r="B125" s="4"/>
      <c r="C125" s="4"/>
    </row>
    <row r="126" spans="1:3" ht="14.25" customHeight="1">
      <c r="A126" s="4"/>
      <c r="B126" s="4"/>
      <c r="C126" s="4"/>
    </row>
    <row r="127" spans="1:3" ht="14.25" customHeight="1">
      <c r="A127" s="4"/>
      <c r="B127" s="4"/>
      <c r="C127" s="4"/>
    </row>
    <row r="128" spans="1:3" ht="14.25" customHeight="1">
      <c r="A128" s="4"/>
      <c r="B128" s="4"/>
      <c r="C128" s="4"/>
    </row>
    <row r="129" spans="1:3" ht="14.25" customHeight="1">
      <c r="A129" s="4"/>
      <c r="B129" s="4"/>
      <c r="C129" s="4"/>
    </row>
    <row r="130" spans="1:3" ht="14.25" customHeight="1">
      <c r="A130" s="4"/>
      <c r="B130" s="4"/>
      <c r="C130" s="4"/>
    </row>
    <row r="131" spans="1:3" ht="14.25" customHeight="1">
      <c r="A131" s="4"/>
      <c r="B131" s="4"/>
      <c r="C131" s="4"/>
    </row>
    <row r="132" spans="1:3" ht="14.25" customHeight="1">
      <c r="A132" s="4"/>
      <c r="B132" s="4"/>
      <c r="C132" s="4"/>
    </row>
    <row r="133" spans="1:3" ht="14.25" customHeight="1">
      <c r="A133" s="4"/>
      <c r="B133" s="4"/>
      <c r="C133" s="4"/>
    </row>
    <row r="134" spans="1:3" ht="14.25" customHeight="1">
      <c r="A134" s="4"/>
      <c r="B134" s="4"/>
      <c r="C134" s="4"/>
    </row>
    <row r="135" spans="1:3" ht="14.25" customHeight="1">
      <c r="A135" s="4"/>
      <c r="B135" s="4"/>
      <c r="C135" s="4"/>
    </row>
    <row r="136" spans="1:3" ht="14.25" customHeight="1">
      <c r="A136" s="26"/>
      <c r="B136" s="4"/>
      <c r="C136" s="4"/>
    </row>
    <row r="137" spans="1:3" ht="14.25" customHeight="1">
      <c r="A137" s="26"/>
      <c r="B137" s="4"/>
      <c r="C137" s="4"/>
    </row>
    <row r="138" spans="1:3" ht="14.25" customHeight="1">
      <c r="A138" s="26"/>
      <c r="B138" s="4"/>
      <c r="C138" s="4"/>
    </row>
    <row r="139" spans="1:3" ht="14.25" customHeight="1">
      <c r="A139" s="26"/>
      <c r="B139" s="4"/>
      <c r="C139" s="4"/>
    </row>
    <row r="140" spans="1:3" ht="14.25" customHeight="1">
      <c r="A140" s="26"/>
      <c r="B140" s="4"/>
      <c r="C140" s="4"/>
    </row>
    <row r="141" spans="1:3" ht="14.25" customHeight="1">
      <c r="A141" s="26"/>
      <c r="B141" s="4"/>
      <c r="C141" s="4"/>
    </row>
    <row r="142" spans="1:3" ht="14.25" customHeight="1">
      <c r="A142" s="26"/>
      <c r="B142" s="4"/>
      <c r="C142" s="4"/>
    </row>
    <row r="143" spans="1:3" ht="14.25" customHeight="1">
      <c r="A143" s="26"/>
      <c r="B143" s="4"/>
      <c r="C143" s="4"/>
    </row>
    <row r="144" spans="1:3" ht="14.25" customHeight="1">
      <c r="A144" s="26"/>
      <c r="B144" s="4"/>
      <c r="C144" s="4"/>
    </row>
    <row r="145" spans="1:3" ht="14.25" customHeight="1">
      <c r="A145" s="26"/>
      <c r="B145" s="4"/>
      <c r="C145" s="4"/>
    </row>
    <row r="146" spans="1:3" ht="14.25" customHeight="1">
      <c r="A146" s="26"/>
      <c r="B146" s="4"/>
      <c r="C146" s="4"/>
    </row>
    <row r="147" ht="14.25" customHeight="1">
      <c r="A147" s="26"/>
    </row>
    <row r="148" ht="14.25" customHeight="1">
      <c r="A148" s="26"/>
    </row>
    <row r="149" ht="14.25" customHeight="1">
      <c r="A149" s="26"/>
    </row>
    <row r="150" ht="14.25" customHeight="1">
      <c r="A150" s="26"/>
    </row>
    <row r="151" ht="14.25" customHeight="1">
      <c r="A151" s="26"/>
    </row>
    <row r="152" ht="14.25" customHeight="1">
      <c r="A152" s="26"/>
    </row>
    <row r="153" ht="14.25" customHeight="1">
      <c r="A153" s="26"/>
    </row>
    <row r="154" ht="14.25" customHeight="1">
      <c r="A154" s="26"/>
    </row>
    <row r="155" ht="14.25" customHeight="1">
      <c r="A155" s="26"/>
    </row>
    <row r="156" ht="14.25" customHeight="1">
      <c r="A156" s="26"/>
    </row>
    <row r="157" ht="14.25" customHeight="1">
      <c r="A157" s="26"/>
    </row>
    <row r="158" ht="14.25" customHeight="1">
      <c r="A158" s="26"/>
    </row>
    <row r="159" ht="14.25" customHeight="1">
      <c r="A159" s="26"/>
    </row>
    <row r="160" ht="14.25" customHeight="1">
      <c r="A160" s="26"/>
    </row>
    <row r="161" ht="14.25" customHeight="1">
      <c r="A161" s="26"/>
    </row>
    <row r="162" ht="14.25" customHeight="1">
      <c r="A162" s="26"/>
    </row>
    <row r="163" ht="14.25" customHeight="1">
      <c r="A163" s="26"/>
    </row>
    <row r="164" ht="14.25" customHeight="1">
      <c r="A164" s="26"/>
    </row>
    <row r="165" ht="14.25" customHeight="1">
      <c r="A165" s="26"/>
    </row>
    <row r="166" ht="14.25" customHeight="1">
      <c r="A166" s="26"/>
    </row>
    <row r="167" ht="14.25" customHeight="1">
      <c r="A167" s="26"/>
    </row>
    <row r="168" ht="14.25" customHeight="1">
      <c r="A168" s="26"/>
    </row>
    <row r="169" ht="14.25" customHeight="1">
      <c r="A169" s="26"/>
    </row>
    <row r="170" ht="14.25" customHeight="1">
      <c r="A170" s="26"/>
    </row>
    <row r="171" ht="14.25" customHeight="1">
      <c r="A171" s="26"/>
    </row>
    <row r="172" ht="14.25" customHeight="1">
      <c r="A172" s="26"/>
    </row>
    <row r="173" ht="14.25" customHeight="1">
      <c r="A173" s="26"/>
    </row>
    <row r="174" ht="14.25" customHeight="1">
      <c r="A174" s="26"/>
    </row>
    <row r="175" ht="14.25" customHeight="1">
      <c r="A175" s="26"/>
    </row>
    <row r="176" ht="14.25" customHeight="1">
      <c r="A176" s="26"/>
    </row>
    <row r="177" ht="14.25" customHeight="1">
      <c r="A177" s="26"/>
    </row>
    <row r="178" ht="14.25" customHeight="1">
      <c r="A178" s="26"/>
    </row>
    <row r="179" ht="14.25" customHeight="1">
      <c r="A179" s="26"/>
    </row>
    <row r="180" ht="14.25" customHeight="1">
      <c r="A180" s="26"/>
    </row>
    <row r="181" ht="14.25" customHeight="1">
      <c r="A181" s="26"/>
    </row>
    <row r="182" ht="14.25" customHeight="1">
      <c r="A182" s="26"/>
    </row>
    <row r="183" ht="14.25" customHeight="1">
      <c r="A183" s="26"/>
    </row>
    <row r="184" ht="14.25" customHeight="1">
      <c r="A184" s="26"/>
    </row>
    <row r="185" ht="14.25" customHeight="1">
      <c r="A185" s="26"/>
    </row>
    <row r="186" ht="14.25" customHeight="1">
      <c r="A186" s="26"/>
    </row>
    <row r="187" ht="14.25" customHeight="1">
      <c r="A187" s="26"/>
    </row>
    <row r="188" ht="14.25" customHeight="1">
      <c r="A188" s="26"/>
    </row>
    <row r="189" ht="14.25" customHeight="1">
      <c r="A189" s="26"/>
    </row>
    <row r="190" ht="14.25" customHeight="1">
      <c r="A190" s="26"/>
    </row>
    <row r="191" ht="14.25" customHeight="1">
      <c r="A191" s="26"/>
    </row>
    <row r="192" ht="14.25" customHeight="1">
      <c r="A192" s="26"/>
    </row>
    <row r="193" ht="14.25" customHeight="1">
      <c r="A193" s="26"/>
    </row>
    <row r="194" ht="14.25" customHeight="1">
      <c r="A194" s="26"/>
    </row>
    <row r="195" ht="14.25" customHeight="1">
      <c r="A195" s="26"/>
    </row>
    <row r="196" ht="14.25" customHeight="1">
      <c r="A196" s="26"/>
    </row>
    <row r="197" ht="14.25" customHeight="1">
      <c r="A197" s="26"/>
    </row>
    <row r="198" ht="14.25" customHeight="1">
      <c r="A198" s="26"/>
    </row>
    <row r="199" ht="14.25" customHeight="1">
      <c r="A199" s="26"/>
    </row>
    <row r="200" ht="14.25" customHeight="1">
      <c r="A200" s="26"/>
    </row>
    <row r="201" ht="14.25" customHeight="1">
      <c r="A201" s="26"/>
    </row>
    <row r="202" ht="14.25" customHeight="1">
      <c r="A202" s="26"/>
    </row>
    <row r="203" ht="14.25" customHeight="1">
      <c r="A203" s="26"/>
    </row>
    <row r="204" ht="14.25" customHeight="1">
      <c r="A204" s="26"/>
    </row>
    <row r="205" ht="14.25" customHeight="1">
      <c r="A205" s="26"/>
    </row>
    <row r="206" ht="14.25" customHeight="1">
      <c r="A206" s="26"/>
    </row>
    <row r="207" ht="14.25" customHeight="1">
      <c r="A207" s="26"/>
    </row>
    <row r="208" ht="14.25" customHeight="1">
      <c r="A208" s="26"/>
    </row>
    <row r="209" ht="14.25" customHeight="1">
      <c r="A209" s="26"/>
    </row>
    <row r="210" ht="14.25" customHeight="1">
      <c r="A210" s="26"/>
    </row>
    <row r="211" ht="14.25" customHeight="1">
      <c r="A211" s="26"/>
    </row>
    <row r="212" ht="14.25" customHeight="1">
      <c r="A212" s="26"/>
    </row>
    <row r="213" ht="14.25" customHeight="1">
      <c r="A213" s="26"/>
    </row>
    <row r="214" ht="14.25" customHeight="1">
      <c r="A214" s="26"/>
    </row>
    <row r="215" ht="14.25" customHeight="1">
      <c r="A215" s="26"/>
    </row>
    <row r="216" ht="14.25" customHeight="1">
      <c r="A216" s="26"/>
    </row>
    <row r="217" ht="14.25" customHeight="1">
      <c r="A217" s="26"/>
    </row>
    <row r="218" ht="14.25" customHeight="1">
      <c r="A218" s="26"/>
    </row>
    <row r="219" ht="14.25" customHeight="1">
      <c r="A219" s="26"/>
    </row>
    <row r="220" ht="14.25" customHeight="1">
      <c r="A220" s="26"/>
    </row>
    <row r="221" ht="14.25" customHeight="1">
      <c r="A221" s="26"/>
    </row>
    <row r="222" ht="14.25" customHeight="1">
      <c r="A222" s="26"/>
    </row>
    <row r="223" ht="14.25" customHeight="1">
      <c r="A223" s="26"/>
    </row>
    <row r="224" ht="14.25" customHeight="1">
      <c r="A224" s="26"/>
    </row>
    <row r="225" ht="14.25" customHeight="1">
      <c r="A225" s="26"/>
    </row>
    <row r="226" ht="14.25" customHeight="1">
      <c r="A226" s="26"/>
    </row>
    <row r="227" ht="14.25" customHeight="1">
      <c r="A227" s="26"/>
    </row>
    <row r="228" ht="14.25" customHeight="1">
      <c r="A228" s="26"/>
    </row>
    <row r="229" ht="14.25" customHeight="1">
      <c r="A229" s="26"/>
    </row>
    <row r="230" ht="14.25" customHeight="1">
      <c r="A230" s="26"/>
    </row>
    <row r="231" ht="14.25" customHeight="1">
      <c r="A231" s="26"/>
    </row>
    <row r="232" ht="14.25" customHeight="1">
      <c r="A232" s="26"/>
    </row>
    <row r="233" ht="14.25" customHeight="1">
      <c r="A233" s="26"/>
    </row>
    <row r="234" ht="14.25" customHeight="1">
      <c r="A234" s="26"/>
    </row>
    <row r="235" ht="14.25" customHeight="1">
      <c r="A235" s="26"/>
    </row>
    <row r="236" ht="14.25" customHeight="1">
      <c r="A236" s="26"/>
    </row>
    <row r="237" ht="14.25" customHeight="1">
      <c r="A237" s="26"/>
    </row>
    <row r="238" ht="14.25" customHeight="1">
      <c r="A238" s="26"/>
    </row>
    <row r="239" ht="14.25" customHeight="1">
      <c r="A239" s="26"/>
    </row>
    <row r="240" ht="14.25" customHeight="1">
      <c r="A240" s="26"/>
    </row>
    <row r="241" ht="14.25" customHeight="1">
      <c r="A241" s="26"/>
    </row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</sheetData>
  <printOptions horizontalCentered="1"/>
  <pageMargins left="0.25" right="0.25" top="0.25" bottom="0.25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SHANGRI-LA HOTELS S/B</cp:lastModifiedBy>
  <cp:lastPrinted>2002-07-10T04:33:36Z</cp:lastPrinted>
  <dcterms:created xsi:type="dcterms:W3CDTF">1999-05-11T02:48:52Z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