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1970" windowHeight="3525" tabRatio="590" activeTab="2"/>
  </bookViews>
  <sheets>
    <sheet name="incomestate" sheetId="1" r:id="rId1"/>
    <sheet name="balsheet" sheetId="2" r:id="rId2"/>
    <sheet name="notes" sheetId="3" r:id="rId3"/>
  </sheets>
  <externalReferences>
    <externalReference r:id="rId6"/>
  </externalReferences>
  <definedNames>
    <definedName name="_xlnm.Print_Area" localSheetId="1">'balsheet'!$A$1:$L$77</definedName>
    <definedName name="_xlnm.Print_Area" localSheetId="0">'incomestate'!$A$1:$Q$75</definedName>
    <definedName name="_xlnm.Print_Area" localSheetId="2">'notes'!$A$10:$M$39,'notes'!$A$41:$M$75,'notes'!$A$77:$M$112,'notes'!$A$114:$M$150,'notes'!$A$152:$M$185</definedName>
    <definedName name="Print_Area_MI">'[1]1ST QUARTER'!$C$1:$Q$29</definedName>
    <definedName name="_xlnm.Print_Titles" localSheetId="2">'notes'!$1:$9</definedName>
  </definedNames>
  <calcPr fullCalcOnLoad="1"/>
</workbook>
</file>

<file path=xl/sharedStrings.xml><?xml version="1.0" encoding="utf-8"?>
<sst xmlns="http://schemas.openxmlformats.org/spreadsheetml/2006/main" count="311" uniqueCount="250">
  <si>
    <t xml:space="preserve">a negative impact on the operations of the Group's hotels and resorts, and the situation is expected to persist </t>
  </si>
  <si>
    <t>SHANGRI-LA HOTELS (MALAYSIA) BERHAD</t>
  </si>
  <si>
    <t>(10889-U)</t>
  </si>
  <si>
    <t>(Incorporated in Malaysia)</t>
  </si>
  <si>
    <t>RM'000</t>
  </si>
  <si>
    <t>Taxation</t>
  </si>
  <si>
    <t>Extraordinary items</t>
  </si>
  <si>
    <t>(i)</t>
  </si>
  <si>
    <t>(ii)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</si>
  <si>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</si>
  <si>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</si>
  <si>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</si>
  <si>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</si>
  <si>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</si>
  <si>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</si>
  <si>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</si>
  <si>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</si>
  <si>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</si>
  <si>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</si>
  <si>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Depreciation and amortisation</t>
  </si>
  <si>
    <t>d</t>
  </si>
  <si>
    <t>e</t>
  </si>
  <si>
    <t>f</t>
  </si>
  <si>
    <t>g</t>
  </si>
  <si>
    <t>h</t>
  </si>
  <si>
    <t>i</t>
  </si>
  <si>
    <t>Less minority interests</t>
  </si>
  <si>
    <t>j</t>
  </si>
  <si>
    <t>Shangri-La Hotels (Malaysia) Berhad</t>
  </si>
  <si>
    <t>k</t>
  </si>
  <si>
    <t>(iii)</t>
  </si>
  <si>
    <t>Extraordinary items attributable to</t>
  </si>
  <si>
    <t>(Malaysia) Berhad</t>
  </si>
  <si>
    <t>members of Shangri-La Hotels</t>
  </si>
  <si>
    <t>l</t>
  </si>
  <si>
    <t>deducting any provision for the preference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</si>
  <si>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</si>
  <si>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</si>
  <si>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</si>
  <si>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</si>
  <si>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</si>
  <si>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Fixed Assets</t>
  </si>
  <si>
    <t>Investment in Associated Companies</t>
  </si>
  <si>
    <t>Current Assets</t>
  </si>
  <si>
    <t>Cash</t>
  </si>
  <si>
    <t>Others</t>
  </si>
  <si>
    <t>Current Liabilities</t>
  </si>
  <si>
    <t>Shareholders' Funds</t>
  </si>
  <si>
    <t>Share Capital</t>
  </si>
  <si>
    <t>Reserves</t>
  </si>
  <si>
    <t>Other Long Term Liabilities</t>
  </si>
  <si>
    <t>As at end of</t>
  </si>
  <si>
    <t>NOTES</t>
  </si>
  <si>
    <t>Current taxation</t>
  </si>
  <si>
    <t>Deferred taxation</t>
  </si>
  <si>
    <t>The taxation charges of the Group for the period under review are as follows :-</t>
  </si>
  <si>
    <t>Particulars of purchase or disposal of quoted securities for the current financial year to date.</t>
  </si>
  <si>
    <t>Profit</t>
  </si>
  <si>
    <t>before taxation</t>
  </si>
  <si>
    <t>Gross assets</t>
  </si>
  <si>
    <t>employed</t>
  </si>
  <si>
    <t>Hotels and resorts</t>
  </si>
  <si>
    <t>Associated companies</t>
  </si>
  <si>
    <t xml:space="preserve">  Total Purchases</t>
  </si>
  <si>
    <t xml:space="preserve">  Total Disposals</t>
  </si>
  <si>
    <t xml:space="preserve">  Total investments at cost</t>
  </si>
  <si>
    <t>Group</t>
  </si>
  <si>
    <t>Company</t>
  </si>
  <si>
    <t>Current</t>
  </si>
  <si>
    <t>Year</t>
  </si>
  <si>
    <t>Deposits</t>
  </si>
  <si>
    <t>Total Current Assets</t>
  </si>
  <si>
    <t>Total Current Liabilities</t>
  </si>
  <si>
    <t>Net Current Assets / (Liabilities)</t>
  </si>
  <si>
    <t>Accounting Policies</t>
  </si>
  <si>
    <t>Extraordinary Items</t>
  </si>
  <si>
    <t>Profit on Sale of Investments and/or Properties</t>
  </si>
  <si>
    <t>Changes in the Composition of the Group</t>
  </si>
  <si>
    <t xml:space="preserve">Status of Corporate Proposals </t>
  </si>
  <si>
    <t>Group Borrowings</t>
  </si>
  <si>
    <t>As at the date of this report, the Group's contingent liabilities are as follows :-</t>
  </si>
  <si>
    <t>Off Balance Sheet Financial Instruments</t>
  </si>
  <si>
    <t>There were no financial instruments with off balance sheet risk as at the date of this report.</t>
  </si>
  <si>
    <t>Segmental Reporting</t>
  </si>
  <si>
    <t>Holding company and subsidiary companies</t>
  </si>
  <si>
    <t>Not applicable.</t>
  </si>
  <si>
    <t>Quoted Securities</t>
  </si>
  <si>
    <t>Variance on Forecast Profit / Profit Guarantee</t>
  </si>
  <si>
    <t>Dividend</t>
  </si>
  <si>
    <t>Hotel Properties</t>
  </si>
  <si>
    <t>Investment Properties</t>
  </si>
  <si>
    <t>Kuala Lumpur</t>
  </si>
  <si>
    <t>By Order of the Board</t>
  </si>
  <si>
    <t>Rozina Mohd Amin</t>
  </si>
  <si>
    <t xml:space="preserve">  Total investments at carrying value/book value</t>
  </si>
  <si>
    <t>-</t>
  </si>
  <si>
    <t>Preceding Year</t>
  </si>
  <si>
    <t>As at preceding</t>
  </si>
  <si>
    <t xml:space="preserve">  Total investments at market value at end of reporting period</t>
  </si>
  <si>
    <t>(Over) / Under provision in prior years</t>
  </si>
  <si>
    <t>a.</t>
  </si>
  <si>
    <t>b.</t>
  </si>
  <si>
    <t>Investment properties</t>
  </si>
  <si>
    <t>The business operations of the Group have not been affected by any material seasonal or cyclical factors.</t>
  </si>
  <si>
    <t xml:space="preserve">  Total Profit / (Loss) on Disposal</t>
  </si>
  <si>
    <t xml:space="preserve">ANNOUNCEMENT OF UNAUDITED CONSOLIDATED RESULTS </t>
  </si>
  <si>
    <t>UNAUDITED CONSOLIDATED INCOME STATEMENT</t>
  </si>
  <si>
    <t>The Board of Directors of Shangri-La Hotels (Malaysia) Berhad wishes to announce the following :-</t>
  </si>
  <si>
    <t>Current Year</t>
  </si>
  <si>
    <t>UNAUDITED CONSOLIDATED BALANCE SHEET</t>
  </si>
  <si>
    <t>current quarter</t>
  </si>
  <si>
    <t>financial year end</t>
  </si>
  <si>
    <t>SEGMENTS</t>
  </si>
  <si>
    <t>Prospects for 2001</t>
  </si>
  <si>
    <t>The accounting policies and methods of computation applied on the quarterly financial statements are consistent</t>
  </si>
  <si>
    <t>Seasonal or Cyclical Factors</t>
  </si>
  <si>
    <t>Equity Structure</t>
  </si>
  <si>
    <t>Contingent Liabilities</t>
  </si>
  <si>
    <t>Material Litigation</t>
  </si>
  <si>
    <t>There was no material litigation pending as at the date of this report.</t>
  </si>
  <si>
    <t>Exceptional items</t>
  </si>
  <si>
    <t>with those applied for the annual financial statements of the Group for the year ended 31 December 2000.</t>
  </si>
  <si>
    <t>Exceptional Items</t>
  </si>
  <si>
    <t>Revenue</t>
  </si>
  <si>
    <t>Other income</t>
  </si>
  <si>
    <t>Finance cost</t>
  </si>
  <si>
    <t>associated companies</t>
  </si>
  <si>
    <t>Share of profits and losses of</t>
  </si>
  <si>
    <t>Income tax</t>
  </si>
  <si>
    <t>Pre-acquisition profit/(loss) if applicable</t>
  </si>
  <si>
    <t>m</t>
  </si>
  <si>
    <t>Earnings per share based on 2(m) above after</t>
  </si>
  <si>
    <t>Net tangible assets per share (RM)</t>
  </si>
  <si>
    <t>interests and extraordinary items after</t>
  </si>
  <si>
    <t>share of profits and losses of associated</t>
  </si>
  <si>
    <t>companies</t>
  </si>
  <si>
    <t>Long term investments</t>
  </si>
  <si>
    <t>Intangible assets</t>
  </si>
  <si>
    <t>Other long term assets</t>
  </si>
  <si>
    <t>Inventories</t>
  </si>
  <si>
    <t>Trade receivables</t>
  </si>
  <si>
    <t>Short term investment</t>
  </si>
  <si>
    <t>Short term borrowings</t>
  </si>
  <si>
    <t>Trade payables</t>
  </si>
  <si>
    <t>Other payables</t>
  </si>
  <si>
    <t>Provision for taxation</t>
  </si>
  <si>
    <t>Proposed dividend</t>
  </si>
  <si>
    <t>Share premium</t>
  </si>
  <si>
    <t>Revaluation reserve</t>
  </si>
  <si>
    <t>Capital reserve</t>
  </si>
  <si>
    <t>Statutory reserve</t>
  </si>
  <si>
    <t>Merger reserve</t>
  </si>
  <si>
    <t>Retained profit</t>
  </si>
  <si>
    <t>Minority interest</t>
  </si>
  <si>
    <t>Long term borrowings</t>
  </si>
  <si>
    <t>Goodwill on Consolidation</t>
  </si>
  <si>
    <t>Others (Other debtors and prepayments)</t>
  </si>
  <si>
    <t>Others (Advance from a minority shareholder of</t>
  </si>
  <si>
    <t xml:space="preserve"> a subsidiary company)</t>
  </si>
  <si>
    <t>Madarac Corporation, the Company's wholly-owned subsidiary incorporated in the British Virgin Islands had</t>
  </si>
  <si>
    <t>issued a proportionate Corporate Guarantee to Hongkong and Shanghai Banking Corporation Limited, Singapore</t>
  </si>
  <si>
    <t>its 22.22% associated company incorporated in the Union of Myanmar.</t>
  </si>
  <si>
    <t>in connection with the acceptance of a USD48.0 million Term Loan facility by Traders Yangon Company Limited,</t>
  </si>
  <si>
    <t>There were no issuance and repayment of debt or equity securities, share buy-backs, share cancellations, shares</t>
  </si>
  <si>
    <t>Material Subsequent Event</t>
  </si>
  <si>
    <t>Profit before finance cost, depreciation</t>
  </si>
  <si>
    <t>and amortisation, exceptional items,</t>
  </si>
  <si>
    <t>income tax, minority interests and</t>
  </si>
  <si>
    <t>Profit before income tax, minority</t>
  </si>
  <si>
    <t>interests and extraordinary</t>
  </si>
  <si>
    <t>items</t>
  </si>
  <si>
    <t>Profit after income tax before</t>
  </si>
  <si>
    <t>deducting minority interests</t>
  </si>
  <si>
    <t>Net profit from ordinary activities</t>
  </si>
  <si>
    <t>attributable to members of Shangri-La</t>
  </si>
  <si>
    <t>Hotels (Malaysia) Berhad</t>
  </si>
  <si>
    <t>Net profit attributable to members of</t>
  </si>
  <si>
    <t>FOR THE THIRD QUARTER ENDED 30 SEPTEMBER 2001</t>
  </si>
  <si>
    <t>There were no exceptional items during the 9-month period ended 30 September 2001.</t>
  </si>
  <si>
    <t>There were no extraordinary items during the 9-month period ended 30 September 2001.</t>
  </si>
  <si>
    <t>for that disclosed under note 6.</t>
  </si>
  <si>
    <t>There were no sale of investments and/or properties during the 9-month period ended 30 September 2001, except</t>
  </si>
  <si>
    <t>Investments in quoted shares as at 30 September 2001.</t>
  </si>
  <si>
    <t>There were no changes in the composition of the Group during the 9-month period ended 30 September 2001.</t>
  </si>
  <si>
    <t>held as treasury shares and resale of treasury shares for the 9-month period ended 30 September 2001.</t>
  </si>
  <si>
    <t>FINANCIAL YEAR TO DATE 30/09/01</t>
  </si>
  <si>
    <t>Review of Results for Financial Year To Date 30 September 2001</t>
  </si>
  <si>
    <t>In the opinion of the Directors, no item or event of a material or unusual nature has occurred between 30 September</t>
  </si>
  <si>
    <t>2001 and the date of this report which would materially affect the results of the Group for the nine months ended</t>
  </si>
  <si>
    <t>30 September 2001.</t>
  </si>
  <si>
    <t>year ending 31 December 2001. No further interim dividend is recommended for the quarter under review.</t>
  </si>
  <si>
    <t>An interim dividend of 3 sen or 3% less 28% income tax per share was paid on 8 October 2001 in respect of the</t>
  </si>
  <si>
    <t>Group borrowings as at 30 September 2001 comprise unsecured bank overdrafts amounting to RM2.513 million.</t>
  </si>
  <si>
    <t>extraordinary items</t>
  </si>
  <si>
    <t>Company and subsidiaries</t>
  </si>
  <si>
    <t>16 November 2001</t>
  </si>
  <si>
    <t>Labuan for the Revolving Credit facility of USD10.0 million granted to Madarac Corporation.</t>
  </si>
  <si>
    <t xml:space="preserve">In September 2001, Madarac Corporation secured a USD10.0 million Revolving Credit facility from The Sanwa </t>
  </si>
  <si>
    <t xml:space="preserve">Bank Limited, Labuan to replace its existing USD10.0 million facility with The Bank of East Asia Limited, Labuan.  </t>
  </si>
  <si>
    <t xml:space="preserve">The Company has given a corporate guarantee for an amount upto USD10.0 million to The Sanwa Bank Limited, </t>
  </si>
  <si>
    <t xml:space="preserve">The Group's revenue and pre-tax profit for the third quarter ended 30 September 2001 were RM58.883 million </t>
  </si>
  <si>
    <t xml:space="preserve">and RM9.219 million respectively compared to RM55.206 million and RM5.572 million recorded for the preceding </t>
  </si>
  <si>
    <t xml:space="preserve">quarter ended 30 June 2001. The better results were largely due to the improvement in profits from the Group's </t>
  </si>
  <si>
    <t>resort operations in Penang, in particular Golden Sands Resort. The increase, however, was moderated by a drop in</t>
  </si>
  <si>
    <t xml:space="preserve">from 72.2% in the second quarter ended 30 June 2001 due to stronger demand. At Golden Sands Resort, with the </t>
  </si>
  <si>
    <t xml:space="preserve">Comparison of Third Quarter Results ended 30 September 2001 with that of the Preceding Quarter </t>
  </si>
  <si>
    <t>ended 30 June 2001</t>
  </si>
  <si>
    <t>On 17 September 2001, the Company announced that it has entered into a Conditional Shares Sale</t>
  </si>
  <si>
    <t>Agreement with PPB Group Berhad for the Proposed Acquisition of 33,750,000 ordinary shares of RM1.00</t>
  </si>
  <si>
    <t xml:space="preserve">Berhad for a cash consideration of RM28,687,500 or RM0.85 per PDBR share. This Proposed Acquisition </t>
  </si>
  <si>
    <t xml:space="preserve">remains subject to the approval of the Foreign Investment Committee, and is also pending shareholders </t>
  </si>
  <si>
    <t>approval at an Extraordinary General Meeting of the Company to be convened at a later date.</t>
  </si>
  <si>
    <t>to 75%.</t>
  </si>
  <si>
    <t>If completed, the Proposed Acquisition will result in the Company's interest in PDBR increasing from 50%</t>
  </si>
  <si>
    <t xml:space="preserve">Operationally, the performance of the Group's hotels and resorts in Penang and Kuala Lumpur experienced a </t>
  </si>
  <si>
    <t xml:space="preserve">reduction in business levels as compared to the same period last year. Despite the higher average room rates, </t>
  </si>
  <si>
    <t xml:space="preserve">temporary reduction in available rooms. In the case of the Group's investment properties, the occupancy levels </t>
  </si>
  <si>
    <t>trading conditions in the property rental market in Kuala Lumpur.</t>
  </si>
  <si>
    <t>each representing 25% equity interest in Pantai Dalit Beach Resort Sdn Bhd ("PDBR") from PPB Group</t>
  </si>
  <si>
    <t>the profits from Shangri-La Hotel Kuala Lumpur that resulted from the closure in mid-September 2001 of the public</t>
  </si>
  <si>
    <t>areas and several F&amp;B outlets for major renovation.</t>
  </si>
  <si>
    <t xml:space="preserve">For the third quarter under review, room occupancy at Rasa Sayang Resort has shown some improvement to 74.4% </t>
  </si>
  <si>
    <t>guest rooms renovation programme fully completed at the end of June 2001, the resort recorded a sharp recovery in its</t>
  </si>
  <si>
    <t>operations recovered from a loss of RM1.739 million in the preceding quarter ended 30 June 2001 to record a profit of</t>
  </si>
  <si>
    <t>RM2.282 million for the third quarter ended 30 September 2001.</t>
  </si>
  <si>
    <t xml:space="preserve">lower occupancy levels due to declining leisure and business travelers affected their operations, which resulted </t>
  </si>
  <si>
    <t xml:space="preserve">and rental rates of UBN Tower and UBN Apartments have shown further decline due to the deteriorating </t>
  </si>
  <si>
    <t>in an overall reduction in both rooms and food and beverage revenues. In addition, the renovation of all the guest</t>
  </si>
  <si>
    <t xml:space="preserve">rooms at Golden Sands Resort in the first half of 2001 had a negative impact on its performance given the </t>
  </si>
  <si>
    <t>At associated companies level, the Group's share of losses reduced to RM926,000 from RM2.043 million in the</t>
  </si>
  <si>
    <t>continued to post losses, although at much lower levels.</t>
  </si>
  <si>
    <t xml:space="preserve">The current depressed travel market and economic uncertainties in the Group's major supply markets are having </t>
  </si>
  <si>
    <t>room occupancy from 40.4% to 85.3% with total revenue up 99% to RM9.747 million. As a consequence, its</t>
  </si>
  <si>
    <t>In addition, in view of the deteriorating economic conditions in Myanmar and on grounds of prudence, the</t>
  </si>
  <si>
    <t>Group would need to make a full provision against the carrying values of its investments in Myanmar as</t>
  </si>
  <si>
    <t xml:space="preserve">The Group reported revenue of RM177.765 million for the nine months ended 30 September 2001 compared with </t>
  </si>
  <si>
    <t>RM198.210 million recorded in the corresponding period in 2000. The unaudited consolidated pre-tax profit of the</t>
  </si>
  <si>
    <t>Group for the nine months of 2001 was RM27.310 million compared with RM48.601 million for the same period</t>
  </si>
  <si>
    <t>in 2000. It should be noted, however, that the pre-tax profit in 2000 included an exceptional item of RM6.264 million</t>
  </si>
  <si>
    <t>representing the gain on disposal by a wholly-owned subsidiary of all its remaining shareholdings in Shangri-La</t>
  </si>
  <si>
    <t>Asia Limited.</t>
  </si>
  <si>
    <t>in Sabah and Johdaya Karya Sdn Bhd. However, Traders Hotel Yangon, the Group's associate hotel in Myanmar</t>
  </si>
  <si>
    <t>previous corresponding period ended 30 September 2000 due to increased profit contributions from Rasa Ria Resort</t>
  </si>
  <si>
    <t>Company Secretary</t>
  </si>
  <si>
    <t>throughout the balance of the year. Another factor affecting the Group's performance is the major renovation</t>
  </si>
  <si>
    <t>programme at Shangri-La Hotel Kuala Lumpur, which commenced in mid-September 2001.</t>
  </si>
  <si>
    <t xml:space="preserve">at 31 December 2001. </t>
  </si>
  <si>
    <t>Based on the carrying values as at 30 September 2001, the estimated provision is about RM55 million. Without</t>
  </si>
  <si>
    <t>from 2000.</t>
  </si>
  <si>
    <t>this exceptional item, the Directors expect the Group's performance to remain profitable but to decrease sharply</t>
  </si>
</sst>
</file>

<file path=xl/styles.xml><?xml version="1.0" encoding="utf-8"?>
<styleSheet xmlns="http://schemas.openxmlformats.org/spreadsheetml/2006/main">
  <numFmts count="8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21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7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37" fontId="6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Alignment="1">
      <alignment/>
    </xf>
    <xf numFmtId="37" fontId="6" fillId="0" borderId="1" xfId="0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37" fontId="6" fillId="0" borderId="6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center"/>
    </xf>
    <xf numFmtId="37" fontId="9" fillId="0" borderId="0" xfId="0" applyFont="1" applyAlignment="1">
      <alignment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9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37" fontId="5" fillId="0" borderId="0" xfId="0" applyFont="1" applyAlignment="1" quotePrefix="1">
      <alignment/>
    </xf>
    <xf numFmtId="37" fontId="19" fillId="0" borderId="0" xfId="0" applyFont="1" applyAlignment="1">
      <alignment/>
    </xf>
    <xf numFmtId="38" fontId="6" fillId="0" borderId="3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20" fillId="0" borderId="0" xfId="0" applyFont="1" applyAlignment="1">
      <alignment/>
    </xf>
    <xf numFmtId="37" fontId="6" fillId="0" borderId="9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5" xfId="0" applyFont="1" applyBorder="1" applyAlignment="1">
      <alignment/>
    </xf>
    <xf numFmtId="37" fontId="6" fillId="0" borderId="7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2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9" fillId="0" borderId="2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9" fillId="0" borderId="15" xfId="0" applyFont="1" applyBorder="1" applyAlignment="1">
      <alignment horizontal="center"/>
    </xf>
    <xf numFmtId="40" fontId="6" fillId="0" borderId="3" xfId="0" applyNumberFormat="1" applyFont="1" applyFill="1" applyBorder="1" applyAlignment="1">
      <alignment horizontal="right"/>
    </xf>
    <xf numFmtId="40" fontId="6" fillId="0" borderId="0" xfId="0" applyNumberFormat="1" applyFont="1" applyBorder="1" applyAlignment="1">
      <alignment/>
    </xf>
    <xf numFmtId="40" fontId="6" fillId="0" borderId="3" xfId="0" applyNumberFormat="1" applyFont="1" applyBorder="1" applyAlignment="1">
      <alignment/>
    </xf>
    <xf numFmtId="40" fontId="6" fillId="0" borderId="0" xfId="0" applyNumberFormat="1" applyFont="1" applyAlignment="1">
      <alignment/>
    </xf>
    <xf numFmtId="37" fontId="6" fillId="0" borderId="0" xfId="0" applyFont="1" applyAlignment="1" quotePrefix="1">
      <alignment/>
    </xf>
    <xf numFmtId="0" fontId="6" fillId="0" borderId="2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showGridLines="0" zoomScale="85" zoomScaleNormal="85" workbookViewId="0" topLeftCell="A21">
      <selection activeCell="G42" sqref="G42"/>
    </sheetView>
  </sheetViews>
  <sheetFormatPr defaultColWidth="9.00390625" defaultRowHeight="12.75"/>
  <cols>
    <col min="1" max="1" width="3.3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1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2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105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177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50"/>
      <c r="B7" s="50"/>
      <c r="C7" s="5"/>
      <c r="D7" s="5"/>
      <c r="E7" s="5"/>
      <c r="F7" s="5"/>
      <c r="G7" s="5"/>
      <c r="H7" s="50"/>
      <c r="I7" s="50"/>
      <c r="J7" s="50"/>
      <c r="K7" s="50"/>
      <c r="L7" s="50"/>
      <c r="M7" s="50"/>
      <c r="N7" s="50"/>
      <c r="O7" s="50"/>
      <c r="P7" s="50"/>
      <c r="Q7" s="50"/>
      <c r="R7" s="19"/>
    </row>
    <row r="8" spans="1:18" ht="15" customHeight="1">
      <c r="A8" s="27" t="s">
        <v>107</v>
      </c>
      <c r="B8" s="51"/>
      <c r="C8" s="27"/>
      <c r="D8" s="27"/>
      <c r="E8" s="27"/>
      <c r="F8" s="27"/>
      <c r="G8" s="27"/>
      <c r="H8" s="51"/>
      <c r="I8" s="51"/>
      <c r="J8" s="51"/>
      <c r="K8" s="51"/>
      <c r="L8" s="51"/>
      <c r="M8" s="51"/>
      <c r="N8" s="51"/>
      <c r="O8" s="51"/>
      <c r="P8" s="51"/>
      <c r="Q8" s="50"/>
      <c r="R8" s="19"/>
    </row>
    <row r="9" ht="14.25" customHeight="1"/>
    <row r="10" spans="1:2" ht="14.25" customHeight="1">
      <c r="A10" s="1" t="s">
        <v>106</v>
      </c>
      <c r="B10" s="1"/>
    </row>
    <row r="11" spans="1:17" ht="14.25" customHeight="1">
      <c r="A11" s="26"/>
      <c r="I11" s="5" t="s">
        <v>9</v>
      </c>
      <c r="J11" s="5"/>
      <c r="K11" s="5"/>
      <c r="L11" s="27"/>
      <c r="N11" s="5" t="s">
        <v>12</v>
      </c>
      <c r="O11" s="5"/>
      <c r="P11" s="5"/>
      <c r="Q11" s="5"/>
    </row>
    <row r="12" spans="1:17" ht="14.25" customHeight="1">
      <c r="A12" s="26"/>
      <c r="B12" s="26"/>
      <c r="I12" s="10" t="s">
        <v>108</v>
      </c>
      <c r="J12" s="10"/>
      <c r="K12" s="10" t="s">
        <v>96</v>
      </c>
      <c r="L12" s="27"/>
      <c r="N12" s="10" t="s">
        <v>108</v>
      </c>
      <c r="O12" s="10"/>
      <c r="P12" s="10" t="s">
        <v>96</v>
      </c>
      <c r="Q12" s="5"/>
    </row>
    <row r="13" spans="1:17" ht="14.25" customHeight="1">
      <c r="A13" s="26"/>
      <c r="B13" s="26"/>
      <c r="I13" s="10" t="s">
        <v>10</v>
      </c>
      <c r="J13" s="10"/>
      <c r="K13" s="10" t="s">
        <v>11</v>
      </c>
      <c r="L13" s="27"/>
      <c r="N13" s="10" t="s">
        <v>13</v>
      </c>
      <c r="O13" s="10"/>
      <c r="P13" s="10" t="s">
        <v>11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/>
      <c r="J14" s="25"/>
      <c r="K14" s="25" t="s">
        <v>10</v>
      </c>
      <c r="L14" s="9"/>
      <c r="M14" s="9"/>
      <c r="N14" s="28"/>
      <c r="O14" s="25"/>
      <c r="P14" s="25" t="s">
        <v>14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52">
        <v>37164</v>
      </c>
      <c r="J15" s="30"/>
      <c r="K15" s="30">
        <v>36799</v>
      </c>
      <c r="L15" s="53"/>
      <c r="M15" s="53"/>
      <c r="N15" s="52">
        <v>37164</v>
      </c>
      <c r="O15" s="30"/>
      <c r="P15" s="30">
        <v>36799</v>
      </c>
      <c r="Q15" s="9"/>
      <c r="R15" s="9"/>
    </row>
    <row r="16" spans="1:17" ht="14.25" customHeight="1">
      <c r="A16" s="26"/>
      <c r="B16" s="26"/>
      <c r="F16" s="23"/>
      <c r="I16" s="29" t="s">
        <v>4</v>
      </c>
      <c r="J16" s="10"/>
      <c r="K16" s="10" t="s">
        <v>4</v>
      </c>
      <c r="L16" s="5"/>
      <c r="M16" s="11"/>
      <c r="N16" s="29" t="s">
        <v>4</v>
      </c>
      <c r="O16" s="10"/>
      <c r="P16" s="10" t="s">
        <v>4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15</v>
      </c>
      <c r="C18" s="2" t="s">
        <v>123</v>
      </c>
      <c r="G18" s="20"/>
      <c r="I18" s="36">
        <f>177765-118882</f>
        <v>58883</v>
      </c>
      <c r="J18" s="37"/>
      <c r="K18" s="71">
        <v>67966</v>
      </c>
      <c r="L18" s="37"/>
      <c r="M18" s="37"/>
      <c r="N18" s="38">
        <v>177765</v>
      </c>
      <c r="O18" s="37"/>
      <c r="P18" s="71">
        <v>198210</v>
      </c>
    </row>
    <row r="19" spans="1:16" ht="14.25" customHeight="1">
      <c r="A19" s="26"/>
      <c r="B19" s="26"/>
      <c r="C19" s="3"/>
      <c r="G19" s="20"/>
      <c r="I19" s="39"/>
      <c r="J19" s="37"/>
      <c r="K19" s="72"/>
      <c r="L19" s="37"/>
      <c r="M19" s="37"/>
      <c r="N19" s="40"/>
      <c r="O19" s="37"/>
      <c r="P19" s="72"/>
    </row>
    <row r="20" spans="1:16" ht="14.25" customHeight="1" thickBot="1">
      <c r="A20" s="26"/>
      <c r="B20" s="26" t="s">
        <v>16</v>
      </c>
      <c r="C20" s="2" t="s">
        <v>17</v>
      </c>
      <c r="G20" s="20"/>
      <c r="I20" s="36">
        <v>0</v>
      </c>
      <c r="J20" s="37"/>
      <c r="K20" s="71">
        <v>1</v>
      </c>
      <c r="L20" s="37"/>
      <c r="M20" s="37"/>
      <c r="N20" s="38">
        <v>0</v>
      </c>
      <c r="O20" s="37"/>
      <c r="P20" s="71">
        <v>5</v>
      </c>
    </row>
    <row r="21" spans="1:16" ht="14.25" customHeight="1">
      <c r="A21" s="26"/>
      <c r="B21" s="26"/>
      <c r="C21" s="3"/>
      <c r="G21" s="20"/>
      <c r="I21" s="39"/>
      <c r="J21" s="37"/>
      <c r="K21" s="72"/>
      <c r="L21" s="37"/>
      <c r="M21" s="37"/>
      <c r="N21" s="40"/>
      <c r="O21" s="37"/>
      <c r="P21" s="72"/>
    </row>
    <row r="22" spans="1:16" ht="14.25" customHeight="1" thickBot="1">
      <c r="A22" s="26"/>
      <c r="B22" s="26" t="s">
        <v>18</v>
      </c>
      <c r="C22" s="2" t="s">
        <v>124</v>
      </c>
      <c r="G22" s="21"/>
      <c r="I22" s="36">
        <f>708-553</f>
        <v>155</v>
      </c>
      <c r="J22" s="37"/>
      <c r="K22" s="71">
        <v>422</v>
      </c>
      <c r="L22" s="37"/>
      <c r="M22" s="37"/>
      <c r="N22" s="38">
        <v>708</v>
      </c>
      <c r="O22" s="37"/>
      <c r="P22" s="71">
        <v>535</v>
      </c>
    </row>
    <row r="23" spans="1:16" ht="14.25" customHeight="1">
      <c r="A23" s="26"/>
      <c r="B23" s="26"/>
      <c r="G23" s="21"/>
      <c r="I23" s="39"/>
      <c r="J23" s="34"/>
      <c r="K23" s="72"/>
      <c r="L23" s="34"/>
      <c r="M23" s="34"/>
      <c r="N23" s="40"/>
      <c r="O23" s="34"/>
      <c r="P23" s="72"/>
    </row>
    <row r="24" spans="1:16" ht="14.25" customHeight="1">
      <c r="A24" s="26">
        <v>2</v>
      </c>
      <c r="B24" s="26" t="s">
        <v>15</v>
      </c>
      <c r="C24" s="2" t="s">
        <v>165</v>
      </c>
      <c r="G24" s="22"/>
      <c r="I24" s="39">
        <v>13480</v>
      </c>
      <c r="J24" s="37"/>
      <c r="K24" s="72">
        <v>22592</v>
      </c>
      <c r="L24" s="37"/>
      <c r="M24" s="37"/>
      <c r="N24" s="40">
        <f>28236+11489</f>
        <v>39725</v>
      </c>
      <c r="O24" s="37"/>
      <c r="P24" s="72">
        <v>57187</v>
      </c>
    </row>
    <row r="25" spans="1:16" ht="14.25" customHeight="1">
      <c r="A25" s="26"/>
      <c r="B25" s="26"/>
      <c r="C25" s="2" t="s">
        <v>166</v>
      </c>
      <c r="G25" s="22"/>
      <c r="I25" s="39"/>
      <c r="J25" s="37"/>
      <c r="K25" s="72"/>
      <c r="L25" s="37"/>
      <c r="M25" s="37"/>
      <c r="N25" s="39"/>
      <c r="O25" s="37"/>
      <c r="P25" s="72"/>
    </row>
    <row r="26" spans="1:16" ht="14.25" customHeight="1">
      <c r="A26" s="26"/>
      <c r="B26" s="26"/>
      <c r="C26" s="2" t="s">
        <v>167</v>
      </c>
      <c r="G26" s="22"/>
      <c r="I26" s="39"/>
      <c r="J26" s="37"/>
      <c r="K26" s="72"/>
      <c r="L26" s="37"/>
      <c r="M26" s="37"/>
      <c r="N26" s="39"/>
      <c r="O26" s="37"/>
      <c r="P26" s="72"/>
    </row>
    <row r="27" spans="1:16" ht="14.25" customHeight="1">
      <c r="A27" s="26"/>
      <c r="B27" s="26"/>
      <c r="C27" s="2" t="s">
        <v>193</v>
      </c>
      <c r="G27" s="8"/>
      <c r="I27" s="39"/>
      <c r="J27" s="37"/>
      <c r="K27" s="72"/>
      <c r="L27" s="37"/>
      <c r="M27" s="37"/>
      <c r="N27" s="40"/>
      <c r="O27" s="37"/>
      <c r="P27" s="72"/>
    </row>
    <row r="28" spans="1:16" ht="9" customHeight="1">
      <c r="A28" s="26"/>
      <c r="B28" s="26"/>
      <c r="G28" s="8"/>
      <c r="I28" s="39"/>
      <c r="J28" s="37"/>
      <c r="K28" s="72"/>
      <c r="L28" s="37"/>
      <c r="M28" s="37"/>
      <c r="N28" s="40"/>
      <c r="O28" s="37"/>
      <c r="P28" s="72"/>
    </row>
    <row r="29" spans="1:16" ht="14.25" customHeight="1">
      <c r="A29" s="26"/>
      <c r="B29" s="26" t="s">
        <v>16</v>
      </c>
      <c r="C29" s="2" t="s">
        <v>125</v>
      </c>
      <c r="G29" s="8"/>
      <c r="I29" s="39">
        <f>-189+146</f>
        <v>-43</v>
      </c>
      <c r="J29" s="37"/>
      <c r="K29" s="72">
        <v>-113</v>
      </c>
      <c r="L29" s="37"/>
      <c r="M29" s="37"/>
      <c r="N29" s="40">
        <v>-189</v>
      </c>
      <c r="O29" s="37"/>
      <c r="P29" s="72">
        <v>-1247</v>
      </c>
    </row>
    <row r="30" spans="1:16" ht="9" customHeight="1">
      <c r="A30" s="26"/>
      <c r="B30" s="26"/>
      <c r="I30" s="39"/>
      <c r="J30" s="37"/>
      <c r="K30" s="72"/>
      <c r="L30" s="37"/>
      <c r="M30" s="37"/>
      <c r="N30" s="41"/>
      <c r="O30" s="37"/>
      <c r="P30" s="72"/>
    </row>
    <row r="31" spans="1:16" ht="14.25" customHeight="1">
      <c r="A31" s="26"/>
      <c r="B31" s="26" t="s">
        <v>18</v>
      </c>
      <c r="C31" s="2" t="s">
        <v>19</v>
      </c>
      <c r="I31" s="39">
        <f>-11300+7407</f>
        <v>-3893</v>
      </c>
      <c r="J31" s="37"/>
      <c r="K31" s="72">
        <v>-3763</v>
      </c>
      <c r="L31" s="37"/>
      <c r="M31" s="37"/>
      <c r="N31" s="40">
        <v>-11300</v>
      </c>
      <c r="O31" s="37"/>
      <c r="P31" s="72">
        <v>-11560</v>
      </c>
    </row>
    <row r="32" spans="1:16" ht="9" customHeight="1">
      <c r="A32" s="26"/>
      <c r="B32" s="26"/>
      <c r="I32" s="39"/>
      <c r="J32" s="37"/>
      <c r="K32" s="72"/>
      <c r="L32" s="37"/>
      <c r="M32" s="37"/>
      <c r="N32" s="40"/>
      <c r="O32" s="37"/>
      <c r="P32" s="72"/>
    </row>
    <row r="33" spans="1:16" ht="14.25" customHeight="1">
      <c r="A33" s="26"/>
      <c r="B33" s="26" t="s">
        <v>20</v>
      </c>
      <c r="C33" s="2" t="s">
        <v>120</v>
      </c>
      <c r="I33" s="39">
        <v>0</v>
      </c>
      <c r="J33" s="37"/>
      <c r="K33" s="72">
        <v>0</v>
      </c>
      <c r="L33" s="37"/>
      <c r="M33" s="37"/>
      <c r="N33" s="40">
        <v>0</v>
      </c>
      <c r="O33" s="37"/>
      <c r="P33" s="72">
        <v>6264</v>
      </c>
    </row>
    <row r="34" spans="1:16" ht="9" customHeight="1">
      <c r="A34" s="26"/>
      <c r="B34" s="26"/>
      <c r="I34" s="42"/>
      <c r="J34" s="37"/>
      <c r="K34" s="73"/>
      <c r="L34" s="37"/>
      <c r="M34" s="37"/>
      <c r="N34" s="42"/>
      <c r="O34" s="37"/>
      <c r="P34" s="73"/>
    </row>
    <row r="35" spans="1:16" ht="14.25" customHeight="1">
      <c r="A35" s="26"/>
      <c r="B35" s="26" t="s">
        <v>21</v>
      </c>
      <c r="C35" s="2" t="s">
        <v>168</v>
      </c>
      <c r="I35" s="39">
        <f>+I24+I29+I31+I33</f>
        <v>9544</v>
      </c>
      <c r="J35" s="37"/>
      <c r="K35" s="39">
        <f>+K24+K29+K31+K33</f>
        <v>18716</v>
      </c>
      <c r="L35" s="37"/>
      <c r="M35" s="37"/>
      <c r="N35" s="39">
        <f>+N24+N29+N31+N33</f>
        <v>28236</v>
      </c>
      <c r="O35" s="37"/>
      <c r="P35" s="39">
        <f>+P24+P29+P31+P33</f>
        <v>50644</v>
      </c>
    </row>
    <row r="36" spans="1:16" ht="14.25" customHeight="1">
      <c r="A36" s="26"/>
      <c r="B36" s="26"/>
      <c r="C36" s="2" t="s">
        <v>169</v>
      </c>
      <c r="I36" s="39"/>
      <c r="J36" s="37"/>
      <c r="K36" s="72"/>
      <c r="L36" s="37"/>
      <c r="M36" s="37"/>
      <c r="N36" s="39"/>
      <c r="O36" s="37"/>
      <c r="P36" s="72"/>
    </row>
    <row r="37" spans="1:16" ht="14.25" customHeight="1">
      <c r="A37" s="26"/>
      <c r="B37" s="26"/>
      <c r="C37" s="2" t="s">
        <v>170</v>
      </c>
      <c r="I37" s="39"/>
      <c r="J37" s="37"/>
      <c r="K37" s="72"/>
      <c r="L37" s="37"/>
      <c r="M37" s="37"/>
      <c r="N37" s="39"/>
      <c r="O37" s="37"/>
      <c r="P37" s="72"/>
    </row>
    <row r="38" spans="1:16" ht="9" customHeight="1">
      <c r="A38" s="26"/>
      <c r="B38" s="26"/>
      <c r="I38" s="39"/>
      <c r="J38" s="37"/>
      <c r="K38" s="72"/>
      <c r="L38" s="37"/>
      <c r="M38" s="37"/>
      <c r="N38" s="39"/>
      <c r="O38" s="37"/>
      <c r="P38" s="72"/>
    </row>
    <row r="39" spans="1:16" ht="14.25" customHeight="1">
      <c r="A39" s="26"/>
      <c r="B39" s="26" t="s">
        <v>22</v>
      </c>
      <c r="C39" s="2" t="s">
        <v>127</v>
      </c>
      <c r="I39" s="39">
        <v>-325</v>
      </c>
      <c r="J39" s="37"/>
      <c r="K39" s="72">
        <v>418</v>
      </c>
      <c r="L39" s="37"/>
      <c r="M39" s="37"/>
      <c r="N39" s="39">
        <v>-926</v>
      </c>
      <c r="O39" s="37"/>
      <c r="P39" s="72">
        <v>-2043</v>
      </c>
    </row>
    <row r="40" spans="1:16" ht="14.25" customHeight="1">
      <c r="A40" s="26"/>
      <c r="B40" s="26"/>
      <c r="C40" s="2" t="s">
        <v>126</v>
      </c>
      <c r="I40" s="39"/>
      <c r="J40" s="37"/>
      <c r="K40" s="72"/>
      <c r="L40" s="37"/>
      <c r="M40" s="37"/>
      <c r="N40" s="39"/>
      <c r="O40" s="37"/>
      <c r="P40" s="72"/>
    </row>
    <row r="41" spans="1:16" ht="9" customHeight="1">
      <c r="A41" s="26"/>
      <c r="B41" s="26"/>
      <c r="I41" s="42"/>
      <c r="J41" s="37"/>
      <c r="K41" s="73"/>
      <c r="L41" s="37"/>
      <c r="M41" s="37"/>
      <c r="N41" s="42"/>
      <c r="O41" s="37"/>
      <c r="P41" s="73"/>
    </row>
    <row r="42" spans="1:16" ht="14.25" customHeight="1">
      <c r="A42" s="26"/>
      <c r="B42" s="26" t="s">
        <v>23</v>
      </c>
      <c r="C42" s="2" t="s">
        <v>168</v>
      </c>
      <c r="I42" s="39">
        <f>+I35+I39</f>
        <v>9219</v>
      </c>
      <c r="J42" s="37"/>
      <c r="K42" s="39">
        <f>+K35+K39</f>
        <v>19134</v>
      </c>
      <c r="L42" s="37"/>
      <c r="M42" s="37"/>
      <c r="N42" s="39">
        <f>+N35+N39</f>
        <v>27310</v>
      </c>
      <c r="O42" s="37"/>
      <c r="P42" s="39">
        <f>+P35+P39</f>
        <v>48601</v>
      </c>
    </row>
    <row r="43" spans="1:16" ht="14.25" customHeight="1">
      <c r="A43" s="26"/>
      <c r="B43" s="26"/>
      <c r="C43" s="2" t="s">
        <v>133</v>
      </c>
      <c r="I43" s="39"/>
      <c r="J43" s="37"/>
      <c r="K43" s="72"/>
      <c r="L43" s="37"/>
      <c r="M43" s="37"/>
      <c r="N43" s="39"/>
      <c r="O43" s="37"/>
      <c r="P43" s="72"/>
    </row>
    <row r="44" spans="1:16" ht="14.25" customHeight="1">
      <c r="A44" s="26"/>
      <c r="B44" s="26"/>
      <c r="C44" s="2" t="s">
        <v>134</v>
      </c>
      <c r="I44" s="39"/>
      <c r="J44" s="37"/>
      <c r="K44" s="72"/>
      <c r="L44" s="37"/>
      <c r="M44" s="37"/>
      <c r="N44" s="39"/>
      <c r="O44" s="37"/>
      <c r="P44" s="72"/>
    </row>
    <row r="45" spans="1:16" ht="14.25" customHeight="1">
      <c r="A45" s="26"/>
      <c r="B45" s="26"/>
      <c r="C45" s="2" t="s">
        <v>135</v>
      </c>
      <c r="I45" s="39"/>
      <c r="J45" s="37"/>
      <c r="K45" s="72"/>
      <c r="L45" s="37"/>
      <c r="M45" s="37"/>
      <c r="N45" s="39"/>
      <c r="O45" s="37"/>
      <c r="P45" s="72"/>
    </row>
    <row r="46" spans="1:16" ht="9" customHeight="1">
      <c r="A46" s="26"/>
      <c r="B46" s="26"/>
      <c r="I46" s="39"/>
      <c r="J46" s="37"/>
      <c r="K46" s="72"/>
      <c r="L46" s="37"/>
      <c r="M46" s="37"/>
      <c r="N46" s="39"/>
      <c r="O46" s="37"/>
      <c r="P46" s="72"/>
    </row>
    <row r="47" spans="1:16" ht="14.25" customHeight="1">
      <c r="A47" s="26"/>
      <c r="B47" s="26" t="s">
        <v>24</v>
      </c>
      <c r="C47" s="2" t="s">
        <v>128</v>
      </c>
      <c r="I47" s="39">
        <v>-1225</v>
      </c>
      <c r="J47" s="37"/>
      <c r="K47" s="72">
        <v>-5188</v>
      </c>
      <c r="L47" s="37"/>
      <c r="M47" s="37"/>
      <c r="N47" s="39">
        <v>-6646</v>
      </c>
      <c r="O47" s="37"/>
      <c r="P47" s="72">
        <v>-12518</v>
      </c>
    </row>
    <row r="48" spans="1:16" ht="9" customHeight="1">
      <c r="A48" s="26"/>
      <c r="B48" s="26"/>
      <c r="I48" s="42"/>
      <c r="J48" s="37"/>
      <c r="K48" s="73"/>
      <c r="L48" s="37"/>
      <c r="M48" s="37"/>
      <c r="N48" s="42"/>
      <c r="O48" s="37"/>
      <c r="P48" s="73"/>
    </row>
    <row r="49" spans="1:16" ht="14.25" customHeight="1">
      <c r="A49" s="26"/>
      <c r="B49" s="26" t="s">
        <v>25</v>
      </c>
      <c r="C49" s="26" t="s">
        <v>7</v>
      </c>
      <c r="D49" s="2" t="s">
        <v>171</v>
      </c>
      <c r="I49" s="39">
        <f>+I42+I47</f>
        <v>7994</v>
      </c>
      <c r="J49" s="37"/>
      <c r="K49" s="39">
        <f>+K42+K47</f>
        <v>13946</v>
      </c>
      <c r="L49" s="37"/>
      <c r="M49" s="37"/>
      <c r="N49" s="39">
        <f>+N42+N47</f>
        <v>20664</v>
      </c>
      <c r="O49" s="37"/>
      <c r="P49" s="39">
        <f>+P42+P47</f>
        <v>36083</v>
      </c>
    </row>
    <row r="50" spans="1:16" ht="14.25" customHeight="1">
      <c r="A50" s="26"/>
      <c r="B50" s="26"/>
      <c r="D50" s="2" t="s">
        <v>172</v>
      </c>
      <c r="I50" s="39"/>
      <c r="J50" s="37"/>
      <c r="K50" s="72"/>
      <c r="L50" s="37"/>
      <c r="M50" s="37"/>
      <c r="N50" s="39"/>
      <c r="O50" s="37"/>
      <c r="P50" s="72"/>
    </row>
    <row r="51" spans="1:16" ht="9" customHeight="1">
      <c r="A51" s="26"/>
      <c r="B51" s="26"/>
      <c r="I51" s="39"/>
      <c r="J51" s="37"/>
      <c r="K51" s="72"/>
      <c r="L51" s="37"/>
      <c r="M51" s="37"/>
      <c r="N51" s="39"/>
      <c r="O51" s="37"/>
      <c r="P51" s="72"/>
    </row>
    <row r="52" spans="1:16" ht="14.25" customHeight="1">
      <c r="A52" s="26"/>
      <c r="B52" s="26"/>
      <c r="C52" s="26" t="s">
        <v>8</v>
      </c>
      <c r="D52" s="2" t="s">
        <v>26</v>
      </c>
      <c r="I52" s="39">
        <v>-42</v>
      </c>
      <c r="J52" s="37"/>
      <c r="K52" s="72">
        <v>-508</v>
      </c>
      <c r="L52" s="37"/>
      <c r="M52" s="37"/>
      <c r="N52" s="39">
        <v>-385</v>
      </c>
      <c r="O52" s="37"/>
      <c r="P52" s="72">
        <v>-868</v>
      </c>
    </row>
    <row r="53" spans="1:2" ht="9" customHeight="1">
      <c r="A53" s="26"/>
      <c r="B53" s="26"/>
    </row>
    <row r="54" spans="1:16" ht="14.25" customHeight="1">
      <c r="A54" s="26"/>
      <c r="B54" s="26" t="s">
        <v>27</v>
      </c>
      <c r="C54" s="2" t="s">
        <v>129</v>
      </c>
      <c r="I54" s="39">
        <v>0</v>
      </c>
      <c r="J54" s="37"/>
      <c r="K54" s="72">
        <v>0</v>
      </c>
      <c r="L54" s="37"/>
      <c r="M54" s="37"/>
      <c r="N54" s="39">
        <v>0</v>
      </c>
      <c r="O54" s="37"/>
      <c r="P54" s="72">
        <v>0</v>
      </c>
    </row>
    <row r="55" spans="1:16" ht="9" customHeight="1">
      <c r="A55" s="26"/>
      <c r="B55" s="26"/>
      <c r="I55" s="42"/>
      <c r="J55" s="37"/>
      <c r="K55" s="73"/>
      <c r="L55" s="37"/>
      <c r="M55" s="37"/>
      <c r="N55" s="42"/>
      <c r="O55" s="37"/>
      <c r="P55" s="73"/>
    </row>
    <row r="56" spans="1:16" ht="14.25" customHeight="1">
      <c r="A56" s="26"/>
      <c r="B56" s="26" t="s">
        <v>29</v>
      </c>
      <c r="C56" s="2" t="s">
        <v>173</v>
      </c>
      <c r="I56" s="39">
        <f>+I49+I52+I54</f>
        <v>7952</v>
      </c>
      <c r="J56" s="37"/>
      <c r="K56" s="39">
        <f>+K49+K52+K54</f>
        <v>13438</v>
      </c>
      <c r="L56" s="37"/>
      <c r="M56" s="37"/>
      <c r="N56" s="39">
        <f>+N49+N52+N54</f>
        <v>20279</v>
      </c>
      <c r="O56" s="37"/>
      <c r="P56" s="39">
        <f>+P49+P52+P54</f>
        <v>35215</v>
      </c>
    </row>
    <row r="57" spans="1:16" ht="14.25" customHeight="1">
      <c r="A57" s="26"/>
      <c r="B57" s="26"/>
      <c r="C57" s="2" t="s">
        <v>174</v>
      </c>
      <c r="I57" s="39"/>
      <c r="J57" s="37"/>
      <c r="K57" s="72"/>
      <c r="L57" s="37"/>
      <c r="M57" s="37"/>
      <c r="N57" s="39"/>
      <c r="O57" s="37"/>
      <c r="P57" s="72"/>
    </row>
    <row r="58" spans="1:16" ht="14.25" customHeight="1">
      <c r="A58" s="26"/>
      <c r="B58" s="26"/>
      <c r="C58" s="2" t="s">
        <v>175</v>
      </c>
      <c r="I58" s="39"/>
      <c r="J58" s="37"/>
      <c r="K58" s="72"/>
      <c r="L58" s="37"/>
      <c r="M58" s="37"/>
      <c r="N58" s="39"/>
      <c r="O58" s="37"/>
      <c r="P58" s="72"/>
    </row>
    <row r="59" spans="1:16" ht="9" customHeight="1">
      <c r="A59" s="26"/>
      <c r="B59" s="26"/>
      <c r="I59" s="39"/>
      <c r="J59" s="37"/>
      <c r="K59" s="72"/>
      <c r="L59" s="37"/>
      <c r="M59" s="37"/>
      <c r="N59" s="39"/>
      <c r="O59" s="37"/>
      <c r="P59" s="72"/>
    </row>
    <row r="60" spans="1:16" ht="14.25" customHeight="1">
      <c r="A60" s="26"/>
      <c r="B60" s="26" t="s">
        <v>34</v>
      </c>
      <c r="C60" s="26" t="s">
        <v>7</v>
      </c>
      <c r="D60" s="2" t="s">
        <v>6</v>
      </c>
      <c r="I60" s="39">
        <v>0</v>
      </c>
      <c r="J60" s="37"/>
      <c r="K60" s="39">
        <v>0</v>
      </c>
      <c r="L60" s="37"/>
      <c r="M60" s="37"/>
      <c r="N60" s="39">
        <v>0</v>
      </c>
      <c r="O60" s="37"/>
      <c r="P60" s="39">
        <v>0</v>
      </c>
    </row>
    <row r="61" spans="1:16" ht="14.25" customHeight="1">
      <c r="A61" s="26"/>
      <c r="B61" s="26"/>
      <c r="C61" s="26" t="s">
        <v>8</v>
      </c>
      <c r="D61" s="2" t="s">
        <v>26</v>
      </c>
      <c r="I61" s="42">
        <v>0</v>
      </c>
      <c r="J61" s="37"/>
      <c r="K61" s="42">
        <v>0</v>
      </c>
      <c r="L61" s="37"/>
      <c r="M61" s="37"/>
      <c r="N61" s="42">
        <v>0</v>
      </c>
      <c r="O61" s="37"/>
      <c r="P61" s="42">
        <v>0</v>
      </c>
    </row>
    <row r="62" spans="1:16" ht="14.25" customHeight="1">
      <c r="A62" s="26"/>
      <c r="B62" s="26"/>
      <c r="C62" s="26" t="s">
        <v>30</v>
      </c>
      <c r="D62" s="2" t="s">
        <v>31</v>
      </c>
      <c r="I62" s="39">
        <f>+I60+I61</f>
        <v>0</v>
      </c>
      <c r="J62" s="37"/>
      <c r="K62" s="39">
        <f>+K60+K61</f>
        <v>0</v>
      </c>
      <c r="L62" s="37"/>
      <c r="M62" s="37"/>
      <c r="N62" s="39">
        <f>+N60+N61</f>
        <v>0</v>
      </c>
      <c r="O62" s="37"/>
      <c r="P62" s="39">
        <f>+P60+P61</f>
        <v>0</v>
      </c>
    </row>
    <row r="63" spans="1:16" ht="14.25" customHeight="1">
      <c r="A63" s="26"/>
      <c r="B63" s="26"/>
      <c r="C63" s="26"/>
      <c r="D63" s="2" t="s">
        <v>33</v>
      </c>
      <c r="I63" s="39"/>
      <c r="J63" s="37"/>
      <c r="K63" s="72"/>
      <c r="L63" s="37"/>
      <c r="M63" s="37"/>
      <c r="N63" s="40"/>
      <c r="O63" s="37"/>
      <c r="P63" s="72"/>
    </row>
    <row r="64" spans="1:16" ht="14.25" customHeight="1">
      <c r="A64" s="26"/>
      <c r="B64" s="26"/>
      <c r="C64" s="26"/>
      <c r="D64" s="2" t="s">
        <v>32</v>
      </c>
      <c r="I64" s="39"/>
      <c r="J64" s="37"/>
      <c r="K64" s="72"/>
      <c r="L64" s="37"/>
      <c r="M64" s="37"/>
      <c r="N64" s="40"/>
      <c r="O64" s="37"/>
      <c r="P64" s="72"/>
    </row>
    <row r="65" spans="1:16" ht="9" customHeight="1">
      <c r="A65" s="26"/>
      <c r="B65" s="26"/>
      <c r="C65" s="26"/>
      <c r="I65" s="39"/>
      <c r="J65" s="37"/>
      <c r="K65" s="72"/>
      <c r="L65" s="37"/>
      <c r="M65" s="37"/>
      <c r="N65" s="40"/>
      <c r="O65" s="37"/>
      <c r="P65" s="72"/>
    </row>
    <row r="66" spans="1:16" ht="14.25" customHeight="1">
      <c r="A66" s="26"/>
      <c r="B66" s="26" t="s">
        <v>130</v>
      </c>
      <c r="C66" s="2" t="s">
        <v>176</v>
      </c>
      <c r="I66" s="39"/>
      <c r="J66" s="37"/>
      <c r="K66" s="72"/>
      <c r="L66" s="37"/>
      <c r="M66" s="37"/>
      <c r="N66" s="40"/>
      <c r="O66" s="37"/>
      <c r="P66" s="72"/>
    </row>
    <row r="67" spans="1:16" ht="14.25" customHeight="1" thickBot="1">
      <c r="A67" s="26"/>
      <c r="B67" s="26"/>
      <c r="C67" s="2" t="s">
        <v>28</v>
      </c>
      <c r="I67" s="36">
        <f>+I56+I62</f>
        <v>7952</v>
      </c>
      <c r="J67" s="37"/>
      <c r="K67" s="36">
        <f>+K56+K62</f>
        <v>13438</v>
      </c>
      <c r="L67" s="37"/>
      <c r="M67" s="37"/>
      <c r="N67" s="36">
        <f>+N56+N62</f>
        <v>20279</v>
      </c>
      <c r="O67" s="37"/>
      <c r="P67" s="36">
        <f>+P56+P62</f>
        <v>35215</v>
      </c>
    </row>
    <row r="68" spans="1:16" ht="14.25" customHeight="1">
      <c r="A68" s="26"/>
      <c r="B68" s="26"/>
      <c r="C68" s="26"/>
      <c r="I68" s="39"/>
      <c r="J68" s="37"/>
      <c r="K68" s="72"/>
      <c r="L68" s="37"/>
      <c r="M68" s="37"/>
      <c r="N68" s="40"/>
      <c r="O68" s="37"/>
      <c r="P68" s="72"/>
    </row>
    <row r="69" spans="1:16" ht="14.25" customHeight="1">
      <c r="A69" s="26">
        <v>3</v>
      </c>
      <c r="B69" s="26"/>
      <c r="C69" s="4" t="s">
        <v>131</v>
      </c>
      <c r="I69" s="39"/>
      <c r="J69" s="37"/>
      <c r="K69" s="72"/>
      <c r="L69" s="37"/>
      <c r="M69" s="37"/>
      <c r="N69" s="40"/>
      <c r="O69" s="37"/>
      <c r="P69" s="72"/>
    </row>
    <row r="70" spans="1:16" ht="14.25" customHeight="1">
      <c r="A70" s="26"/>
      <c r="B70" s="26"/>
      <c r="C70" s="4" t="s">
        <v>35</v>
      </c>
      <c r="I70" s="39"/>
      <c r="J70" s="37"/>
      <c r="K70" s="72"/>
      <c r="L70" s="37"/>
      <c r="M70" s="37"/>
      <c r="N70" s="40"/>
      <c r="O70" s="37"/>
      <c r="P70" s="72"/>
    </row>
    <row r="71" spans="1:16" ht="14.25" customHeight="1">
      <c r="A71" s="26"/>
      <c r="B71" s="26"/>
      <c r="C71" s="4" t="s">
        <v>36</v>
      </c>
      <c r="I71" s="39"/>
      <c r="J71" s="37"/>
      <c r="K71" s="72"/>
      <c r="L71" s="37"/>
      <c r="M71" s="37"/>
      <c r="N71" s="40"/>
      <c r="O71" s="37"/>
      <c r="P71" s="72"/>
    </row>
    <row r="72" spans="1:16" ht="14.25" customHeight="1" thickBot="1">
      <c r="A72" s="26"/>
      <c r="B72" s="26"/>
      <c r="C72" s="26"/>
      <c r="D72" s="2" t="s">
        <v>39</v>
      </c>
      <c r="I72" s="90">
        <f>+I56/4400</f>
        <v>1.8072727272727274</v>
      </c>
      <c r="J72" s="91"/>
      <c r="K72" s="90">
        <f>+K56/4400</f>
        <v>3.054090909090909</v>
      </c>
      <c r="L72" s="91"/>
      <c r="M72" s="91"/>
      <c r="N72" s="90">
        <f>+N56/4400</f>
        <v>4.608863636363636</v>
      </c>
      <c r="O72" s="91"/>
      <c r="P72" s="90">
        <f>+P56/4400</f>
        <v>8.003409090909091</v>
      </c>
    </row>
    <row r="73" spans="1:16" ht="14.25" customHeight="1">
      <c r="A73" s="26"/>
      <c r="B73" s="26"/>
      <c r="C73" s="26"/>
      <c r="D73" s="2" t="s">
        <v>38</v>
      </c>
      <c r="I73" s="64"/>
      <c r="J73" s="63"/>
      <c r="K73" s="64"/>
      <c r="L73" s="63"/>
      <c r="M73" s="63"/>
      <c r="N73" s="65"/>
      <c r="O73" s="63"/>
      <c r="P73" s="64"/>
    </row>
    <row r="74" spans="1:16" ht="14.25" customHeight="1" hidden="1" thickBot="1">
      <c r="A74" s="26"/>
      <c r="B74" s="26"/>
      <c r="C74" s="26" t="s">
        <v>8</v>
      </c>
      <c r="D74" s="2" t="s">
        <v>40</v>
      </c>
      <c r="I74" s="62">
        <f>+I67/4400</f>
        <v>1.8072727272727274</v>
      </c>
      <c r="J74" s="63"/>
      <c r="K74" s="62">
        <f>+K67/4400</f>
        <v>3.054090909090909</v>
      </c>
      <c r="L74" s="63"/>
      <c r="M74" s="63"/>
      <c r="N74" s="66">
        <f>+N67/4400</f>
        <v>4.608863636363636</v>
      </c>
      <c r="O74" s="63"/>
      <c r="P74" s="62">
        <f>+P67/4400</f>
        <v>8.003409090909091</v>
      </c>
    </row>
    <row r="75" spans="1:16" ht="14.25" customHeight="1" hidden="1">
      <c r="A75" s="26"/>
      <c r="B75" s="26"/>
      <c r="C75" s="26"/>
      <c r="D75" s="2" t="s">
        <v>37</v>
      </c>
      <c r="I75" s="64"/>
      <c r="J75" s="63"/>
      <c r="K75" s="74"/>
      <c r="L75" s="63"/>
      <c r="M75" s="63"/>
      <c r="N75" s="65"/>
      <c r="O75" s="63"/>
      <c r="P75" s="74"/>
    </row>
    <row r="76" spans="1:16" ht="14.25" customHeight="1">
      <c r="A76" s="26"/>
      <c r="B76" s="26"/>
      <c r="C76" s="26"/>
      <c r="I76" s="39"/>
      <c r="J76" s="37"/>
      <c r="K76" s="72"/>
      <c r="L76" s="37"/>
      <c r="M76" s="37"/>
      <c r="N76" s="40"/>
      <c r="O76" s="37"/>
      <c r="P76" s="72"/>
    </row>
    <row r="77" spans="1:16" ht="14.25" customHeight="1">
      <c r="A77" s="26"/>
      <c r="B77" s="26"/>
      <c r="C77" s="26"/>
      <c r="I77" s="39"/>
      <c r="J77" s="37"/>
      <c r="K77" s="72"/>
      <c r="L77" s="37"/>
      <c r="M77" s="37"/>
      <c r="N77" s="40"/>
      <c r="O77" s="37"/>
      <c r="P77" s="72"/>
    </row>
    <row r="78" spans="1:16" ht="14.25" customHeight="1">
      <c r="A78" s="26"/>
      <c r="B78" s="26"/>
      <c r="C78" s="26"/>
      <c r="I78" s="39"/>
      <c r="J78" s="37"/>
      <c r="K78" s="72"/>
      <c r="L78" s="37"/>
      <c r="M78" s="37"/>
      <c r="N78" s="40"/>
      <c r="O78" s="37"/>
      <c r="P78" s="72"/>
    </row>
    <row r="79" spans="1:16" ht="14.25" customHeight="1">
      <c r="A79" s="26"/>
      <c r="B79" s="26"/>
      <c r="C79" s="26"/>
      <c r="I79" s="39"/>
      <c r="J79" s="37"/>
      <c r="K79" s="72"/>
      <c r="L79" s="37"/>
      <c r="M79" s="37"/>
      <c r="N79" s="40"/>
      <c r="O79" s="37"/>
      <c r="P79" s="72"/>
    </row>
    <row r="80" spans="1:16" ht="14.25" customHeight="1">
      <c r="A80" s="26"/>
      <c r="B80" s="26"/>
      <c r="C80" s="26"/>
      <c r="I80" s="39"/>
      <c r="J80" s="37"/>
      <c r="K80" s="37"/>
      <c r="L80" s="37"/>
      <c r="M80" s="37"/>
      <c r="N80" s="40"/>
      <c r="O80" s="37"/>
      <c r="P80" s="37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34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spans="1:16" ht="15">
      <c r="A87" s="26"/>
      <c r="I87" s="34"/>
      <c r="J87" s="34"/>
      <c r="K87" s="34"/>
      <c r="L87" s="34"/>
      <c r="M87" s="34"/>
      <c r="N87" s="34"/>
      <c r="O87" s="34"/>
      <c r="P87" s="34"/>
    </row>
    <row r="88" spans="1:16" ht="15">
      <c r="A88" s="26"/>
      <c r="I88" s="34"/>
      <c r="J88" s="34"/>
      <c r="K88" s="34"/>
      <c r="L88" s="34"/>
      <c r="M88" s="34"/>
      <c r="N88" s="34"/>
      <c r="O88" s="34"/>
      <c r="P88" s="34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</sheetData>
  <printOptions horizontalCentered="1"/>
  <pageMargins left="0.25" right="0.25" top="0.15" bottom="0.25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showGridLines="0" zoomScale="85" zoomScaleNormal="85" workbookViewId="0" topLeftCell="A21">
      <selection activeCell="I68" sqref="I68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4.87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1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2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105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177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9" customHeight="1">
      <c r="A7" s="50"/>
      <c r="B7" s="50"/>
      <c r="C7" s="5"/>
      <c r="D7" s="5"/>
      <c r="E7" s="5"/>
      <c r="F7" s="5"/>
      <c r="G7" s="5"/>
      <c r="H7" s="50"/>
      <c r="I7" s="50"/>
      <c r="J7" s="50"/>
      <c r="K7" s="50"/>
      <c r="L7" s="50"/>
      <c r="M7" s="19"/>
    </row>
    <row r="8" ht="9" customHeight="1"/>
    <row r="9" spans="1:2" ht="14.25" customHeight="1">
      <c r="A9" s="1" t="s">
        <v>109</v>
      </c>
      <c r="B9" s="1"/>
    </row>
    <row r="10" spans="1:12" ht="14.25" customHeight="1">
      <c r="A10" s="26"/>
      <c r="I10" s="26" t="s">
        <v>51</v>
      </c>
      <c r="K10" s="26" t="s">
        <v>97</v>
      </c>
      <c r="L10" s="5"/>
    </row>
    <row r="11" spans="1:12" ht="14.25" customHeight="1">
      <c r="A11" s="26"/>
      <c r="B11" s="26"/>
      <c r="I11" s="26" t="s">
        <v>110</v>
      </c>
      <c r="K11" s="26" t="s">
        <v>111</v>
      </c>
      <c r="L11" s="5"/>
    </row>
    <row r="12" spans="1:12" ht="14.25" customHeight="1">
      <c r="A12" s="4"/>
      <c r="B12" s="26"/>
      <c r="I12" s="30">
        <v>37164</v>
      </c>
      <c r="K12" s="30">
        <v>36891</v>
      </c>
      <c r="L12" s="5"/>
    </row>
    <row r="13" spans="1:13" ht="14.25" customHeight="1">
      <c r="A13" s="44"/>
      <c r="B13" s="25"/>
      <c r="C13" s="9"/>
      <c r="D13" s="9"/>
      <c r="E13" s="9"/>
      <c r="F13" s="23"/>
      <c r="G13" s="9"/>
      <c r="H13" s="9"/>
      <c r="I13" s="26" t="s">
        <v>4</v>
      </c>
      <c r="K13" s="26" t="s">
        <v>4</v>
      </c>
      <c r="L13" s="9"/>
      <c r="M13" s="45"/>
    </row>
    <row r="14" spans="1:12" ht="14.25" customHeight="1">
      <c r="A14" s="4"/>
      <c r="B14" s="26"/>
      <c r="I14" s="34"/>
      <c r="J14" s="34"/>
      <c r="K14" s="34"/>
      <c r="L14" s="35"/>
    </row>
    <row r="15" spans="1:12" ht="14.25" customHeight="1">
      <c r="A15" s="4">
        <v>1</v>
      </c>
      <c r="B15" s="4" t="s">
        <v>41</v>
      </c>
      <c r="C15" s="4"/>
      <c r="G15" s="20"/>
      <c r="I15" s="34">
        <v>95644</v>
      </c>
      <c r="J15" s="34"/>
      <c r="K15" s="34">
        <v>90245</v>
      </c>
      <c r="L15" s="34"/>
    </row>
    <row r="16" spans="1:12" ht="8.25" customHeight="1">
      <c r="A16" s="4"/>
      <c r="B16" s="4"/>
      <c r="C16" s="12"/>
      <c r="G16" s="20"/>
      <c r="I16" s="34"/>
      <c r="J16" s="34"/>
      <c r="K16" s="34"/>
      <c r="L16" s="34"/>
    </row>
    <row r="17" spans="1:12" ht="14.25" customHeight="1">
      <c r="A17" s="4">
        <v>2</v>
      </c>
      <c r="B17" s="4" t="s">
        <v>89</v>
      </c>
      <c r="C17" s="12"/>
      <c r="G17" s="20"/>
      <c r="I17" s="34">
        <v>650064</v>
      </c>
      <c r="J17" s="34"/>
      <c r="K17" s="34">
        <v>650064</v>
      </c>
      <c r="L17" s="34"/>
    </row>
    <row r="18" spans="1:12" ht="8.25" customHeight="1">
      <c r="A18" s="4"/>
      <c r="B18" s="4"/>
      <c r="C18" s="12"/>
      <c r="G18" s="20"/>
      <c r="I18" s="34"/>
      <c r="J18" s="34"/>
      <c r="K18" s="34"/>
      <c r="L18" s="34"/>
    </row>
    <row r="19" spans="1:12" ht="14.25" customHeight="1">
      <c r="A19" s="4">
        <v>3</v>
      </c>
      <c r="B19" s="4" t="s">
        <v>90</v>
      </c>
      <c r="C19" s="12"/>
      <c r="G19" s="20"/>
      <c r="I19" s="34">
        <v>205028</v>
      </c>
      <c r="J19" s="34"/>
      <c r="K19" s="34">
        <v>204688</v>
      </c>
      <c r="L19" s="34"/>
    </row>
    <row r="20" spans="1:12" ht="8.25" customHeight="1">
      <c r="A20" s="4"/>
      <c r="B20" s="4"/>
      <c r="C20" s="12"/>
      <c r="G20" s="20"/>
      <c r="I20" s="34"/>
      <c r="J20" s="34"/>
      <c r="K20" s="34"/>
      <c r="L20" s="34"/>
    </row>
    <row r="21" spans="1:12" ht="14.25" customHeight="1">
      <c r="A21" s="4">
        <v>4</v>
      </c>
      <c r="B21" s="4" t="s">
        <v>42</v>
      </c>
      <c r="C21" s="4"/>
      <c r="G21" s="20"/>
      <c r="I21" s="34">
        <v>126144</v>
      </c>
      <c r="J21" s="34"/>
      <c r="K21" s="34">
        <v>119204</v>
      </c>
      <c r="L21" s="34"/>
    </row>
    <row r="22" spans="1:12" ht="8.25" customHeight="1">
      <c r="A22" s="4"/>
      <c r="B22" s="4"/>
      <c r="C22" s="12"/>
      <c r="G22" s="20"/>
      <c r="I22" s="34"/>
      <c r="J22" s="34"/>
      <c r="K22" s="34"/>
      <c r="L22" s="34"/>
    </row>
    <row r="23" spans="1:12" ht="14.25" customHeight="1">
      <c r="A23" s="4">
        <v>5</v>
      </c>
      <c r="B23" s="4" t="s">
        <v>136</v>
      </c>
      <c r="C23" s="4"/>
      <c r="G23" s="21"/>
      <c r="I23" s="34">
        <v>0</v>
      </c>
      <c r="J23" s="34"/>
      <c r="K23" s="34">
        <v>542</v>
      </c>
      <c r="L23" s="34"/>
    </row>
    <row r="24" spans="1:12" ht="8.25" customHeight="1">
      <c r="A24" s="4"/>
      <c r="B24" s="4"/>
      <c r="C24" s="4"/>
      <c r="G24" s="21"/>
      <c r="I24" s="34"/>
      <c r="J24" s="34"/>
      <c r="K24" s="34"/>
      <c r="L24" s="34"/>
    </row>
    <row r="25" spans="1:12" ht="14.25" customHeight="1">
      <c r="A25" s="4">
        <f>+A23+1</f>
        <v>6</v>
      </c>
      <c r="B25" s="4" t="s">
        <v>155</v>
      </c>
      <c r="C25" s="4"/>
      <c r="G25" s="22"/>
      <c r="I25" s="34">
        <v>0</v>
      </c>
      <c r="J25" s="34"/>
      <c r="K25" s="34">
        <v>0</v>
      </c>
      <c r="L25" s="34"/>
    </row>
    <row r="26" spans="1:12" ht="8.25" customHeight="1">
      <c r="A26" s="4"/>
      <c r="B26" s="4"/>
      <c r="C26" s="4"/>
      <c r="G26" s="22"/>
      <c r="I26" s="34"/>
      <c r="J26" s="34"/>
      <c r="K26" s="34"/>
      <c r="L26" s="34"/>
    </row>
    <row r="27" spans="1:12" ht="14.25" customHeight="1">
      <c r="A27" s="4">
        <f>+A25+1</f>
        <v>7</v>
      </c>
      <c r="B27" s="4" t="s">
        <v>137</v>
      </c>
      <c r="C27" s="4"/>
      <c r="G27" s="22"/>
      <c r="I27" s="34">
        <v>0</v>
      </c>
      <c r="J27" s="34"/>
      <c r="K27" s="34">
        <v>0</v>
      </c>
      <c r="L27" s="34"/>
    </row>
    <row r="28" spans="1:12" ht="8.25" customHeight="1">
      <c r="A28" s="4"/>
      <c r="B28" s="4"/>
      <c r="C28" s="4"/>
      <c r="G28" s="22"/>
      <c r="I28" s="34"/>
      <c r="J28" s="34"/>
      <c r="K28" s="34"/>
      <c r="L28" s="34"/>
    </row>
    <row r="29" spans="1:12" ht="14.25" customHeight="1">
      <c r="A29" s="4">
        <f>+A27+1</f>
        <v>8</v>
      </c>
      <c r="B29" s="4" t="s">
        <v>138</v>
      </c>
      <c r="C29" s="4"/>
      <c r="G29" s="22"/>
      <c r="I29" s="34">
        <v>0</v>
      </c>
      <c r="J29" s="34"/>
      <c r="K29" s="34">
        <v>0</v>
      </c>
      <c r="L29" s="34"/>
    </row>
    <row r="30" spans="1:12" ht="8.25" customHeight="1">
      <c r="A30" s="4"/>
      <c r="B30" s="4"/>
      <c r="C30" s="4"/>
      <c r="G30" s="22"/>
      <c r="I30" s="34"/>
      <c r="J30" s="34"/>
      <c r="K30" s="34"/>
      <c r="L30" s="34"/>
    </row>
    <row r="31" spans="1:12" ht="14.25" customHeight="1">
      <c r="A31" s="4">
        <f>+A29+1</f>
        <v>9</v>
      </c>
      <c r="B31" s="4" t="s">
        <v>43</v>
      </c>
      <c r="C31" s="4"/>
      <c r="G31" s="22"/>
      <c r="I31" s="34"/>
      <c r="J31" s="34"/>
      <c r="K31" s="34"/>
      <c r="L31" s="34"/>
    </row>
    <row r="32" spans="1:12" ht="14.25" customHeight="1">
      <c r="A32" s="4"/>
      <c r="B32" s="4"/>
      <c r="C32" s="4" t="s">
        <v>139</v>
      </c>
      <c r="G32" s="8"/>
      <c r="I32" s="34">
        <v>9702</v>
      </c>
      <c r="J32" s="34"/>
      <c r="K32" s="34">
        <v>8470</v>
      </c>
      <c r="L32" s="34"/>
    </row>
    <row r="33" spans="1:12" ht="14.25" customHeight="1">
      <c r="A33" s="4"/>
      <c r="B33" s="4"/>
      <c r="C33" s="4" t="s">
        <v>140</v>
      </c>
      <c r="G33" s="8"/>
      <c r="I33" s="34">
        <v>16201</v>
      </c>
      <c r="J33" s="34"/>
      <c r="K33" s="34">
        <v>17582</v>
      </c>
      <c r="L33" s="34"/>
    </row>
    <row r="34" spans="1:12" ht="14.25" customHeight="1">
      <c r="A34" s="4"/>
      <c r="B34" s="4"/>
      <c r="C34" s="4" t="s">
        <v>141</v>
      </c>
      <c r="G34" s="8"/>
      <c r="I34" s="34">
        <v>0</v>
      </c>
      <c r="J34" s="34"/>
      <c r="K34" s="34">
        <v>0</v>
      </c>
      <c r="L34" s="34"/>
    </row>
    <row r="35" spans="1:12" ht="14.25" customHeight="1">
      <c r="A35" s="4"/>
      <c r="B35" s="4"/>
      <c r="C35" s="4" t="s">
        <v>44</v>
      </c>
      <c r="I35" s="34">
        <v>2594</v>
      </c>
      <c r="J35" s="34"/>
      <c r="K35" s="34">
        <v>2907</v>
      </c>
      <c r="L35" s="34"/>
    </row>
    <row r="36" spans="1:12" ht="14.25" customHeight="1">
      <c r="A36" s="4"/>
      <c r="B36" s="4"/>
      <c r="C36" s="4" t="s">
        <v>70</v>
      </c>
      <c r="I36" s="34">
        <v>15446</v>
      </c>
      <c r="J36" s="34"/>
      <c r="K36" s="34">
        <f>20877+3952</f>
        <v>24829</v>
      </c>
      <c r="L36" s="34"/>
    </row>
    <row r="37" spans="1:12" ht="14.25" customHeight="1">
      <c r="A37" s="4"/>
      <c r="B37" s="4"/>
      <c r="C37" s="4" t="s">
        <v>156</v>
      </c>
      <c r="I37" s="34">
        <v>7715</v>
      </c>
      <c r="J37" s="34"/>
      <c r="K37" s="34">
        <v>3677</v>
      </c>
      <c r="L37" s="34"/>
    </row>
    <row r="38" spans="1:12" ht="14.25" customHeight="1">
      <c r="A38" s="4"/>
      <c r="B38" s="4"/>
      <c r="C38" s="4" t="s">
        <v>71</v>
      </c>
      <c r="I38" s="68">
        <f>SUM(I32:I37)</f>
        <v>51658</v>
      </c>
      <c r="J38" s="34"/>
      <c r="K38" s="68">
        <f>SUM(K32:K37)</f>
        <v>57465</v>
      </c>
      <c r="L38" s="34"/>
    </row>
    <row r="39" spans="1:12" ht="8.25" customHeight="1">
      <c r="A39" s="4"/>
      <c r="B39" s="4"/>
      <c r="C39" s="4"/>
      <c r="I39" s="34"/>
      <c r="J39" s="34"/>
      <c r="K39" s="34"/>
      <c r="L39" s="34"/>
    </row>
    <row r="40" spans="1:12" ht="14.25" customHeight="1">
      <c r="A40" s="4">
        <f>+A31+1</f>
        <v>10</v>
      </c>
      <c r="B40" s="4" t="s">
        <v>46</v>
      </c>
      <c r="C40" s="4"/>
      <c r="I40" s="34"/>
      <c r="J40" s="34"/>
      <c r="K40" s="34"/>
      <c r="L40" s="34"/>
    </row>
    <row r="41" spans="1:12" ht="14.25" customHeight="1">
      <c r="A41" s="4"/>
      <c r="B41" s="4"/>
      <c r="C41" s="4" t="s">
        <v>143</v>
      </c>
      <c r="I41" s="34">
        <v>9653</v>
      </c>
      <c r="J41" s="34"/>
      <c r="K41" s="34">
        <v>12353</v>
      </c>
      <c r="L41" s="34"/>
    </row>
    <row r="42" spans="1:12" ht="14.25" customHeight="1">
      <c r="A42" s="4"/>
      <c r="B42" s="4"/>
      <c r="C42" s="4" t="s">
        <v>144</v>
      </c>
      <c r="I42" s="34">
        <v>30691</v>
      </c>
      <c r="J42" s="34"/>
      <c r="K42" s="34">
        <v>28677</v>
      </c>
      <c r="L42" s="34"/>
    </row>
    <row r="43" spans="1:12" ht="14.25" customHeight="1">
      <c r="A43" s="4"/>
      <c r="B43" s="4"/>
      <c r="C43" s="4" t="s">
        <v>142</v>
      </c>
      <c r="I43" s="34">
        <v>2513</v>
      </c>
      <c r="J43" s="34"/>
      <c r="K43" s="34">
        <v>1680</v>
      </c>
      <c r="L43" s="34"/>
    </row>
    <row r="44" spans="1:12" ht="14.25" customHeight="1">
      <c r="A44" s="4"/>
      <c r="B44" s="4"/>
      <c r="C44" s="4" t="s">
        <v>145</v>
      </c>
      <c r="I44" s="34">
        <v>15234</v>
      </c>
      <c r="J44" s="34"/>
      <c r="K44" s="34">
        <v>15549</v>
      </c>
      <c r="L44" s="34"/>
    </row>
    <row r="45" spans="1:12" ht="14.25" customHeight="1">
      <c r="A45" s="4"/>
      <c r="B45" s="4"/>
      <c r="C45" s="4" t="s">
        <v>146</v>
      </c>
      <c r="I45" s="34">
        <v>9504</v>
      </c>
      <c r="J45" s="34"/>
      <c r="K45" s="34">
        <v>14520</v>
      </c>
      <c r="L45" s="34"/>
    </row>
    <row r="46" spans="1:12" ht="14.25" customHeight="1">
      <c r="A46" s="4"/>
      <c r="B46" s="4"/>
      <c r="C46" s="4" t="s">
        <v>157</v>
      </c>
      <c r="I46" s="34">
        <v>4800</v>
      </c>
      <c r="J46" s="34"/>
      <c r="K46" s="34">
        <f>4800</f>
        <v>4800</v>
      </c>
      <c r="L46" s="34"/>
    </row>
    <row r="47" spans="1:12" ht="14.25" customHeight="1">
      <c r="A47" s="4"/>
      <c r="B47" s="4"/>
      <c r="C47" s="4" t="s">
        <v>158</v>
      </c>
      <c r="I47" s="34"/>
      <c r="J47" s="34"/>
      <c r="K47" s="34"/>
      <c r="L47" s="34"/>
    </row>
    <row r="48" spans="1:12" ht="14.25" customHeight="1">
      <c r="A48" s="4"/>
      <c r="B48" s="4"/>
      <c r="C48" s="4" t="s">
        <v>72</v>
      </c>
      <c r="I48" s="68">
        <f>SUM(I41:I46)</f>
        <v>72395</v>
      </c>
      <c r="J48" s="34"/>
      <c r="K48" s="68">
        <f>SUM(K41:K46)</f>
        <v>77579</v>
      </c>
      <c r="L48" s="34"/>
    </row>
    <row r="49" spans="1:12" ht="8.25" customHeight="1">
      <c r="A49" s="4"/>
      <c r="B49" s="4"/>
      <c r="C49" s="4"/>
      <c r="I49" s="37"/>
      <c r="J49" s="37"/>
      <c r="K49" s="37"/>
      <c r="L49" s="34"/>
    </row>
    <row r="50" spans="1:12" ht="14.25" customHeight="1">
      <c r="A50" s="4">
        <f>1+A40</f>
        <v>11</v>
      </c>
      <c r="B50" s="4" t="s">
        <v>73</v>
      </c>
      <c r="C50" s="4"/>
      <c r="I50" s="34">
        <f>+I38-I48</f>
        <v>-20737</v>
      </c>
      <c r="J50" s="34"/>
      <c r="K50" s="34">
        <f>+K38-K48</f>
        <v>-20114</v>
      </c>
      <c r="L50" s="34"/>
    </row>
    <row r="51" spans="1:12" ht="8.25" customHeight="1">
      <c r="A51" s="4"/>
      <c r="B51" s="4"/>
      <c r="C51" s="4"/>
      <c r="I51" s="34"/>
      <c r="J51" s="34"/>
      <c r="K51" s="34"/>
      <c r="L51" s="34"/>
    </row>
    <row r="52" spans="1:12" ht="14.25" customHeight="1" thickBot="1">
      <c r="A52" s="4"/>
      <c r="B52" s="4"/>
      <c r="C52" s="4"/>
      <c r="I52" s="47">
        <f>+I15+I21+I23+I25+I50+I17+I19</f>
        <v>1056143</v>
      </c>
      <c r="J52" s="34"/>
      <c r="K52" s="47">
        <f>+K15+K21+K23+K25+K50+K17+K19</f>
        <v>1044629</v>
      </c>
      <c r="L52" s="34"/>
    </row>
    <row r="53" spans="1:12" ht="14.25" customHeight="1">
      <c r="A53" s="4"/>
      <c r="B53" s="4"/>
      <c r="C53" s="4"/>
      <c r="I53" s="34"/>
      <c r="J53" s="34"/>
      <c r="K53" s="34"/>
      <c r="L53" s="34"/>
    </row>
    <row r="54" spans="1:12" ht="14.25" customHeight="1">
      <c r="A54" s="4">
        <f>1+A50</f>
        <v>12</v>
      </c>
      <c r="B54" s="4" t="s">
        <v>47</v>
      </c>
      <c r="C54" s="4"/>
      <c r="I54" s="34"/>
      <c r="J54" s="34"/>
      <c r="K54" s="34"/>
      <c r="L54" s="34"/>
    </row>
    <row r="55" spans="1:12" ht="14.25" customHeight="1">
      <c r="A55" s="4"/>
      <c r="B55" s="4" t="s">
        <v>48</v>
      </c>
      <c r="C55" s="4"/>
      <c r="I55" s="34">
        <v>440000</v>
      </c>
      <c r="J55" s="34"/>
      <c r="K55" s="34">
        <v>440000</v>
      </c>
      <c r="L55" s="34"/>
    </row>
    <row r="56" spans="1:12" ht="14.25" customHeight="1">
      <c r="A56" s="4"/>
      <c r="B56" s="4" t="s">
        <v>49</v>
      </c>
      <c r="C56" s="4"/>
      <c r="I56" s="34"/>
      <c r="J56" s="34"/>
      <c r="K56" s="34"/>
      <c r="L56" s="34"/>
    </row>
    <row r="57" spans="1:12" ht="14.25" customHeight="1">
      <c r="A57" s="4"/>
      <c r="B57" s="4"/>
      <c r="C57" s="4" t="s">
        <v>147</v>
      </c>
      <c r="I57" s="34">
        <v>104501</v>
      </c>
      <c r="J57" s="34"/>
      <c r="K57" s="34">
        <v>104501</v>
      </c>
      <c r="L57" s="34"/>
    </row>
    <row r="58" spans="1:12" ht="14.25" customHeight="1">
      <c r="A58" s="4"/>
      <c r="B58" s="4"/>
      <c r="C58" s="4" t="s">
        <v>148</v>
      </c>
      <c r="I58" s="34">
        <v>233492</v>
      </c>
      <c r="J58" s="34"/>
      <c r="K58" s="34">
        <v>233492</v>
      </c>
      <c r="L58" s="34"/>
    </row>
    <row r="59" spans="1:12" ht="14.25" customHeight="1">
      <c r="A59" s="4"/>
      <c r="B59" s="4"/>
      <c r="C59" s="4" t="s">
        <v>149</v>
      </c>
      <c r="I59" s="34">
        <v>0</v>
      </c>
      <c r="J59" s="34"/>
      <c r="K59" s="34">
        <v>0</v>
      </c>
      <c r="L59" s="34"/>
    </row>
    <row r="60" spans="1:12" ht="14.25" customHeight="1">
      <c r="A60" s="4"/>
      <c r="B60" s="4"/>
      <c r="C60" s="4" t="s">
        <v>150</v>
      </c>
      <c r="I60" s="34">
        <v>0</v>
      </c>
      <c r="J60" s="34"/>
      <c r="K60" s="34">
        <v>0</v>
      </c>
      <c r="L60" s="34"/>
    </row>
    <row r="61" spans="1:12" ht="14.25" customHeight="1">
      <c r="A61" s="4"/>
      <c r="B61" s="4"/>
      <c r="C61" s="4" t="s">
        <v>151</v>
      </c>
      <c r="I61" s="34">
        <v>-65859</v>
      </c>
      <c r="J61" s="34"/>
      <c r="K61" s="34">
        <v>-65859</v>
      </c>
      <c r="L61" s="34"/>
    </row>
    <row r="62" spans="1:12" ht="14.25" customHeight="1">
      <c r="A62" s="4"/>
      <c r="B62" s="4"/>
      <c r="C62" s="4" t="s">
        <v>152</v>
      </c>
      <c r="I62" s="34">
        <v>281076</v>
      </c>
      <c r="J62" s="34"/>
      <c r="K62" s="34">
        <v>270301</v>
      </c>
      <c r="L62" s="34"/>
    </row>
    <row r="63" spans="1:12" ht="14.25" customHeight="1">
      <c r="A63" s="4"/>
      <c r="B63" s="4"/>
      <c r="C63" s="4" t="s">
        <v>45</v>
      </c>
      <c r="I63" s="34">
        <v>5829</v>
      </c>
      <c r="J63" s="34"/>
      <c r="K63" s="34">
        <f>7511-1682</f>
        <v>5829</v>
      </c>
      <c r="L63" s="34"/>
    </row>
    <row r="64" spans="1:12" ht="8.25" customHeight="1">
      <c r="A64" s="4"/>
      <c r="B64" s="4"/>
      <c r="I64" s="46"/>
      <c r="J64" s="34"/>
      <c r="K64" s="46"/>
      <c r="L64" s="34"/>
    </row>
    <row r="65" spans="1:12" ht="14.25" customHeight="1">
      <c r="A65" s="4"/>
      <c r="B65" s="4"/>
      <c r="C65" s="4"/>
      <c r="I65" s="34">
        <f>SUM(I55:I64)</f>
        <v>999039</v>
      </c>
      <c r="J65" s="34"/>
      <c r="K65" s="34">
        <f>SUM(K55:K64)</f>
        <v>988264</v>
      </c>
      <c r="L65" s="34"/>
    </row>
    <row r="66" spans="1:12" ht="8.25" customHeight="1">
      <c r="A66" s="4"/>
      <c r="B66" s="4"/>
      <c r="C66" s="4"/>
      <c r="I66" s="34"/>
      <c r="J66" s="34"/>
      <c r="K66" s="34"/>
      <c r="L66" s="34"/>
    </row>
    <row r="67" spans="1:12" ht="14.25" customHeight="1">
      <c r="A67" s="4">
        <f>+A54+1</f>
        <v>13</v>
      </c>
      <c r="B67" s="4" t="s">
        <v>153</v>
      </c>
      <c r="C67" s="4"/>
      <c r="I67" s="34">
        <v>38525</v>
      </c>
      <c r="J67" s="34"/>
      <c r="K67" s="34">
        <v>38140</v>
      </c>
      <c r="L67" s="34"/>
    </row>
    <row r="68" spans="1:12" ht="8.25" customHeight="1">
      <c r="A68" s="4"/>
      <c r="B68" s="4"/>
      <c r="C68" s="4"/>
      <c r="I68" s="34"/>
      <c r="J68" s="34"/>
      <c r="K68" s="34"/>
      <c r="L68" s="34"/>
    </row>
    <row r="69" spans="1:12" ht="14.25" customHeight="1">
      <c r="A69" s="4">
        <f>+A67+1</f>
        <v>14</v>
      </c>
      <c r="B69" s="4" t="s">
        <v>154</v>
      </c>
      <c r="C69" s="4"/>
      <c r="I69" s="34">
        <v>0</v>
      </c>
      <c r="J69" s="34"/>
      <c r="K69" s="34">
        <v>0</v>
      </c>
      <c r="L69" s="34"/>
    </row>
    <row r="70" spans="1:12" ht="8.25" customHeight="1">
      <c r="A70" s="4"/>
      <c r="B70" s="4"/>
      <c r="C70" s="4"/>
      <c r="I70" s="34"/>
      <c r="J70" s="34"/>
      <c r="K70" s="34"/>
      <c r="L70" s="34"/>
    </row>
    <row r="71" spans="1:12" ht="14.25" customHeight="1">
      <c r="A71" s="4">
        <f>+A69+1</f>
        <v>15</v>
      </c>
      <c r="B71" s="4" t="s">
        <v>50</v>
      </c>
      <c r="C71" s="4"/>
      <c r="I71" s="34">
        <v>12196</v>
      </c>
      <c r="J71" s="34"/>
      <c r="K71" s="34">
        <v>11842</v>
      </c>
      <c r="L71" s="34"/>
    </row>
    <row r="72" spans="1:12" ht="8.25" customHeight="1">
      <c r="A72" s="4"/>
      <c r="B72" s="4"/>
      <c r="C72" s="4"/>
      <c r="I72" s="34"/>
      <c r="J72" s="34"/>
      <c r="K72" s="34"/>
      <c r="L72" s="34"/>
    </row>
    <row r="73" spans="1:12" ht="14.25" customHeight="1">
      <c r="A73" s="4">
        <f>+A71+1</f>
        <v>16</v>
      </c>
      <c r="B73" s="4" t="s">
        <v>54</v>
      </c>
      <c r="C73" s="4"/>
      <c r="I73" s="34">
        <v>6383</v>
      </c>
      <c r="J73" s="34"/>
      <c r="K73" s="34">
        <v>6383</v>
      </c>
      <c r="L73" s="34"/>
    </row>
    <row r="74" spans="1:12" ht="8.25" customHeight="1">
      <c r="A74" s="4"/>
      <c r="B74" s="4"/>
      <c r="C74" s="4"/>
      <c r="I74" s="34"/>
      <c r="J74" s="34"/>
      <c r="K74" s="34"/>
      <c r="L74" s="34"/>
    </row>
    <row r="75" spans="1:12" ht="14.25" customHeight="1" thickBot="1">
      <c r="A75" s="4"/>
      <c r="B75" s="4"/>
      <c r="C75" s="4"/>
      <c r="I75" s="47">
        <f>SUM(I65:I73)</f>
        <v>1056143</v>
      </c>
      <c r="J75" s="34"/>
      <c r="K75" s="47">
        <f>SUM(K65:K73)</f>
        <v>1044629</v>
      </c>
      <c r="L75" s="34"/>
    </row>
    <row r="76" spans="1:12" ht="14.25" customHeight="1">
      <c r="A76" s="4"/>
      <c r="B76" s="4"/>
      <c r="C76" s="4"/>
      <c r="I76" s="34"/>
      <c r="J76" s="34"/>
      <c r="K76" s="34"/>
      <c r="L76" s="34"/>
    </row>
    <row r="77" spans="1:12" ht="14.25" customHeight="1" thickBot="1">
      <c r="A77" s="4">
        <f>+A73+1</f>
        <v>17</v>
      </c>
      <c r="B77" s="4" t="s">
        <v>132</v>
      </c>
      <c r="C77" s="4"/>
      <c r="I77" s="92">
        <v>2.27</v>
      </c>
      <c r="J77" s="93"/>
      <c r="K77" s="92">
        <v>2.25</v>
      </c>
      <c r="L77" s="34"/>
    </row>
    <row r="78" spans="1:12" ht="14.25" customHeight="1">
      <c r="A78" s="4"/>
      <c r="B78" s="4"/>
      <c r="C78" s="4"/>
      <c r="I78" s="34"/>
      <c r="J78" s="34"/>
      <c r="K78" s="34"/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12" ht="14.25" customHeight="1">
      <c r="A91" s="4"/>
      <c r="B91" s="4"/>
      <c r="C91" s="4"/>
      <c r="I91" s="34"/>
      <c r="J91" s="34"/>
      <c r="K91" s="34"/>
      <c r="L91" s="34"/>
    </row>
    <row r="92" spans="1:12" ht="14.25" customHeight="1">
      <c r="A92" s="4"/>
      <c r="B92" s="4"/>
      <c r="C92" s="4"/>
      <c r="I92" s="34"/>
      <c r="J92" s="34"/>
      <c r="K92" s="34"/>
      <c r="L92" s="34"/>
    </row>
    <row r="93" spans="1:12" ht="14.25" customHeight="1">
      <c r="A93" s="4"/>
      <c r="B93" s="4"/>
      <c r="C93" s="4"/>
      <c r="I93" s="34"/>
      <c r="J93" s="34"/>
      <c r="K93" s="34"/>
      <c r="L93" s="34"/>
    </row>
    <row r="94" spans="1:12" ht="14.25" customHeight="1">
      <c r="A94" s="4"/>
      <c r="B94" s="4"/>
      <c r="C94" s="4"/>
      <c r="I94" s="34"/>
      <c r="J94" s="34"/>
      <c r="K94" s="34"/>
      <c r="L94" s="34"/>
    </row>
    <row r="95" spans="1:3" ht="14.25" customHeight="1">
      <c r="A95" s="4"/>
      <c r="B95" s="4"/>
      <c r="C95" s="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4"/>
      <c r="B131" s="4"/>
      <c r="C131" s="4"/>
    </row>
    <row r="132" spans="1:3" ht="14.25" customHeight="1">
      <c r="A132" s="4"/>
      <c r="B132" s="4"/>
      <c r="C132" s="4"/>
    </row>
    <row r="133" spans="1:3" ht="14.25" customHeight="1">
      <c r="A133" s="4"/>
      <c r="B133" s="4"/>
      <c r="C133" s="4"/>
    </row>
    <row r="134" spans="1:3" ht="14.25" customHeight="1">
      <c r="A134" s="4"/>
      <c r="B134" s="4"/>
      <c r="C134" s="4"/>
    </row>
    <row r="135" spans="1:3" ht="14.25" customHeight="1">
      <c r="A135" s="26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spans="1:3" ht="14.25" customHeight="1">
      <c r="A142" s="26"/>
      <c r="B142" s="4"/>
      <c r="C142" s="4"/>
    </row>
    <row r="143" spans="1:3" ht="14.25" customHeight="1">
      <c r="A143" s="26"/>
      <c r="B143" s="4"/>
      <c r="C143" s="4"/>
    </row>
    <row r="144" spans="1:3" ht="14.25" customHeight="1">
      <c r="A144" s="26"/>
      <c r="B144" s="4"/>
      <c r="C144" s="4"/>
    </row>
    <row r="145" spans="1:3" ht="14.25" customHeight="1">
      <c r="A145" s="26"/>
      <c r="B145" s="4"/>
      <c r="C145" s="4"/>
    </row>
    <row r="146" ht="14.25" customHeight="1">
      <c r="A146" s="26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>
      <c r="A237" s="26"/>
    </row>
    <row r="238" ht="14.25" customHeight="1">
      <c r="A238" s="26"/>
    </row>
    <row r="239" ht="14.25" customHeight="1">
      <c r="A239" s="26"/>
    </row>
    <row r="240" ht="14.25" customHeight="1">
      <c r="A240" s="26"/>
    </row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9"/>
  <sheetViews>
    <sheetView showGridLines="0" tabSelected="1" zoomScale="85" zoomScaleNormal="85" workbookViewId="0" topLeftCell="A162">
      <selection activeCell="B172" sqref="B172"/>
    </sheetView>
  </sheetViews>
  <sheetFormatPr defaultColWidth="9.00390625" defaultRowHeight="12.75"/>
  <cols>
    <col min="1" max="1" width="4.125" style="2" customWidth="1"/>
    <col min="2" max="2" width="3.625" style="2" customWidth="1"/>
    <col min="3" max="3" width="4.125" style="2" customWidth="1"/>
    <col min="4" max="4" width="15.875" style="2" customWidth="1"/>
    <col min="5" max="5" width="17.625" style="2" customWidth="1"/>
    <col min="6" max="6" width="10.875" style="2" customWidth="1"/>
    <col min="7" max="7" width="4.875" style="2" customWidth="1"/>
    <col min="8" max="8" width="10.875" style="2" customWidth="1"/>
    <col min="9" max="9" width="4.875" style="2" customWidth="1"/>
    <col min="10" max="10" width="11.875" style="2" customWidth="1"/>
    <col min="11" max="11" width="4.875" style="2" customWidth="1"/>
    <col min="12" max="12" width="12.625" style="2" customWidth="1"/>
    <col min="13" max="13" width="4.375" style="2" customWidth="1"/>
    <col min="14" max="14" width="6.875" style="11" customWidth="1"/>
    <col min="15" max="15" width="9.375" style="11" customWidth="1"/>
    <col min="16" max="20" width="9.375" style="2" customWidth="1"/>
    <col min="21" max="21" width="9.50390625" style="2" bestFit="1" customWidth="1"/>
    <col min="22" max="16384" width="9.375" style="2" customWidth="1"/>
  </cols>
  <sheetData>
    <row r="1" spans="1:13" ht="15" customHeight="1">
      <c r="A1" s="13" t="s">
        <v>1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3" t="s">
        <v>2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9"/>
    </row>
    <row r="5" spans="1:14" ht="15" customHeight="1">
      <c r="A5" s="14" t="s">
        <v>105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9"/>
    </row>
    <row r="6" spans="1:14" ht="15" customHeight="1">
      <c r="A6" s="17" t="s">
        <v>177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9"/>
    </row>
    <row r="7" ht="14.25" customHeight="1"/>
    <row r="8" spans="1:3" ht="14.25" customHeight="1">
      <c r="A8" s="78" t="s">
        <v>52</v>
      </c>
      <c r="B8" s="4"/>
      <c r="C8" s="4"/>
    </row>
    <row r="9" spans="1:3" ht="14.25" customHeight="1">
      <c r="A9" s="4"/>
      <c r="B9" s="4"/>
      <c r="C9" s="4"/>
    </row>
    <row r="10" spans="1:3" ht="14.25" customHeight="1">
      <c r="A10" s="4">
        <v>1</v>
      </c>
      <c r="B10" s="48" t="s">
        <v>74</v>
      </c>
      <c r="C10" s="4"/>
    </row>
    <row r="11" spans="2:3" ht="14.25" customHeight="1">
      <c r="B11" s="4" t="s">
        <v>114</v>
      </c>
      <c r="C11" s="4"/>
    </row>
    <row r="12" spans="1:3" ht="14.25" customHeight="1">
      <c r="A12" s="4"/>
      <c r="B12" s="4" t="s">
        <v>121</v>
      </c>
      <c r="C12" s="4"/>
    </row>
    <row r="13" spans="1:3" ht="14.25" customHeight="1">
      <c r="A13" s="4"/>
      <c r="B13" s="4"/>
      <c r="C13" s="4"/>
    </row>
    <row r="14" spans="1:3" ht="14.25" customHeight="1">
      <c r="A14" s="4">
        <v>2</v>
      </c>
      <c r="B14" s="48" t="s">
        <v>122</v>
      </c>
      <c r="C14" s="4"/>
    </row>
    <row r="15" spans="2:3" ht="14.25" customHeight="1">
      <c r="B15" s="2" t="s">
        <v>178</v>
      </c>
      <c r="C15" s="4"/>
    </row>
    <row r="16" ht="14.25" customHeight="1">
      <c r="A16" s="4"/>
    </row>
    <row r="17" spans="1:2" ht="14.25" customHeight="1">
      <c r="A17" s="4">
        <v>3</v>
      </c>
      <c r="B17" s="1" t="s">
        <v>75</v>
      </c>
    </row>
    <row r="18" ht="14.25" customHeight="1">
      <c r="B18" s="2" t="s">
        <v>179</v>
      </c>
    </row>
    <row r="19" ht="14.25" customHeight="1"/>
    <row r="20" spans="1:2" ht="14.25" customHeight="1">
      <c r="A20" s="4">
        <v>4</v>
      </c>
      <c r="B20" s="1" t="s">
        <v>5</v>
      </c>
    </row>
    <row r="21" ht="14.25" customHeight="1">
      <c r="B21" s="2" t="s">
        <v>55</v>
      </c>
    </row>
    <row r="22" spans="1:12" ht="14.25" customHeight="1">
      <c r="A22" s="4"/>
      <c r="F22" s="5" t="s">
        <v>9</v>
      </c>
      <c r="G22" s="5"/>
      <c r="H22" s="5"/>
      <c r="J22" s="5" t="s">
        <v>12</v>
      </c>
      <c r="K22" s="5"/>
      <c r="L22" s="5"/>
    </row>
    <row r="23" spans="1:12" ht="14.25" customHeight="1">
      <c r="A23" s="4"/>
      <c r="F23" s="10" t="s">
        <v>68</v>
      </c>
      <c r="G23" s="10"/>
      <c r="H23" s="10" t="s">
        <v>96</v>
      </c>
      <c r="J23" s="10" t="s">
        <v>68</v>
      </c>
      <c r="K23" s="10"/>
      <c r="L23" s="10" t="s">
        <v>96</v>
      </c>
    </row>
    <row r="24" spans="1:12" ht="14.25" customHeight="1">
      <c r="A24" s="4"/>
      <c r="F24" s="10" t="s">
        <v>69</v>
      </c>
      <c r="G24" s="10"/>
      <c r="H24" s="10" t="s">
        <v>11</v>
      </c>
      <c r="J24" s="10" t="s">
        <v>69</v>
      </c>
      <c r="K24" s="10"/>
      <c r="L24" s="10" t="s">
        <v>11</v>
      </c>
    </row>
    <row r="25" spans="1:12" ht="14.25" customHeight="1">
      <c r="A25" s="4"/>
      <c r="F25" s="28" t="s">
        <v>10</v>
      </c>
      <c r="G25" s="25"/>
      <c r="H25" s="25" t="s">
        <v>10</v>
      </c>
      <c r="J25" s="28" t="s">
        <v>13</v>
      </c>
      <c r="K25" s="25"/>
      <c r="L25" s="25" t="s">
        <v>14</v>
      </c>
    </row>
    <row r="26" spans="1:12" ht="14.25" customHeight="1">
      <c r="A26" s="4"/>
      <c r="F26" s="52">
        <v>37164</v>
      </c>
      <c r="G26" s="30"/>
      <c r="H26" s="30">
        <v>36799</v>
      </c>
      <c r="J26" s="52">
        <v>37164</v>
      </c>
      <c r="K26" s="30"/>
      <c r="L26" s="30">
        <v>36799</v>
      </c>
    </row>
    <row r="27" spans="1:12" ht="14.25" customHeight="1">
      <c r="A27" s="4"/>
      <c r="F27" s="29" t="s">
        <v>4</v>
      </c>
      <c r="G27" s="10"/>
      <c r="H27" s="10" t="s">
        <v>4</v>
      </c>
      <c r="J27" s="29" t="s">
        <v>4</v>
      </c>
      <c r="K27" s="10"/>
      <c r="L27" s="10" t="s">
        <v>4</v>
      </c>
    </row>
    <row r="28" spans="1:3" ht="14.25" customHeight="1">
      <c r="A28" s="4"/>
      <c r="C28" s="2" t="s">
        <v>53</v>
      </c>
    </row>
    <row r="29" spans="1:12" ht="14.25" customHeight="1">
      <c r="A29" s="4"/>
      <c r="C29" s="26" t="s">
        <v>95</v>
      </c>
      <c r="D29" s="2" t="s">
        <v>194</v>
      </c>
      <c r="F29" s="2">
        <v>2271</v>
      </c>
      <c r="H29" s="2">
        <v>5103</v>
      </c>
      <c r="J29" s="2">
        <v>7669</v>
      </c>
      <c r="L29" s="2">
        <v>12147</v>
      </c>
    </row>
    <row r="30" spans="1:12" ht="14.25" customHeight="1">
      <c r="A30" s="4"/>
      <c r="C30" s="26" t="s">
        <v>95</v>
      </c>
      <c r="D30" s="2" t="s">
        <v>62</v>
      </c>
      <c r="F30" s="2">
        <v>24</v>
      </c>
      <c r="H30" s="2">
        <v>0</v>
      </c>
      <c r="J30" s="2">
        <v>47</v>
      </c>
      <c r="L30" s="2">
        <v>0</v>
      </c>
    </row>
    <row r="31" spans="1:12" ht="14.25" customHeight="1">
      <c r="A31" s="4"/>
      <c r="C31" s="2" t="s">
        <v>54</v>
      </c>
      <c r="F31" s="2">
        <v>0</v>
      </c>
      <c r="H31" s="2">
        <v>85</v>
      </c>
      <c r="J31" s="2">
        <v>0</v>
      </c>
      <c r="L31" s="2">
        <v>371</v>
      </c>
    </row>
    <row r="32" spans="1:3" ht="14.25" customHeight="1">
      <c r="A32" s="4"/>
      <c r="C32" s="2" t="s">
        <v>99</v>
      </c>
    </row>
    <row r="33" spans="1:12" ht="14.25" customHeight="1">
      <c r="A33" s="4"/>
      <c r="C33" s="26" t="s">
        <v>95</v>
      </c>
      <c r="D33" s="2" t="s">
        <v>194</v>
      </c>
      <c r="F33" s="2">
        <v>-985</v>
      </c>
      <c r="H33" s="2">
        <v>0</v>
      </c>
      <c r="J33" s="2">
        <v>-985</v>
      </c>
      <c r="L33" s="2">
        <v>0</v>
      </c>
    </row>
    <row r="34" spans="1:12" ht="14.25" customHeight="1">
      <c r="A34" s="4"/>
      <c r="C34" s="26" t="s">
        <v>95</v>
      </c>
      <c r="D34" s="2" t="s">
        <v>62</v>
      </c>
      <c r="F34" s="2">
        <v>-85</v>
      </c>
      <c r="H34" s="2">
        <v>0</v>
      </c>
      <c r="J34" s="2">
        <v>-85</v>
      </c>
      <c r="L34" s="2">
        <v>0</v>
      </c>
    </row>
    <row r="35" spans="1:12" ht="14.25" customHeight="1" thickBot="1">
      <c r="A35" s="4"/>
      <c r="F35" s="43">
        <f>SUM(F28:F34)</f>
        <v>1225</v>
      </c>
      <c r="H35" s="43">
        <f>SUM(H28:H34)</f>
        <v>5188</v>
      </c>
      <c r="J35" s="43">
        <f>SUM(J28:J34)</f>
        <v>6646</v>
      </c>
      <c r="K35" s="11"/>
      <c r="L35" s="43">
        <f>SUM(L28:L34)</f>
        <v>12518</v>
      </c>
    </row>
    <row r="36" spans="1:12" ht="14.25" customHeight="1">
      <c r="A36" s="4"/>
      <c r="J36" s="11"/>
      <c r="K36" s="11"/>
      <c r="L36" s="11"/>
    </row>
    <row r="37" spans="1:12" ht="14.25" customHeight="1">
      <c r="A37" s="4">
        <v>5</v>
      </c>
      <c r="B37" s="1" t="s">
        <v>76</v>
      </c>
      <c r="J37" s="11"/>
      <c r="K37" s="11"/>
      <c r="L37" s="11"/>
    </row>
    <row r="38" spans="2:12" ht="14.25" customHeight="1">
      <c r="B38" s="2" t="s">
        <v>181</v>
      </c>
      <c r="J38" s="11"/>
      <c r="K38" s="11"/>
      <c r="L38" s="11"/>
    </row>
    <row r="39" spans="1:12" ht="14.25" customHeight="1">
      <c r="A39" s="4"/>
      <c r="B39" s="2" t="s">
        <v>180</v>
      </c>
      <c r="J39" s="11"/>
      <c r="K39" s="11"/>
      <c r="L39" s="11"/>
    </row>
    <row r="40" ht="14.25" customHeight="1">
      <c r="A40" s="4"/>
    </row>
    <row r="41" spans="1:2" ht="14.25" customHeight="1">
      <c r="A41" s="4">
        <v>6</v>
      </c>
      <c r="B41" s="1" t="s">
        <v>86</v>
      </c>
    </row>
    <row r="42" spans="2:3" ht="14.25" customHeight="1">
      <c r="B42" s="26" t="s">
        <v>100</v>
      </c>
      <c r="C42" s="2" t="s">
        <v>56</v>
      </c>
    </row>
    <row r="43" ht="14.25" customHeight="1">
      <c r="A43" s="4"/>
    </row>
    <row r="44" spans="1:10" ht="14.25" customHeight="1">
      <c r="A44" s="4"/>
      <c r="D44" s="57"/>
      <c r="E44" s="58"/>
      <c r="F44" s="58"/>
      <c r="G44" s="58"/>
      <c r="H44" s="58"/>
      <c r="I44" s="75"/>
      <c r="J44" s="60" t="s">
        <v>4</v>
      </c>
    </row>
    <row r="45" spans="1:10" ht="14.25" customHeight="1">
      <c r="A45" s="4"/>
      <c r="D45" s="57" t="s">
        <v>63</v>
      </c>
      <c r="E45" s="58"/>
      <c r="F45" s="58"/>
      <c r="G45" s="58"/>
      <c r="H45" s="58"/>
      <c r="I45" s="75"/>
      <c r="J45" s="59">
        <v>0</v>
      </c>
    </row>
    <row r="46" spans="1:10" ht="14.25" customHeight="1">
      <c r="A46" s="4"/>
      <c r="D46" s="57" t="s">
        <v>64</v>
      </c>
      <c r="E46" s="58"/>
      <c r="F46" s="58"/>
      <c r="G46" s="58"/>
      <c r="H46" s="58"/>
      <c r="I46" s="75"/>
      <c r="J46" s="59">
        <v>542</v>
      </c>
    </row>
    <row r="47" spans="1:10" ht="14.25" customHeight="1">
      <c r="A47" s="4"/>
      <c r="D47" s="57" t="s">
        <v>104</v>
      </c>
      <c r="E47" s="58"/>
      <c r="F47" s="58"/>
      <c r="G47" s="58"/>
      <c r="H47" s="58"/>
      <c r="I47" s="75"/>
      <c r="J47" s="59">
        <v>-214</v>
      </c>
    </row>
    <row r="48" ht="11.25" customHeight="1">
      <c r="A48" s="4"/>
    </row>
    <row r="49" spans="1:3" ht="14.25" customHeight="1">
      <c r="A49" s="4"/>
      <c r="B49" s="26" t="s">
        <v>101</v>
      </c>
      <c r="C49" s="2" t="s">
        <v>182</v>
      </c>
    </row>
    <row r="50" ht="11.25" customHeight="1">
      <c r="A50" s="4"/>
    </row>
    <row r="51" spans="1:10" ht="14.25" customHeight="1">
      <c r="A51" s="4"/>
      <c r="D51" s="57"/>
      <c r="E51" s="58"/>
      <c r="F51" s="58"/>
      <c r="G51" s="58"/>
      <c r="H51" s="58"/>
      <c r="I51" s="75"/>
      <c r="J51" s="60" t="s">
        <v>4</v>
      </c>
    </row>
    <row r="52" spans="1:10" ht="14.25" customHeight="1">
      <c r="A52" s="4"/>
      <c r="D52" s="57" t="s">
        <v>65</v>
      </c>
      <c r="E52" s="58"/>
      <c r="F52" s="58"/>
      <c r="G52" s="58"/>
      <c r="H52" s="58"/>
      <c r="I52" s="75"/>
      <c r="J52" s="59">
        <v>0</v>
      </c>
    </row>
    <row r="53" spans="1:10" ht="14.25" customHeight="1">
      <c r="A53" s="4"/>
      <c r="D53" s="54" t="s">
        <v>94</v>
      </c>
      <c r="E53" s="55"/>
      <c r="F53" s="55"/>
      <c r="G53" s="55"/>
      <c r="H53" s="11"/>
      <c r="I53" s="76"/>
      <c r="J53" s="59">
        <v>0</v>
      </c>
    </row>
    <row r="54" spans="1:19" ht="14.25" customHeight="1">
      <c r="A54" s="4"/>
      <c r="D54" s="57" t="s">
        <v>98</v>
      </c>
      <c r="E54" s="58"/>
      <c r="F54" s="58"/>
      <c r="G54" s="58"/>
      <c r="H54" s="58"/>
      <c r="I54" s="75"/>
      <c r="J54" s="77">
        <v>0</v>
      </c>
      <c r="S54" s="67"/>
    </row>
    <row r="55" spans="1:19" ht="14.25" customHeight="1">
      <c r="A55" s="4"/>
      <c r="S55" s="67"/>
    </row>
    <row r="56" spans="1:19" ht="14.25" customHeight="1">
      <c r="A56" s="4">
        <v>7</v>
      </c>
      <c r="B56" s="1" t="s">
        <v>77</v>
      </c>
      <c r="S56" s="67"/>
    </row>
    <row r="57" ht="14.25" customHeight="1">
      <c r="B57" s="2" t="s">
        <v>183</v>
      </c>
    </row>
    <row r="58" ht="14.25" customHeight="1">
      <c r="A58" s="4"/>
    </row>
    <row r="59" spans="1:2" ht="14.25" customHeight="1">
      <c r="A59" s="4">
        <v>8</v>
      </c>
      <c r="B59" s="1" t="s">
        <v>78</v>
      </c>
    </row>
    <row r="60" spans="1:2" ht="14.25" customHeight="1">
      <c r="A60" s="4"/>
      <c r="B60" s="2" t="s">
        <v>207</v>
      </c>
    </row>
    <row r="61" spans="1:2" ht="14.25" customHeight="1">
      <c r="A61" s="4"/>
      <c r="B61" s="2" t="s">
        <v>208</v>
      </c>
    </row>
    <row r="62" spans="1:2" ht="14.25" customHeight="1">
      <c r="A62" s="4"/>
      <c r="B62" s="2" t="s">
        <v>218</v>
      </c>
    </row>
    <row r="63" spans="1:2" ht="14.25" customHeight="1">
      <c r="A63" s="4"/>
      <c r="B63" s="2" t="s">
        <v>209</v>
      </c>
    </row>
    <row r="64" spans="1:2" ht="14.25" customHeight="1">
      <c r="A64" s="4"/>
      <c r="B64" s="2" t="s">
        <v>210</v>
      </c>
    </row>
    <row r="65" spans="1:2" ht="14.25" customHeight="1">
      <c r="A65" s="4"/>
      <c r="B65" s="2" t="s">
        <v>211</v>
      </c>
    </row>
    <row r="66" ht="14.25" customHeight="1">
      <c r="A66" s="4"/>
    </row>
    <row r="67" spans="1:2" ht="14.25" customHeight="1">
      <c r="A67" s="4"/>
      <c r="B67" s="2" t="s">
        <v>213</v>
      </c>
    </row>
    <row r="68" spans="1:2" ht="14.25" customHeight="1">
      <c r="A68" s="4"/>
      <c r="B68" s="2" t="s">
        <v>212</v>
      </c>
    </row>
    <row r="69" ht="14.25" customHeight="1">
      <c r="A69" s="4"/>
    </row>
    <row r="70" spans="1:2" ht="14.25" customHeight="1">
      <c r="A70" s="4">
        <v>9</v>
      </c>
      <c r="B70" s="1" t="s">
        <v>116</v>
      </c>
    </row>
    <row r="71" spans="1:2" ht="14.25" customHeight="1">
      <c r="A71" s="4"/>
      <c r="B71" s="2" t="s">
        <v>163</v>
      </c>
    </row>
    <row r="72" spans="1:2" ht="14.25" customHeight="1">
      <c r="A72" s="4"/>
      <c r="B72" s="2" t="s">
        <v>184</v>
      </c>
    </row>
    <row r="73" ht="14.25" customHeight="1">
      <c r="A73" s="4"/>
    </row>
    <row r="74" spans="1:2" ht="14.25" customHeight="1">
      <c r="A74" s="4">
        <v>10</v>
      </c>
      <c r="B74" s="1" t="s">
        <v>79</v>
      </c>
    </row>
    <row r="75" ht="14.25" customHeight="1">
      <c r="B75" s="2" t="s">
        <v>192</v>
      </c>
    </row>
    <row r="76" ht="14.25" customHeight="1">
      <c r="A76" s="4"/>
    </row>
    <row r="77" spans="1:2" ht="14.25" customHeight="1">
      <c r="A77" s="4">
        <v>11</v>
      </c>
      <c r="B77" s="1" t="s">
        <v>117</v>
      </c>
    </row>
    <row r="78" spans="1:2" ht="14.25" customHeight="1">
      <c r="A78" s="4"/>
      <c r="B78" s="2" t="s">
        <v>80</v>
      </c>
    </row>
    <row r="79" ht="14.25" customHeight="1">
      <c r="A79" s="4"/>
    </row>
    <row r="80" spans="1:2" ht="14.25" customHeight="1">
      <c r="A80" s="4"/>
      <c r="B80" s="61" t="s">
        <v>66</v>
      </c>
    </row>
    <row r="81" spans="1:2" ht="14.25" customHeight="1">
      <c r="A81" s="4"/>
      <c r="B81" s="2" t="s">
        <v>159</v>
      </c>
    </row>
    <row r="82" spans="1:2" ht="14.25" customHeight="1">
      <c r="A82" s="4"/>
      <c r="B82" s="2" t="s">
        <v>160</v>
      </c>
    </row>
    <row r="83" spans="1:2" ht="14.25" customHeight="1">
      <c r="A83" s="4"/>
      <c r="B83" s="2" t="s">
        <v>162</v>
      </c>
    </row>
    <row r="84" spans="1:2" ht="14.25" customHeight="1">
      <c r="A84" s="4"/>
      <c r="B84" s="2" t="s">
        <v>161</v>
      </c>
    </row>
    <row r="85" ht="14.25" customHeight="1">
      <c r="A85" s="4"/>
    </row>
    <row r="86" spans="1:2" ht="14.25" customHeight="1">
      <c r="A86" s="4"/>
      <c r="B86" s="61" t="s">
        <v>67</v>
      </c>
    </row>
    <row r="87" spans="1:2" ht="14.25" customHeight="1">
      <c r="A87" s="4"/>
      <c r="B87" s="2" t="s">
        <v>197</v>
      </c>
    </row>
    <row r="88" spans="1:2" ht="14.25" customHeight="1">
      <c r="A88" s="4"/>
      <c r="B88" s="2" t="s">
        <v>198</v>
      </c>
    </row>
    <row r="89" spans="1:2" ht="14.25" customHeight="1">
      <c r="A89" s="4"/>
      <c r="B89" s="2" t="s">
        <v>199</v>
      </c>
    </row>
    <row r="90" spans="1:2" ht="14.25" customHeight="1">
      <c r="A90" s="4"/>
      <c r="B90" s="2" t="s">
        <v>196</v>
      </c>
    </row>
    <row r="91" ht="14.25" customHeight="1">
      <c r="A91" s="4"/>
    </row>
    <row r="92" spans="1:2" ht="14.25" customHeight="1">
      <c r="A92" s="4">
        <v>12</v>
      </c>
      <c r="B92" s="1" t="s">
        <v>81</v>
      </c>
    </row>
    <row r="93" ht="14.25" customHeight="1">
      <c r="B93" s="2" t="s">
        <v>82</v>
      </c>
    </row>
    <row r="94" ht="14.25" customHeight="1">
      <c r="A94" s="4"/>
    </row>
    <row r="95" spans="1:2" ht="14.25" customHeight="1">
      <c r="A95" s="4">
        <v>13</v>
      </c>
      <c r="B95" s="1" t="s">
        <v>118</v>
      </c>
    </row>
    <row r="96" ht="14.25" customHeight="1">
      <c r="B96" s="2" t="s">
        <v>119</v>
      </c>
    </row>
    <row r="97" ht="14.25" customHeight="1"/>
    <row r="98" spans="1:2" ht="14.25" customHeight="1">
      <c r="A98" s="4">
        <v>14</v>
      </c>
      <c r="B98" s="1" t="s">
        <v>83</v>
      </c>
    </row>
    <row r="99" spans="1:2" ht="14.25" customHeight="1">
      <c r="A99" s="4"/>
      <c r="B99" s="1"/>
    </row>
    <row r="100" spans="2:12" ht="14.25" customHeight="1">
      <c r="B100" s="57" t="s">
        <v>112</v>
      </c>
      <c r="C100" s="58"/>
      <c r="D100" s="58"/>
      <c r="E100" s="58"/>
      <c r="F100" s="58"/>
      <c r="G100" s="75"/>
      <c r="H100" s="79" t="s">
        <v>185</v>
      </c>
      <c r="I100" s="80"/>
      <c r="J100" s="80"/>
      <c r="K100" s="80"/>
      <c r="L100" s="81"/>
    </row>
    <row r="101" spans="1:12" ht="14.25" customHeight="1">
      <c r="A101" s="4"/>
      <c r="B101" s="54"/>
      <c r="C101" s="55"/>
      <c r="D101" s="55"/>
      <c r="E101" s="55"/>
      <c r="F101" s="11"/>
      <c r="G101" s="82"/>
      <c r="H101" s="54"/>
      <c r="I101" s="83"/>
      <c r="J101" s="83" t="s">
        <v>57</v>
      </c>
      <c r="K101" s="83"/>
      <c r="L101" s="84" t="s">
        <v>59</v>
      </c>
    </row>
    <row r="102" spans="1:12" ht="14.25" customHeight="1">
      <c r="A102" s="4"/>
      <c r="B102" s="24"/>
      <c r="C102" s="11"/>
      <c r="D102" s="11"/>
      <c r="E102" s="11"/>
      <c r="F102" s="11"/>
      <c r="G102" s="82"/>
      <c r="H102" s="85" t="s">
        <v>123</v>
      </c>
      <c r="I102" s="10"/>
      <c r="J102" s="10" t="s">
        <v>58</v>
      </c>
      <c r="K102" s="10"/>
      <c r="L102" s="86" t="s">
        <v>60</v>
      </c>
    </row>
    <row r="103" spans="1:12" ht="14.25" customHeight="1">
      <c r="A103" s="4"/>
      <c r="B103" s="24"/>
      <c r="C103" s="11"/>
      <c r="D103" s="11"/>
      <c r="E103" s="11"/>
      <c r="F103" s="11"/>
      <c r="G103" s="82"/>
      <c r="H103" s="87" t="s">
        <v>4</v>
      </c>
      <c r="I103" s="10"/>
      <c r="J103" s="88" t="s">
        <v>4</v>
      </c>
      <c r="K103" s="10"/>
      <c r="L103" s="89" t="s">
        <v>4</v>
      </c>
    </row>
    <row r="104" spans="1:12" ht="14.25" customHeight="1">
      <c r="A104" s="4"/>
      <c r="B104" s="24" t="s">
        <v>84</v>
      </c>
      <c r="C104" s="11"/>
      <c r="D104" s="11"/>
      <c r="E104" s="11"/>
      <c r="F104" s="11"/>
      <c r="G104" s="82"/>
      <c r="H104" s="24"/>
      <c r="I104" s="11"/>
      <c r="J104" s="11"/>
      <c r="K104" s="11"/>
      <c r="L104" s="82"/>
    </row>
    <row r="105" spans="1:12" ht="14.25" customHeight="1">
      <c r="A105" s="4"/>
      <c r="B105" s="24"/>
      <c r="C105" s="11" t="s">
        <v>61</v>
      </c>
      <c r="D105" s="11"/>
      <c r="E105" s="11"/>
      <c r="F105" s="11"/>
      <c r="G105" s="82"/>
      <c r="H105" s="24">
        <v>165806</v>
      </c>
      <c r="I105" s="11"/>
      <c r="J105" s="11">
        <v>20366</v>
      </c>
      <c r="K105" s="11"/>
      <c r="L105" s="82">
        <v>773655</v>
      </c>
    </row>
    <row r="106" spans="1:12" ht="14.25" customHeight="1">
      <c r="A106" s="4"/>
      <c r="B106" s="24"/>
      <c r="C106" s="11" t="s">
        <v>102</v>
      </c>
      <c r="D106" s="11"/>
      <c r="E106" s="11"/>
      <c r="F106" s="11"/>
      <c r="G106" s="82"/>
      <c r="H106" s="24">
        <f>2709+9982-239-303-50-964</f>
        <v>11135</v>
      </c>
      <c r="I106" s="11"/>
      <c r="J106" s="11">
        <v>7061</v>
      </c>
      <c r="K106" s="11"/>
      <c r="L106" s="82">
        <v>224764</v>
      </c>
    </row>
    <row r="107" spans="1:12" ht="14.25" customHeight="1">
      <c r="A107" s="4"/>
      <c r="B107" s="56"/>
      <c r="C107" s="49" t="s">
        <v>45</v>
      </c>
      <c r="D107" s="49"/>
      <c r="E107" s="49"/>
      <c r="F107" s="49"/>
      <c r="G107" s="77"/>
      <c r="H107" s="56">
        <f>177765-176941</f>
        <v>824</v>
      </c>
      <c r="I107" s="49"/>
      <c r="J107" s="49">
        <v>809</v>
      </c>
      <c r="K107" s="49"/>
      <c r="L107" s="77">
        <v>3975</v>
      </c>
    </row>
    <row r="108" spans="1:12" ht="14.25" customHeight="1">
      <c r="A108" s="4"/>
      <c r="B108" s="54"/>
      <c r="C108" s="55"/>
      <c r="D108" s="55"/>
      <c r="E108" s="55"/>
      <c r="F108" s="11"/>
      <c r="G108" s="82"/>
      <c r="H108" s="54">
        <f>SUM(H105:H107)</f>
        <v>177765</v>
      </c>
      <c r="I108" s="55"/>
      <c r="J108" s="55">
        <f>SUM(J105:J107)</f>
        <v>28236</v>
      </c>
      <c r="K108" s="55"/>
      <c r="L108" s="76">
        <f>SUM(L105:L107)</f>
        <v>1002394</v>
      </c>
    </row>
    <row r="109" spans="1:12" ht="14.25" customHeight="1">
      <c r="A109" s="4"/>
      <c r="B109" s="24" t="s">
        <v>62</v>
      </c>
      <c r="C109" s="11"/>
      <c r="D109" s="11"/>
      <c r="E109" s="11"/>
      <c r="F109" s="11"/>
      <c r="G109" s="82"/>
      <c r="H109" s="24"/>
      <c r="I109" s="11"/>
      <c r="J109" s="11"/>
      <c r="K109" s="11"/>
      <c r="L109" s="82"/>
    </row>
    <row r="110" spans="1:12" ht="14.25" customHeight="1">
      <c r="A110" s="4"/>
      <c r="B110" s="24"/>
      <c r="C110" s="11" t="s">
        <v>61</v>
      </c>
      <c r="D110" s="11"/>
      <c r="E110" s="11"/>
      <c r="F110" s="11"/>
      <c r="G110" s="82"/>
      <c r="H110" s="95" t="s">
        <v>95</v>
      </c>
      <c r="I110" s="11"/>
      <c r="J110" s="11">
        <f>2250-3897</f>
        <v>-1647</v>
      </c>
      <c r="K110" s="11"/>
      <c r="L110" s="82">
        <f>126144-16053</f>
        <v>110091</v>
      </c>
    </row>
    <row r="111" spans="1:12" ht="14.25" customHeight="1">
      <c r="A111" s="4"/>
      <c r="B111" s="56"/>
      <c r="C111" s="49" t="s">
        <v>45</v>
      </c>
      <c r="D111" s="49"/>
      <c r="E111" s="49"/>
      <c r="F111" s="11"/>
      <c r="G111" s="82"/>
      <c r="H111" s="96" t="s">
        <v>95</v>
      </c>
      <c r="I111" s="49"/>
      <c r="J111" s="49">
        <v>721</v>
      </c>
      <c r="K111" s="49"/>
      <c r="L111" s="77">
        <v>16053</v>
      </c>
    </row>
    <row r="112" spans="1:12" ht="14.25" customHeight="1">
      <c r="A112" s="4"/>
      <c r="B112" s="57"/>
      <c r="C112" s="58"/>
      <c r="D112" s="58"/>
      <c r="E112" s="58"/>
      <c r="F112" s="58"/>
      <c r="G112" s="75"/>
      <c r="H112" s="57">
        <f>+H108</f>
        <v>177765</v>
      </c>
      <c r="I112" s="58"/>
      <c r="J112" s="58">
        <f>+J108+J111+J110</f>
        <v>27310</v>
      </c>
      <c r="K112" s="58"/>
      <c r="L112" s="75">
        <f>+L108+L111+L110</f>
        <v>1128538</v>
      </c>
    </row>
    <row r="113" ht="14.25" customHeight="1">
      <c r="A113" s="4"/>
    </row>
    <row r="114" spans="1:2" ht="14.25" customHeight="1">
      <c r="A114" s="4">
        <v>15</v>
      </c>
      <c r="B114" s="1" t="s">
        <v>205</v>
      </c>
    </row>
    <row r="115" spans="1:2" ht="14.25" customHeight="1">
      <c r="A115" s="4"/>
      <c r="B115" s="1" t="s">
        <v>206</v>
      </c>
    </row>
    <row r="116" spans="1:2" ht="14.25" customHeight="1">
      <c r="A116" s="4"/>
      <c r="B116" s="2" t="s">
        <v>200</v>
      </c>
    </row>
    <row r="117" spans="1:2" ht="14.25" customHeight="1">
      <c r="A117" s="4"/>
      <c r="B117" s="2" t="s">
        <v>201</v>
      </c>
    </row>
    <row r="118" spans="1:2" ht="14.25" customHeight="1">
      <c r="A118" s="4"/>
      <c r="B118" s="2" t="s">
        <v>202</v>
      </c>
    </row>
    <row r="119" spans="1:2" ht="14.25" customHeight="1">
      <c r="A119" s="4"/>
      <c r="B119" s="2" t="s">
        <v>203</v>
      </c>
    </row>
    <row r="120" spans="1:2" ht="14.25" customHeight="1">
      <c r="A120" s="4"/>
      <c r="B120" s="2" t="s">
        <v>219</v>
      </c>
    </row>
    <row r="121" spans="1:2" ht="14.25" customHeight="1">
      <c r="A121" s="4"/>
      <c r="B121" s="2" t="s">
        <v>220</v>
      </c>
    </row>
    <row r="122" ht="14.25" customHeight="1">
      <c r="A122" s="4"/>
    </row>
    <row r="123" spans="1:2" ht="14.25" customHeight="1">
      <c r="A123" s="4"/>
      <c r="B123" s="2" t="s">
        <v>221</v>
      </c>
    </row>
    <row r="124" spans="1:2" ht="14.25" customHeight="1">
      <c r="A124" s="4"/>
      <c r="B124" s="2" t="s">
        <v>204</v>
      </c>
    </row>
    <row r="125" spans="1:2" ht="14.25" customHeight="1">
      <c r="A125" s="4"/>
      <c r="B125" s="2" t="s">
        <v>222</v>
      </c>
    </row>
    <row r="126" spans="1:2" ht="14.25" customHeight="1">
      <c r="A126" s="4"/>
      <c r="B126" s="2" t="s">
        <v>232</v>
      </c>
    </row>
    <row r="127" spans="1:2" ht="14.25" customHeight="1">
      <c r="A127" s="4"/>
      <c r="B127" s="2" t="s">
        <v>223</v>
      </c>
    </row>
    <row r="128" spans="1:2" ht="14.25" customHeight="1">
      <c r="A128" s="4"/>
      <c r="B128" s="2" t="s">
        <v>224</v>
      </c>
    </row>
    <row r="129" ht="14.25" customHeight="1">
      <c r="A129" s="4"/>
    </row>
    <row r="130" spans="1:2" ht="14.25" customHeight="1">
      <c r="A130" s="4">
        <v>16</v>
      </c>
      <c r="B130" s="1" t="s">
        <v>186</v>
      </c>
    </row>
    <row r="131" spans="1:2" ht="14.25" customHeight="1">
      <c r="A131" s="4"/>
      <c r="B131" s="2" t="s">
        <v>235</v>
      </c>
    </row>
    <row r="132" spans="1:2" ht="14.25" customHeight="1">
      <c r="A132" s="4"/>
      <c r="B132" s="2" t="s">
        <v>236</v>
      </c>
    </row>
    <row r="133" spans="1:2" ht="14.25" customHeight="1">
      <c r="A133" s="4"/>
      <c r="B133" s="2" t="s">
        <v>237</v>
      </c>
    </row>
    <row r="134" spans="1:2" ht="14.25" customHeight="1">
      <c r="A134" s="4"/>
      <c r="B134" s="2" t="s">
        <v>238</v>
      </c>
    </row>
    <row r="135" spans="1:2" ht="14.25" customHeight="1">
      <c r="A135" s="4"/>
      <c r="B135" s="2" t="s">
        <v>239</v>
      </c>
    </row>
    <row r="136" spans="1:2" ht="14.25" customHeight="1">
      <c r="A136" s="4"/>
      <c r="B136" s="2" t="s">
        <v>240</v>
      </c>
    </row>
    <row r="137" ht="14.25" customHeight="1">
      <c r="A137" s="4"/>
    </row>
    <row r="138" spans="1:2" ht="14.25" customHeight="1">
      <c r="A138" s="4"/>
      <c r="B138" s="2" t="s">
        <v>214</v>
      </c>
    </row>
    <row r="139" spans="1:2" ht="14.25" customHeight="1">
      <c r="A139" s="4"/>
      <c r="B139" s="2" t="s">
        <v>215</v>
      </c>
    </row>
    <row r="140" spans="1:2" ht="14.25" customHeight="1">
      <c r="A140" s="4"/>
      <c r="B140" s="2" t="s">
        <v>225</v>
      </c>
    </row>
    <row r="141" spans="1:2" ht="14.25" customHeight="1">
      <c r="A141" s="4"/>
      <c r="B141" s="2" t="s">
        <v>227</v>
      </c>
    </row>
    <row r="142" spans="1:2" ht="14.25" customHeight="1">
      <c r="A142" s="4"/>
      <c r="B142" s="2" t="s">
        <v>228</v>
      </c>
    </row>
    <row r="143" spans="1:2" ht="14.25" customHeight="1">
      <c r="A143" s="4"/>
      <c r="B143" s="2" t="s">
        <v>216</v>
      </c>
    </row>
    <row r="144" spans="1:2" ht="14.25" customHeight="1">
      <c r="A144" s="4"/>
      <c r="B144" s="2" t="s">
        <v>226</v>
      </c>
    </row>
    <row r="145" spans="1:2" ht="14.25" customHeight="1">
      <c r="A145" s="4"/>
      <c r="B145" s="2" t="s">
        <v>217</v>
      </c>
    </row>
    <row r="146" ht="14.25" customHeight="1">
      <c r="A146" s="4"/>
    </row>
    <row r="147" spans="1:2" ht="14.25" customHeight="1">
      <c r="A147" s="4"/>
      <c r="B147" s="2" t="s">
        <v>229</v>
      </c>
    </row>
    <row r="148" spans="1:2" ht="14.25" customHeight="1">
      <c r="A148" s="4"/>
      <c r="B148" s="2" t="s">
        <v>242</v>
      </c>
    </row>
    <row r="149" spans="1:2" ht="14.25" customHeight="1">
      <c r="A149" s="4"/>
      <c r="B149" s="2" t="s">
        <v>241</v>
      </c>
    </row>
    <row r="150" spans="1:2" ht="14.25" customHeight="1">
      <c r="A150" s="4"/>
      <c r="B150" s="2" t="s">
        <v>230</v>
      </c>
    </row>
    <row r="151" ht="14.25" customHeight="1">
      <c r="A151" s="4"/>
    </row>
    <row r="152" spans="1:2" ht="14.25" customHeight="1">
      <c r="A152" s="4">
        <v>17</v>
      </c>
      <c r="B152" s="1" t="s">
        <v>164</v>
      </c>
    </row>
    <row r="153" spans="1:2" ht="14.25" customHeight="1">
      <c r="A153" s="4"/>
      <c r="B153" s="2" t="s">
        <v>187</v>
      </c>
    </row>
    <row r="154" spans="1:2" ht="14.25" customHeight="1">
      <c r="A154" s="4"/>
      <c r="B154" s="2" t="s">
        <v>188</v>
      </c>
    </row>
    <row r="155" spans="1:2" ht="14.25" customHeight="1">
      <c r="A155" s="4"/>
      <c r="B155" s="94" t="s">
        <v>189</v>
      </c>
    </row>
    <row r="156" ht="14.25" customHeight="1">
      <c r="A156" s="4"/>
    </row>
    <row r="157" spans="1:2" ht="14.25" customHeight="1">
      <c r="A157" s="4">
        <v>18</v>
      </c>
      <c r="B157" s="1" t="s">
        <v>115</v>
      </c>
    </row>
    <row r="158" spans="1:2" ht="14.25" customHeight="1">
      <c r="A158" s="4"/>
      <c r="B158" s="2" t="s">
        <v>103</v>
      </c>
    </row>
    <row r="159" ht="14.25" customHeight="1">
      <c r="A159" s="4"/>
    </row>
    <row r="160" spans="1:2" ht="14.25" customHeight="1">
      <c r="A160" s="4">
        <v>19</v>
      </c>
      <c r="B160" s="1" t="s">
        <v>113</v>
      </c>
    </row>
    <row r="161" spans="1:2" ht="14.25" customHeight="1">
      <c r="A161" s="4"/>
      <c r="B161" s="2" t="s">
        <v>231</v>
      </c>
    </row>
    <row r="162" spans="1:2" ht="14.25" customHeight="1">
      <c r="A162" s="4"/>
      <c r="B162" s="2" t="s">
        <v>0</v>
      </c>
    </row>
    <row r="163" spans="1:2" ht="14.25" customHeight="1">
      <c r="A163" s="4"/>
      <c r="B163" s="2" t="s">
        <v>244</v>
      </c>
    </row>
    <row r="164" spans="1:2" ht="14.25" customHeight="1">
      <c r="A164" s="4"/>
      <c r="B164" s="2" t="s">
        <v>245</v>
      </c>
    </row>
    <row r="165" ht="14.25" customHeight="1">
      <c r="A165" s="4"/>
    </row>
    <row r="166" spans="1:2" ht="14.25" customHeight="1">
      <c r="A166" s="4"/>
      <c r="B166" s="2" t="s">
        <v>233</v>
      </c>
    </row>
    <row r="167" spans="1:2" ht="14.25" customHeight="1">
      <c r="A167" s="4"/>
      <c r="B167" s="2" t="s">
        <v>234</v>
      </c>
    </row>
    <row r="168" spans="1:2" ht="14.25" customHeight="1">
      <c r="A168" s="4"/>
      <c r="B168" s="2" t="s">
        <v>246</v>
      </c>
    </row>
    <row r="169" ht="14.25" customHeight="1">
      <c r="A169" s="4"/>
    </row>
    <row r="170" spans="1:2" ht="14.25" customHeight="1">
      <c r="A170" s="4"/>
      <c r="B170" s="2" t="s">
        <v>247</v>
      </c>
    </row>
    <row r="171" spans="1:2" ht="14.25" customHeight="1">
      <c r="A171" s="4"/>
      <c r="B171" s="2" t="s">
        <v>249</v>
      </c>
    </row>
    <row r="172" spans="1:2" ht="14.25" customHeight="1">
      <c r="A172" s="4"/>
      <c r="B172" s="2" t="s">
        <v>248</v>
      </c>
    </row>
    <row r="173" ht="14.25" customHeight="1">
      <c r="A173" s="4"/>
    </row>
    <row r="174" spans="1:2" ht="14.25" customHeight="1">
      <c r="A174" s="4">
        <v>20</v>
      </c>
      <c r="B174" s="1" t="s">
        <v>87</v>
      </c>
    </row>
    <row r="175" spans="1:2" ht="14.25" customHeight="1">
      <c r="A175" s="4"/>
      <c r="B175" s="2" t="s">
        <v>85</v>
      </c>
    </row>
    <row r="176" ht="14.25" customHeight="1">
      <c r="A176" s="4"/>
    </row>
    <row r="177" spans="1:2" ht="14.25" customHeight="1">
      <c r="A177" s="4">
        <v>21</v>
      </c>
      <c r="B177" s="1" t="s">
        <v>88</v>
      </c>
    </row>
    <row r="178" spans="1:2" ht="14.25" customHeight="1">
      <c r="A178" s="4"/>
      <c r="B178" s="2" t="s">
        <v>191</v>
      </c>
    </row>
    <row r="179" spans="1:2" ht="14.25" customHeight="1">
      <c r="A179" s="4"/>
      <c r="B179" s="2" t="s">
        <v>190</v>
      </c>
    </row>
    <row r="180" ht="14.25" customHeight="1">
      <c r="A180" s="4"/>
    </row>
    <row r="181" ht="14.25" customHeight="1">
      <c r="A181" s="4"/>
    </row>
    <row r="182" ht="14.25" customHeight="1">
      <c r="A182" s="4"/>
    </row>
    <row r="183" spans="2:10" ht="14.25" customHeight="1">
      <c r="B183" s="48" t="s">
        <v>91</v>
      </c>
      <c r="J183" s="1" t="s">
        <v>92</v>
      </c>
    </row>
    <row r="184" spans="2:10" ht="14.25" customHeight="1">
      <c r="B184" s="69" t="s">
        <v>195</v>
      </c>
      <c r="J184" s="1" t="s">
        <v>93</v>
      </c>
    </row>
    <row r="185" spans="1:10" ht="14.25" customHeight="1">
      <c r="A185" s="4"/>
      <c r="B185" s="70"/>
      <c r="J185" s="1" t="s">
        <v>243</v>
      </c>
    </row>
    <row r="186" spans="1:2" ht="14.25" customHeight="1">
      <c r="A186" s="4"/>
      <c r="B186" s="26"/>
    </row>
    <row r="187" spans="1:2" ht="14.25" customHeight="1">
      <c r="A187" s="4"/>
      <c r="B187" s="26"/>
    </row>
    <row r="188" ht="14.25" customHeight="1">
      <c r="A188" s="4"/>
    </row>
    <row r="189" ht="14.25" customHeight="1">
      <c r="A189" s="4"/>
    </row>
    <row r="190" ht="14.25" customHeight="1">
      <c r="A190" s="4"/>
    </row>
    <row r="191" ht="14.25" customHeight="1">
      <c r="A191" s="4"/>
    </row>
    <row r="192" spans="1:2" ht="14.25" customHeight="1">
      <c r="A192" s="4"/>
      <c r="B192" s="26"/>
    </row>
    <row r="193" spans="1:2" ht="14.25" customHeight="1">
      <c r="A193" s="4"/>
      <c r="B193" s="26"/>
    </row>
    <row r="194" spans="1:2" ht="14.25" customHeight="1">
      <c r="A194" s="4"/>
      <c r="B194" s="26"/>
    </row>
    <row r="195" spans="1:2" ht="14.25" customHeight="1">
      <c r="A195" s="4"/>
      <c r="B195" s="26"/>
    </row>
    <row r="196" spans="1:2" ht="14.25" customHeight="1">
      <c r="A196" s="4"/>
      <c r="B196" s="26"/>
    </row>
    <row r="197" spans="1:2" ht="14.25" customHeight="1">
      <c r="A197" s="4"/>
      <c r="B197" s="26"/>
    </row>
    <row r="198" spans="1:2" ht="14.25" customHeight="1">
      <c r="A198" s="4"/>
      <c r="B198" s="26"/>
    </row>
    <row r="199" spans="1:2" ht="14.25" customHeight="1">
      <c r="A199" s="4"/>
      <c r="B199" s="26"/>
    </row>
    <row r="200" spans="1:2" ht="14.25" customHeight="1">
      <c r="A200" s="4"/>
      <c r="B200" s="26"/>
    </row>
    <row r="201" spans="1:2" ht="14.25" customHeight="1">
      <c r="A201" s="4"/>
      <c r="B201" s="26"/>
    </row>
    <row r="202" spans="1:2" ht="14.25" customHeight="1">
      <c r="A202" s="4"/>
      <c r="B202" s="26"/>
    </row>
    <row r="203" spans="1:2" ht="14.25" customHeight="1">
      <c r="A203" s="4"/>
      <c r="B203" s="26"/>
    </row>
    <row r="204" spans="1:2" ht="14.25" customHeight="1">
      <c r="A204" s="4"/>
      <c r="B204" s="26"/>
    </row>
    <row r="205" spans="1:2" ht="14.25" customHeight="1">
      <c r="A205" s="4"/>
      <c r="B205" s="26"/>
    </row>
    <row r="206" spans="1:2" ht="14.25" customHeight="1">
      <c r="A206" s="4"/>
      <c r="B206" s="26"/>
    </row>
    <row r="207" spans="1:2" ht="14.25" customHeight="1">
      <c r="A207" s="4"/>
      <c r="B207" s="26"/>
    </row>
    <row r="208" spans="1:2" ht="14.25" customHeight="1">
      <c r="A208" s="4"/>
      <c r="B208" s="26"/>
    </row>
    <row r="209" spans="1:2" ht="14.25" customHeight="1">
      <c r="A209" s="4"/>
      <c r="B209" s="26"/>
    </row>
    <row r="210" spans="1:2" ht="14.25" customHeight="1">
      <c r="A210" s="4"/>
      <c r="B210" s="26"/>
    </row>
    <row r="211" spans="1:2" ht="14.25" customHeight="1">
      <c r="A211" s="4"/>
      <c r="B211" s="26"/>
    </row>
    <row r="212" ht="14.25" customHeight="1">
      <c r="A212" s="4"/>
    </row>
    <row r="213" ht="14.25" customHeight="1">
      <c r="A213" s="4"/>
    </row>
    <row r="214" ht="14.25" customHeight="1">
      <c r="A214" s="4"/>
    </row>
    <row r="215" ht="14.25" customHeight="1">
      <c r="A215" s="4"/>
    </row>
    <row r="216" ht="14.25" customHeight="1">
      <c r="A216" s="4"/>
    </row>
    <row r="217" ht="14.25" customHeight="1">
      <c r="A217" s="4"/>
    </row>
    <row r="218" ht="14.25" customHeight="1">
      <c r="A218" s="4"/>
    </row>
    <row r="219" ht="14.25" customHeight="1">
      <c r="A219" s="4"/>
    </row>
    <row r="220" ht="14.25" customHeight="1">
      <c r="A220" s="4"/>
    </row>
    <row r="221" ht="14.25" customHeight="1">
      <c r="A221" s="4"/>
    </row>
    <row r="222" ht="14.25" customHeight="1">
      <c r="A222" s="4"/>
    </row>
    <row r="223" ht="14.25" customHeight="1">
      <c r="A223" s="4"/>
    </row>
    <row r="224" ht="14.25" customHeight="1">
      <c r="A224" s="4"/>
    </row>
    <row r="225" ht="14.25" customHeight="1">
      <c r="A225" s="4"/>
    </row>
    <row r="226" ht="14.25" customHeight="1">
      <c r="A226" s="4"/>
    </row>
    <row r="227" ht="14.25" customHeight="1">
      <c r="A227" s="4"/>
    </row>
    <row r="228" ht="14.25" customHeight="1">
      <c r="A228" s="4"/>
    </row>
    <row r="229" ht="14.25" customHeight="1">
      <c r="A229" s="4"/>
    </row>
    <row r="230" ht="14.25" customHeight="1">
      <c r="A230" s="4"/>
    </row>
    <row r="231" ht="14.25" customHeight="1">
      <c r="A231" s="4"/>
    </row>
    <row r="232" ht="14.25" customHeight="1">
      <c r="A232" s="4"/>
    </row>
    <row r="233" ht="14.25" customHeight="1">
      <c r="A233" s="4"/>
    </row>
    <row r="234" ht="14.25" customHeight="1">
      <c r="A234" s="4"/>
    </row>
    <row r="235" ht="14.25" customHeight="1">
      <c r="A235" s="4"/>
    </row>
    <row r="236" ht="14.25" customHeight="1">
      <c r="A236" s="4"/>
    </row>
    <row r="237" ht="14.25" customHeight="1">
      <c r="A237" s="4"/>
    </row>
    <row r="238" ht="14.25" customHeight="1">
      <c r="A238" s="4"/>
    </row>
    <row r="239" ht="14.25" customHeight="1">
      <c r="A239" s="4"/>
    </row>
    <row r="240" ht="14.25" customHeight="1">
      <c r="A240" s="4"/>
    </row>
    <row r="241" ht="14.25" customHeight="1">
      <c r="A241" s="4"/>
    </row>
    <row r="242" ht="14.25" customHeight="1">
      <c r="A242" s="4"/>
    </row>
    <row r="243" ht="14.25" customHeight="1">
      <c r="A243" s="4"/>
    </row>
    <row r="244" ht="14.25" customHeight="1">
      <c r="A244" s="4"/>
    </row>
    <row r="245" ht="14.25" customHeight="1">
      <c r="A245" s="4"/>
    </row>
    <row r="246" ht="14.25" customHeight="1">
      <c r="A246" s="4"/>
    </row>
    <row r="247" ht="14.25" customHeight="1">
      <c r="A247" s="4"/>
    </row>
    <row r="248" ht="14.25" customHeight="1">
      <c r="A248" s="4"/>
    </row>
    <row r="249" ht="14.25" customHeight="1">
      <c r="A249" s="4"/>
    </row>
    <row r="250" ht="14.25" customHeight="1">
      <c r="A250" s="4"/>
    </row>
    <row r="251" ht="14.25" customHeight="1">
      <c r="A251" s="4"/>
    </row>
    <row r="252" ht="14.25" customHeight="1">
      <c r="A252" s="4"/>
    </row>
    <row r="253" ht="14.25" customHeight="1">
      <c r="A253" s="4"/>
    </row>
    <row r="254" ht="14.25" customHeight="1">
      <c r="A254" s="4"/>
    </row>
    <row r="255" ht="14.25" customHeight="1">
      <c r="A255" s="4"/>
    </row>
    <row r="256" ht="14.25" customHeight="1">
      <c r="A256" s="4"/>
    </row>
    <row r="257" ht="14.25" customHeight="1">
      <c r="A257" s="4"/>
    </row>
    <row r="258" ht="14.25" customHeight="1">
      <c r="A258" s="4"/>
    </row>
    <row r="259" ht="14.25" customHeight="1">
      <c r="A259" s="4"/>
    </row>
    <row r="260" ht="14.25" customHeight="1">
      <c r="A260" s="4"/>
    </row>
    <row r="261" ht="14.25" customHeight="1">
      <c r="A261" s="4"/>
    </row>
    <row r="262" ht="14.25" customHeight="1">
      <c r="A262" s="4"/>
    </row>
    <row r="263" ht="14.25" customHeight="1">
      <c r="A263" s="4"/>
    </row>
    <row r="264" ht="14.25" customHeight="1">
      <c r="A264" s="4"/>
    </row>
    <row r="265" ht="14.25" customHeight="1">
      <c r="A265" s="4"/>
    </row>
    <row r="266" ht="14.25" customHeight="1">
      <c r="A266" s="4"/>
    </row>
    <row r="267" ht="14.25" customHeight="1">
      <c r="A267" s="4"/>
    </row>
    <row r="268" ht="14.25" customHeight="1">
      <c r="A268" s="4"/>
    </row>
    <row r="269" ht="14.25" customHeight="1">
      <c r="A269" s="4"/>
    </row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</sheetData>
  <printOptions horizontalCentered="1"/>
  <pageMargins left="0.35" right="0.35" top="0.1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Hotels  (Malaysia)</cp:lastModifiedBy>
  <cp:lastPrinted>2001-11-16T06:28:23Z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