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35" activeTab="3"/>
  </bookViews>
  <sheets>
    <sheet name="statement equity" sheetId="1" r:id="rId1"/>
    <sheet name="incomestmt" sheetId="2" r:id="rId2"/>
    <sheet name="cashflow" sheetId="3" r:id="rId3"/>
    <sheet name="Bsheet" sheetId="4" r:id="rId4"/>
  </sheets>
  <definedNames>
    <definedName name="_xlnm.Print_Area" localSheetId="1">'incomestmt'!$A$1:$I$29</definedName>
  </definedNames>
  <calcPr fullCalcOnLoad="1"/>
</workbook>
</file>

<file path=xl/sharedStrings.xml><?xml version="1.0" encoding="utf-8"?>
<sst xmlns="http://schemas.openxmlformats.org/spreadsheetml/2006/main" count="85" uniqueCount="64">
  <si>
    <t>Inventories</t>
  </si>
  <si>
    <t>Trade debtors &amp; other receivables</t>
  </si>
  <si>
    <t>Property, plant and equipment</t>
  </si>
  <si>
    <t>Current assets</t>
  </si>
  <si>
    <t>Current liabilities</t>
  </si>
  <si>
    <t>Borrowings</t>
  </si>
  <si>
    <t>Taxation</t>
  </si>
  <si>
    <t>Net current assets</t>
  </si>
  <si>
    <t>Capital and reserves</t>
  </si>
  <si>
    <t>Share capital</t>
  </si>
  <si>
    <t>Reserves</t>
  </si>
  <si>
    <t>Long term &amp; deferred liabilities</t>
  </si>
  <si>
    <t>Deferred taxation</t>
  </si>
  <si>
    <t>Note</t>
  </si>
  <si>
    <t>(Company No. 49971-D)</t>
  </si>
  <si>
    <t>(Incorporated in Malaysia)</t>
  </si>
  <si>
    <t>Perusahaan Sadur Timah Malaysia (Perstima) Berhad</t>
  </si>
  <si>
    <t>Condensed consolidated balance sheet as at 31 December 2002</t>
  </si>
  <si>
    <t>Cash and cash equivalents</t>
  </si>
  <si>
    <t>RM'000</t>
  </si>
  <si>
    <t>Financed by:-</t>
  </si>
  <si>
    <t>Trade and other payables</t>
  </si>
  <si>
    <t>Condensed consolidated income statement</t>
  </si>
  <si>
    <t>for the period ended 31 December 2002</t>
  </si>
  <si>
    <t>.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</si>
  <si>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</si>
  <si>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</si>
  <si>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</si>
  <si>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</si>
  <si>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</si>
  <si>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</si>
  <si>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</si>
  <si>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</si>
  <si>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</si>
  <si>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t>Net profit for the year</t>
  </si>
  <si>
    <t>RM,000</t>
  </si>
  <si>
    <t>31 December</t>
  </si>
  <si>
    <t>3 months ended</t>
  </si>
  <si>
    <t>Condensed consolidated statement of changes in equity</t>
  </si>
  <si>
    <t>for the nine months ended 31 December 2002</t>
  </si>
  <si>
    <t>At 1 April 2002</t>
  </si>
  <si>
    <t>Net profit for the nine months period</t>
  </si>
  <si>
    <t>Dividend</t>
  </si>
  <si>
    <t>At 31 December 2002</t>
  </si>
  <si>
    <t xml:space="preserve">Share </t>
  </si>
  <si>
    <t>Capital</t>
  </si>
  <si>
    <t xml:space="preserve">Non - </t>
  </si>
  <si>
    <t>distributable</t>
  </si>
  <si>
    <t>Distributable</t>
  </si>
  <si>
    <t xml:space="preserve">Retained </t>
  </si>
  <si>
    <t>profits</t>
  </si>
  <si>
    <t>Total</t>
  </si>
  <si>
    <t xml:space="preserve">Condensed consolidated cash flow statement </t>
  </si>
  <si>
    <t>Net cash inflow from operating activities</t>
  </si>
  <si>
    <t>Net cash outflow from investing activities</t>
  </si>
  <si>
    <t>Net cash outflow from financing activities</t>
  </si>
  <si>
    <t>Net decrease in cash and cash equivalents</t>
  </si>
  <si>
    <t>Cash and cash equivalents at 1 April</t>
  </si>
  <si>
    <t xml:space="preserve">Cash and cash equivalents at 31 December </t>
  </si>
  <si>
    <t>31.12.2002</t>
  </si>
  <si>
    <t>9 months ended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</si>
  <si>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</si>
  <si>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</si>
  <si>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31.03.2002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</si>
</sst>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_(* #,##0.0000_);_(* \(#,##0.00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168" fontId="13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41" fontId="12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41" fontId="15" fillId="0" borderId="1" xfId="0" applyNumberFormat="1" applyFont="1" applyBorder="1" applyAlignment="1">
      <alignment/>
    </xf>
    <xf numFmtId="41" fontId="11" fillId="0" borderId="2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/>
    </xf>
    <xf numFmtId="41" fontId="15" fillId="0" borderId="4" xfId="0" applyNumberFormat="1" applyFont="1" applyBorder="1" applyAlignment="1">
      <alignment/>
    </xf>
    <xf numFmtId="169" fontId="11" fillId="0" borderId="2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41" fontId="15" fillId="0" borderId="5" xfId="0" applyNumberFormat="1" applyFont="1" applyBorder="1" applyAlignment="1">
      <alignment/>
    </xf>
    <xf numFmtId="41" fontId="11" fillId="0" borderId="6" xfId="0" applyNumberFormat="1" applyFont="1" applyFill="1" applyBorder="1" applyAlignment="1">
      <alignment/>
    </xf>
    <xf numFmtId="41" fontId="11" fillId="0" borderId="7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0" xfId="0" applyNumberFormat="1" applyFont="1" applyAlignment="1">
      <alignment/>
    </xf>
    <xf numFmtId="41" fontId="11" fillId="0" borderId="0" xfId="0" applyNumberFormat="1" applyFont="1" applyFill="1" applyAlignment="1">
      <alignment/>
    </xf>
    <xf numFmtId="41" fontId="11" fillId="0" borderId="8" xfId="0" applyNumberFormat="1" applyFont="1" applyFill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10" fillId="0" borderId="0" xfId="0" applyFont="1" applyAlignment="1">
      <alignment/>
    </xf>
    <xf numFmtId="0" fontId="18" fillId="0" borderId="0" xfId="0" applyFont="1" applyFill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16" fillId="0" borderId="0" xfId="0" applyFont="1" applyAlignment="1">
      <alignment/>
    </xf>
    <xf numFmtId="167" fontId="7" fillId="0" borderId="0" xfId="15" applyNumberFormat="1" applyFont="1" applyAlignment="1">
      <alignment horizontal="center"/>
    </xf>
    <xf numFmtId="167" fontId="7" fillId="0" borderId="1" xfId="15" applyNumberFormat="1" applyFont="1" applyBorder="1" applyAlignment="1">
      <alignment horizontal="center"/>
    </xf>
    <xf numFmtId="167" fontId="7" fillId="0" borderId="7" xfId="15" applyNumberFormat="1" applyFont="1" applyBorder="1" applyAlignment="1">
      <alignment horizontal="center"/>
    </xf>
    <xf numFmtId="43" fontId="7" fillId="0" borderId="9" xfId="15" applyNumberFormat="1" applyFont="1" applyBorder="1" applyAlignment="1">
      <alignment horizontal="center"/>
    </xf>
    <xf numFmtId="167" fontId="12" fillId="0" borderId="0" xfId="15" applyNumberFormat="1" applyFont="1" applyAlignment="1">
      <alignment/>
    </xf>
    <xf numFmtId="167" fontId="12" fillId="0" borderId="1" xfId="15" applyNumberFormat="1" applyFont="1" applyBorder="1" applyAlignment="1">
      <alignment/>
    </xf>
    <xf numFmtId="167" fontId="12" fillId="0" borderId="0" xfId="0" applyNumberFormat="1" applyFont="1" applyAlignment="1">
      <alignment/>
    </xf>
    <xf numFmtId="167" fontId="12" fillId="0" borderId="0" xfId="15" applyNumberFormat="1" applyFont="1" applyFill="1" applyBorder="1" applyAlignment="1">
      <alignment/>
    </xf>
    <xf numFmtId="167" fontId="12" fillId="0" borderId="7" xfId="0" applyNumberFormat="1" applyFont="1" applyBorder="1" applyAlignment="1">
      <alignment/>
    </xf>
    <xf numFmtId="0" fontId="19" fillId="0" borderId="0" xfId="0" applyFont="1" applyAlignment="1">
      <alignment/>
    </xf>
    <xf numFmtId="167" fontId="12" fillId="0" borderId="7" xfId="15" applyNumberFormat="1" applyFont="1" applyBorder="1" applyAlignment="1">
      <alignment/>
    </xf>
    <xf numFmtId="16" fontId="12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10150" y="5562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29350" y="5562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workbookViewId="0" topLeftCell="A3">
      <selection activeCell="E12" sqref="E12"/>
    </sheetView>
  </sheetViews>
  <sheetFormatPr defaultColWidth="9.140625" defaultRowHeight="12.75"/>
  <cols>
    <col min="1" max="1" width="42.8515625" style="1" customWidth="1"/>
    <col min="2" max="2" width="1.28515625" style="1" customWidth="1"/>
    <col min="3" max="3" width="11.28125" style="1" bestFit="1" customWidth="1"/>
    <col min="4" max="4" width="0.85546875" style="1" customWidth="1"/>
    <col min="5" max="5" width="11.421875" style="1" customWidth="1"/>
    <col min="6" max="6" width="0.85546875" style="1" customWidth="1"/>
    <col min="7" max="7" width="12.140625" style="1" customWidth="1"/>
    <col min="8" max="8" width="0.71875" style="1" customWidth="1"/>
    <col min="9" max="9" width="12.7109375" style="1" bestFit="1" customWidth="1"/>
    <col min="10" max="16384" width="9.140625" style="1" customWidth="1"/>
  </cols>
  <sheetData>
    <row r="1" ht="22.5">
      <c r="A1" s="29" t="s">
        <v>16</v>
      </c>
    </row>
    <row r="2" spans="1:3" ht="18.75">
      <c r="A2" s="7" t="s">
        <v>14</v>
      </c>
      <c r="C2" s="2"/>
    </row>
    <row r="3" ht="18.75">
      <c r="A3" s="7" t="s">
        <v>15</v>
      </c>
    </row>
    <row r="4" spans="1:3" ht="20.25">
      <c r="A4" s="33"/>
      <c r="C4" s="3"/>
    </row>
    <row r="5" spans="1:3" ht="22.5">
      <c r="A5" s="37" t="s">
        <v>38</v>
      </c>
      <c r="C5" s="3"/>
    </row>
    <row r="6" ht="22.5">
      <c r="A6" s="37" t="s">
        <v>39</v>
      </c>
    </row>
    <row r="7" ht="22.5">
      <c r="A7" s="37"/>
    </row>
    <row r="8" spans="3:9" ht="18.75">
      <c r="C8" s="13"/>
      <c r="D8" s="13"/>
      <c r="E8" s="13"/>
      <c r="F8" s="13"/>
      <c r="G8" s="13" t="s">
        <v>48</v>
      </c>
      <c r="H8" s="13"/>
      <c r="I8" s="13"/>
    </row>
    <row r="9" spans="3:9" ht="18.75">
      <c r="C9" s="13" t="s">
        <v>44</v>
      </c>
      <c r="D9" s="13"/>
      <c r="E9" s="13" t="s">
        <v>46</v>
      </c>
      <c r="F9" s="13"/>
      <c r="G9" s="13" t="s">
        <v>49</v>
      </c>
      <c r="H9" s="13"/>
      <c r="I9" s="13"/>
    </row>
    <row r="10" spans="3:9" ht="18.75">
      <c r="C10" s="13" t="s">
        <v>45</v>
      </c>
      <c r="D10" s="13"/>
      <c r="E10" s="13" t="s">
        <v>47</v>
      </c>
      <c r="F10" s="13"/>
      <c r="G10" s="13" t="s">
        <v>50</v>
      </c>
      <c r="H10" s="13"/>
      <c r="I10" s="13" t="s">
        <v>51</v>
      </c>
    </row>
    <row r="11" spans="3:9" ht="18.75">
      <c r="C11" s="13" t="s">
        <v>35</v>
      </c>
      <c r="E11" s="13" t="s">
        <v>35</v>
      </c>
      <c r="G11" s="13" t="s">
        <v>35</v>
      </c>
      <c r="I11" s="13" t="s">
        <v>35</v>
      </c>
    </row>
    <row r="14" spans="1:9" ht="19.5">
      <c r="A14" s="47" t="s">
        <v>40</v>
      </c>
      <c r="C14" s="42">
        <v>87958</v>
      </c>
      <c r="D14" s="42"/>
      <c r="E14" s="42">
        <v>2766</v>
      </c>
      <c r="F14" s="42"/>
      <c r="G14" s="42">
        <v>17595</v>
      </c>
      <c r="H14" s="42"/>
      <c r="I14" s="42">
        <f>SUM(C14:G14)</f>
        <v>108319</v>
      </c>
    </row>
    <row r="15" spans="1:9" ht="18.75">
      <c r="A15" s="9" t="s">
        <v>41</v>
      </c>
      <c r="C15" s="42">
        <v>0</v>
      </c>
      <c r="D15" s="42"/>
      <c r="E15" s="42">
        <v>0</v>
      </c>
      <c r="F15" s="42"/>
      <c r="G15" s="42">
        <v>11429</v>
      </c>
      <c r="H15" s="42"/>
      <c r="I15" s="42">
        <f>SUM(C15:G15)</f>
        <v>11429</v>
      </c>
    </row>
    <row r="16" spans="1:9" ht="18.75">
      <c r="A16" s="9" t="s">
        <v>42</v>
      </c>
      <c r="C16" s="42">
        <v>0</v>
      </c>
      <c r="D16" s="42"/>
      <c r="E16" s="42">
        <v>0</v>
      </c>
      <c r="F16" s="42"/>
      <c r="G16" s="42">
        <v>-8795</v>
      </c>
      <c r="H16" s="42"/>
      <c r="I16" s="42">
        <f>SUM(C16:G16)</f>
        <v>-8795</v>
      </c>
    </row>
    <row r="17" spans="1:9" ht="20.25" thickBot="1">
      <c r="A17" s="47" t="s">
        <v>43</v>
      </c>
      <c r="C17" s="48">
        <f>SUM(C14:C16)</f>
        <v>87958</v>
      </c>
      <c r="D17" s="48"/>
      <c r="E17" s="48">
        <f>SUM(E14:E16)</f>
        <v>2766</v>
      </c>
      <c r="F17" s="48"/>
      <c r="G17" s="48">
        <f>SUM(G14:G16)</f>
        <v>20229</v>
      </c>
      <c r="H17" s="48"/>
      <c r="I17" s="48">
        <f>SUM(I14:I16)</f>
        <v>110953</v>
      </c>
    </row>
    <row r="18" ht="13.5" thickTop="1"/>
  </sheetData>
  <printOptions/>
  <pageMargins left="0.75" right="0.75" top="1" bottom="1" header="0.5" footer="0.5"/>
  <pageSetup horizontalDpi="600" verticalDpi="600" orientation="portrait" scale="95" r:id="rId1"/>
  <headerFooter alignWithMargins="0">
    <oddHeader>&amp;RAppendix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workbookViewId="0" topLeftCell="A9">
      <selection activeCell="E18" sqref="E18"/>
    </sheetView>
  </sheetViews>
  <sheetFormatPr defaultColWidth="9.140625" defaultRowHeight="12.75"/>
  <cols>
    <col min="1" max="1" width="39.140625" style="1" customWidth="1"/>
    <col min="2" max="2" width="1.421875" style="1" customWidth="1"/>
    <col min="3" max="3" width="10.7109375" style="1" customWidth="1"/>
    <col min="4" max="4" width="0.9921875" style="1" customWidth="1"/>
    <col min="5" max="5" width="10.7109375" style="1" customWidth="1"/>
    <col min="6" max="6" width="2.140625" style="1" customWidth="1"/>
    <col min="7" max="7" width="11.7109375" style="1" customWidth="1"/>
    <col min="8" max="8" width="0.85546875" style="1" customWidth="1"/>
    <col min="9" max="9" width="11.7109375" style="1" customWidth="1"/>
    <col min="10" max="16384" width="9.140625" style="1" customWidth="1"/>
  </cols>
  <sheetData>
    <row r="1" spans="1:4" ht="22.5">
      <c r="A1" s="29" t="s">
        <v>16</v>
      </c>
      <c r="B1" s="4"/>
      <c r="C1" s="4"/>
      <c r="D1" s="4"/>
    </row>
    <row r="2" spans="1:5" ht="20.25">
      <c r="A2" s="7" t="s">
        <v>14</v>
      </c>
      <c r="B2" s="30"/>
      <c r="C2" s="30"/>
      <c r="D2" s="30"/>
      <c r="E2" s="31"/>
    </row>
    <row r="3" spans="1:5" ht="20.25">
      <c r="A3" s="7" t="s">
        <v>15</v>
      </c>
      <c r="B3" s="32"/>
      <c r="C3" s="32"/>
      <c r="D3" s="32"/>
      <c r="E3" s="31"/>
    </row>
    <row r="4" spans="1:5" ht="20.25">
      <c r="A4" s="33"/>
      <c r="B4" s="33"/>
      <c r="C4" s="33"/>
      <c r="D4" s="33"/>
      <c r="E4" s="31"/>
    </row>
    <row r="5" spans="1:5" ht="22.5">
      <c r="A5" s="37" t="s">
        <v>22</v>
      </c>
      <c r="B5" s="34"/>
      <c r="C5" s="34"/>
      <c r="D5" s="34"/>
      <c r="E5" s="31"/>
    </row>
    <row r="6" ht="22.5">
      <c r="A6" s="37" t="s">
        <v>23</v>
      </c>
    </row>
    <row r="7" ht="12.75">
      <c r="A7" s="1" t="s">
        <v>24</v>
      </c>
    </row>
    <row r="9" spans="3:9" ht="18.75">
      <c r="C9" s="50" t="s">
        <v>37</v>
      </c>
      <c r="D9" s="50"/>
      <c r="E9" s="50"/>
      <c r="F9" s="9"/>
      <c r="G9" s="50" t="s">
        <v>60</v>
      </c>
      <c r="H9" s="50"/>
      <c r="I9" s="50"/>
    </row>
    <row r="10" spans="3:9" ht="18.75">
      <c r="C10" s="49" t="s">
        <v>36</v>
      </c>
      <c r="D10" s="50"/>
      <c r="E10" s="50"/>
      <c r="G10" s="49" t="s">
        <v>36</v>
      </c>
      <c r="H10" s="50"/>
      <c r="I10" s="50"/>
    </row>
    <row r="11" spans="3:9" ht="18.75">
      <c r="C11" s="13">
        <v>2002</v>
      </c>
      <c r="D11" s="13"/>
      <c r="E11" s="13">
        <v>2001</v>
      </c>
      <c r="F11" s="13"/>
      <c r="G11" s="13">
        <v>2002</v>
      </c>
      <c r="H11" s="13"/>
      <c r="I11" s="13">
        <v>2001</v>
      </c>
    </row>
    <row r="12" spans="3:9" ht="18.75">
      <c r="C12" s="13" t="s">
        <v>35</v>
      </c>
      <c r="D12" s="13"/>
      <c r="E12" s="13" t="s">
        <v>35</v>
      </c>
      <c r="F12" s="13"/>
      <c r="G12" s="13" t="s">
        <v>35</v>
      </c>
      <c r="H12" s="13"/>
      <c r="I12" s="13" t="s">
        <v>35</v>
      </c>
    </row>
    <row r="13" spans="1:9" ht="18.75">
      <c r="A13" s="8" t="s">
        <v>25</v>
      </c>
      <c r="C13" s="38">
        <v>69922</v>
      </c>
      <c r="D13" s="38"/>
      <c r="E13" s="38">
        <v>52207</v>
      </c>
      <c r="F13" s="38"/>
      <c r="G13" s="38">
        <f>128041+C13</f>
        <v>197963</v>
      </c>
      <c r="H13" s="38"/>
      <c r="I13" s="38">
        <f>121370+E13</f>
        <v>173577</v>
      </c>
    </row>
    <row r="14" spans="1:9" ht="18.75">
      <c r="A14" s="9" t="s">
        <v>26</v>
      </c>
      <c r="C14" s="39">
        <v>-62676</v>
      </c>
      <c r="D14" s="38"/>
      <c r="E14" s="39">
        <v>-47126</v>
      </c>
      <c r="F14" s="38"/>
      <c r="G14" s="39">
        <f>-113814+C14</f>
        <v>-176490</v>
      </c>
      <c r="H14" s="38"/>
      <c r="I14" s="39">
        <f>-111773+E14</f>
        <v>-158899</v>
      </c>
    </row>
    <row r="15" spans="1:9" ht="18.75">
      <c r="A15" s="8" t="s">
        <v>27</v>
      </c>
      <c r="C15" s="38">
        <f>C13+C14</f>
        <v>7246</v>
      </c>
      <c r="D15" s="38"/>
      <c r="E15" s="38">
        <f>E13+E14</f>
        <v>5081</v>
      </c>
      <c r="F15" s="38"/>
      <c r="G15" s="38">
        <f>G13+G14</f>
        <v>21473</v>
      </c>
      <c r="H15" s="38"/>
      <c r="I15" s="38">
        <f>I13+I14</f>
        <v>14678</v>
      </c>
    </row>
    <row r="16" spans="1:9" ht="18.75">
      <c r="A16" s="9" t="s">
        <v>28</v>
      </c>
      <c r="C16" s="39">
        <v>-1807</v>
      </c>
      <c r="D16" s="38"/>
      <c r="E16" s="39">
        <v>-1456</v>
      </c>
      <c r="F16" s="38"/>
      <c r="G16" s="39">
        <f>-3937+C16</f>
        <v>-5744</v>
      </c>
      <c r="H16" s="38"/>
      <c r="I16" s="39">
        <f>-3388+E16</f>
        <v>-4844</v>
      </c>
    </row>
    <row r="17" spans="1:9" ht="18.75">
      <c r="A17" s="8" t="s">
        <v>29</v>
      </c>
      <c r="C17" s="38">
        <f>C15+C16</f>
        <v>5439</v>
      </c>
      <c r="D17" s="38"/>
      <c r="E17" s="38">
        <f>E15+E16</f>
        <v>3625</v>
      </c>
      <c r="F17" s="38"/>
      <c r="G17" s="38">
        <f>G15+G16</f>
        <v>15729</v>
      </c>
      <c r="H17" s="38"/>
      <c r="I17" s="38">
        <f>I15+I16</f>
        <v>9834</v>
      </c>
    </row>
    <row r="18" spans="1:9" ht="18.75">
      <c r="A18" s="9" t="s">
        <v>30</v>
      </c>
      <c r="C18" s="38">
        <v>-442</v>
      </c>
      <c r="D18" s="38"/>
      <c r="E18" s="38">
        <v>-410</v>
      </c>
      <c r="F18" s="38"/>
      <c r="G18" s="38">
        <f>-618+C18</f>
        <v>-1060</v>
      </c>
      <c r="H18" s="38"/>
      <c r="I18" s="38">
        <f>-827+E18</f>
        <v>-1237</v>
      </c>
    </row>
    <row r="19" spans="1:9" ht="18.75">
      <c r="A19" s="9" t="s">
        <v>31</v>
      </c>
      <c r="C19" s="39">
        <v>218</v>
      </c>
      <c r="D19" s="38"/>
      <c r="E19" s="39">
        <v>214</v>
      </c>
      <c r="F19" s="38"/>
      <c r="G19" s="39">
        <f>513+C19</f>
        <v>731</v>
      </c>
      <c r="H19" s="38"/>
      <c r="I19" s="39">
        <f>406+E19</f>
        <v>620</v>
      </c>
    </row>
    <row r="20" spans="1:9" ht="18.75">
      <c r="A20" s="8" t="s">
        <v>32</v>
      </c>
      <c r="C20" s="38">
        <f>C17+C18+C19</f>
        <v>5215</v>
      </c>
      <c r="D20" s="38"/>
      <c r="E20" s="38">
        <f>E17+E18+E19</f>
        <v>3429</v>
      </c>
      <c r="F20" s="38"/>
      <c r="G20" s="38">
        <f>G17+G18+G19</f>
        <v>15400</v>
      </c>
      <c r="H20" s="38"/>
      <c r="I20" s="38">
        <f>I17+I18+I19</f>
        <v>9217</v>
      </c>
    </row>
    <row r="21" spans="1:9" ht="18.75">
      <c r="A21" s="9" t="s">
        <v>33</v>
      </c>
      <c r="C21" s="38">
        <v>-1395</v>
      </c>
      <c r="D21" s="38"/>
      <c r="E21" s="38">
        <v>-990</v>
      </c>
      <c r="F21" s="38"/>
      <c r="G21" s="38">
        <f>-2576+C21</f>
        <v>-3971</v>
      </c>
      <c r="H21" s="38"/>
      <c r="I21" s="38">
        <f>-1571+E21</f>
        <v>-2561</v>
      </c>
    </row>
    <row r="22" spans="1:9" ht="19.5" thickBot="1">
      <c r="A22" s="8" t="s">
        <v>34</v>
      </c>
      <c r="C22" s="40">
        <f>C20+C21</f>
        <v>3820</v>
      </c>
      <c r="D22" s="38"/>
      <c r="E22" s="40">
        <f>E20+E21</f>
        <v>2439</v>
      </c>
      <c r="F22" s="38"/>
      <c r="G22" s="40">
        <f>G20+G21</f>
        <v>11429</v>
      </c>
      <c r="H22" s="38"/>
      <c r="I22" s="40">
        <f>I20+I21</f>
        <v>6656</v>
      </c>
    </row>
    <row r="23" spans="1:9" ht="20.25" thickBot="1" thickTop="1">
      <c r="A23" s="9" t="s">
        <v>61</v>
      </c>
      <c r="C23" s="41">
        <v>4.34</v>
      </c>
      <c r="D23" s="38"/>
      <c r="E23" s="41">
        <v>2.77</v>
      </c>
      <c r="F23" s="38"/>
      <c r="G23" s="41">
        <v>13</v>
      </c>
      <c r="H23" s="38"/>
      <c r="I23" s="41">
        <v>7.57</v>
      </c>
    </row>
    <row r="24" spans="1:9" ht="20.25" thickBot="1" thickTop="1">
      <c r="A24" s="9" t="s">
        <v>62</v>
      </c>
      <c r="C24" s="41">
        <v>4.21</v>
      </c>
      <c r="D24" s="38"/>
      <c r="E24" s="41">
        <v>2.72</v>
      </c>
      <c r="F24" s="38"/>
      <c r="G24" s="41">
        <v>12.57</v>
      </c>
      <c r="H24" s="38"/>
      <c r="I24" s="41">
        <v>7.38</v>
      </c>
    </row>
    <row r="25" ht="13.5" thickTop="1"/>
  </sheetData>
  <mergeCells count="4">
    <mergeCell ref="C10:E10"/>
    <mergeCell ref="G10:I10"/>
    <mergeCell ref="C9:E9"/>
    <mergeCell ref="G9:I9"/>
  </mergeCells>
  <printOptions/>
  <pageMargins left="0.75" right="0.75" top="1" bottom="1" header="0.5" footer="0.5"/>
  <pageSetup horizontalDpi="600" verticalDpi="600" orientation="portrait" r:id="rId1"/>
  <headerFooter alignWithMargins="0">
    <oddHeader>&amp;RAppendix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7">
      <selection activeCell="C14" sqref="C14"/>
    </sheetView>
  </sheetViews>
  <sheetFormatPr defaultColWidth="9.140625" defaultRowHeight="12.75"/>
  <cols>
    <col min="1" max="1" width="49.8515625" style="0" customWidth="1"/>
    <col min="2" max="2" width="21.140625" style="0" customWidth="1"/>
    <col min="3" max="3" width="13.7109375" style="0" customWidth="1"/>
  </cols>
  <sheetData>
    <row r="1" ht="22.5">
      <c r="A1" s="29" t="s">
        <v>16</v>
      </c>
    </row>
    <row r="2" ht="18.75">
      <c r="A2" s="7" t="s">
        <v>14</v>
      </c>
    </row>
    <row r="3" ht="18.75">
      <c r="A3" s="7" t="s">
        <v>15</v>
      </c>
    </row>
    <row r="4" ht="20.25">
      <c r="A4" s="33"/>
    </row>
    <row r="5" ht="22.5">
      <c r="A5" s="37" t="s">
        <v>52</v>
      </c>
    </row>
    <row r="6" ht="22.5">
      <c r="A6" s="37" t="s">
        <v>39</v>
      </c>
    </row>
    <row r="9" ht="18.75">
      <c r="C9" s="13" t="s">
        <v>59</v>
      </c>
    </row>
    <row r="10" ht="18.75">
      <c r="C10" s="13" t="s">
        <v>19</v>
      </c>
    </row>
    <row r="11" spans="1:3" ht="18.75">
      <c r="A11" s="8" t="s">
        <v>53</v>
      </c>
      <c r="C11" s="42">
        <v>-2638</v>
      </c>
    </row>
    <row r="12" spans="1:3" ht="18.75">
      <c r="A12" s="8" t="s">
        <v>54</v>
      </c>
      <c r="C12" s="42">
        <v>-14448</v>
      </c>
    </row>
    <row r="13" spans="1:3" ht="18.75">
      <c r="A13" s="8" t="s">
        <v>55</v>
      </c>
      <c r="C13" s="43">
        <v>3676</v>
      </c>
    </row>
    <row r="14" spans="1:3" ht="18.75">
      <c r="A14" s="9" t="s">
        <v>56</v>
      </c>
      <c r="C14" s="44">
        <f>SUM(C11:C13)</f>
        <v>-13410</v>
      </c>
    </row>
    <row r="15" spans="1:3" ht="18.75">
      <c r="A15" s="8" t="s">
        <v>57</v>
      </c>
      <c r="C15" s="45">
        <v>49590</v>
      </c>
    </row>
    <row r="16" spans="1:3" ht="19.5" thickBot="1">
      <c r="A16" s="9" t="s">
        <v>58</v>
      </c>
      <c r="C16" s="46">
        <f>SUM(C14:C15)</f>
        <v>36180</v>
      </c>
    </row>
    <row r="17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&amp;RAppendix II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60" workbookViewId="0" topLeftCell="A3">
      <selection activeCell="J13" sqref="J13"/>
    </sheetView>
  </sheetViews>
  <sheetFormatPr defaultColWidth="9.140625" defaultRowHeight="12.75"/>
  <cols>
    <col min="1" max="1" width="3.57421875" style="6" customWidth="1"/>
    <col min="2" max="2" width="55.140625" style="6" customWidth="1"/>
    <col min="3" max="3" width="8.421875" style="1" customWidth="1"/>
    <col min="4" max="4" width="8.00390625" style="1" customWidth="1"/>
    <col min="5" max="5" width="15.8515625" style="1" customWidth="1"/>
    <col min="6" max="6" width="2.421875" style="1" customWidth="1"/>
    <col min="7" max="7" width="15.8515625" style="1" customWidth="1"/>
    <col min="8" max="16384" width="9.140625" style="1" customWidth="1"/>
  </cols>
  <sheetData>
    <row r="1" spans="1:4" ht="22.5">
      <c r="A1" s="29" t="s">
        <v>16</v>
      </c>
      <c r="B1" s="4"/>
      <c r="C1" s="4"/>
      <c r="D1" s="4"/>
    </row>
    <row r="2" spans="1:7" ht="20.25">
      <c r="A2" s="7" t="s">
        <v>14</v>
      </c>
      <c r="B2" s="30"/>
      <c r="C2" s="30"/>
      <c r="D2" s="30"/>
      <c r="E2" s="31"/>
      <c r="F2" s="31"/>
      <c r="G2" s="31"/>
    </row>
    <row r="3" spans="1:7" ht="20.25">
      <c r="A3" s="7" t="s">
        <v>15</v>
      </c>
      <c r="B3" s="32"/>
      <c r="C3" s="32"/>
      <c r="D3" s="32"/>
      <c r="E3" s="31"/>
      <c r="F3" s="31"/>
      <c r="G3" s="31"/>
    </row>
    <row r="4" spans="1:7" ht="20.25">
      <c r="A4" s="33"/>
      <c r="B4" s="33"/>
      <c r="C4" s="33"/>
      <c r="D4" s="33"/>
      <c r="E4" s="31"/>
      <c r="F4" s="31"/>
      <c r="G4" s="31"/>
    </row>
    <row r="5" spans="1:7" ht="22.5">
      <c r="A5" s="37" t="s">
        <v>17</v>
      </c>
      <c r="B5" s="34"/>
      <c r="C5" s="34"/>
      <c r="D5" s="34"/>
      <c r="E5" s="31"/>
      <c r="F5" s="31"/>
      <c r="G5" s="31"/>
    </row>
    <row r="6" spans="1:7" ht="20.25">
      <c r="A6" s="35"/>
      <c r="B6" s="35"/>
      <c r="C6" s="35"/>
      <c r="D6" s="35"/>
      <c r="E6" s="31"/>
      <c r="F6" s="31"/>
      <c r="G6" s="31"/>
    </row>
    <row r="7" spans="1:7" ht="20.25">
      <c r="A7" s="36"/>
      <c r="B7" s="36"/>
      <c r="C7" s="36"/>
      <c r="D7" s="36"/>
      <c r="E7" s="31"/>
      <c r="F7" s="31"/>
      <c r="G7" s="31"/>
    </row>
    <row r="8" spans="1:7" ht="20.25">
      <c r="A8" s="36"/>
      <c r="B8" s="36"/>
      <c r="C8" s="36"/>
      <c r="D8" s="36"/>
      <c r="E8" s="31"/>
      <c r="F8" s="31"/>
      <c r="G8" s="31"/>
    </row>
    <row r="9" spans="1:7" s="5" customFormat="1" ht="18.75">
      <c r="A9" s="11"/>
      <c r="B9" s="11"/>
      <c r="C9" s="11" t="s">
        <v>13</v>
      </c>
      <c r="D9" s="11"/>
      <c r="E9" s="12" t="s">
        <v>59</v>
      </c>
      <c r="F9" s="8"/>
      <c r="G9" s="12" t="s">
        <v>63</v>
      </c>
    </row>
    <row r="10" spans="1:7" ht="18.75">
      <c r="A10" s="10"/>
      <c r="B10" s="10"/>
      <c r="C10" s="10"/>
      <c r="D10" s="10"/>
      <c r="E10" s="11" t="s">
        <v>19</v>
      </c>
      <c r="F10" s="9"/>
      <c r="G10" s="11" t="s">
        <v>19</v>
      </c>
    </row>
    <row r="11" spans="1:7" ht="18.75">
      <c r="A11" s="8" t="s">
        <v>2</v>
      </c>
      <c r="B11" s="9"/>
      <c r="C11" s="13">
        <v>9</v>
      </c>
      <c r="D11" s="13"/>
      <c r="E11" s="14">
        <f>73663+6658</f>
        <v>80321</v>
      </c>
      <c r="F11" s="9"/>
      <c r="G11" s="14">
        <v>73315</v>
      </c>
    </row>
    <row r="12" spans="1:7" ht="18.75">
      <c r="A12" s="9"/>
      <c r="B12" s="9"/>
      <c r="C12" s="9"/>
      <c r="D12" s="9"/>
      <c r="E12" s="15"/>
      <c r="F12" s="9"/>
      <c r="G12" s="15"/>
    </row>
    <row r="13" spans="1:7" ht="18.75">
      <c r="A13" s="8" t="s">
        <v>3</v>
      </c>
      <c r="B13" s="9"/>
      <c r="C13" s="9"/>
      <c r="D13" s="9"/>
      <c r="E13" s="16"/>
      <c r="F13" s="9"/>
      <c r="G13" s="16"/>
    </row>
    <row r="14" spans="1:7" ht="18.75">
      <c r="A14" s="9"/>
      <c r="B14" s="9" t="s">
        <v>0</v>
      </c>
      <c r="C14" s="9"/>
      <c r="D14" s="9"/>
      <c r="E14" s="17">
        <v>47362</v>
      </c>
      <c r="F14" s="9"/>
      <c r="G14" s="17">
        <v>31871</v>
      </c>
    </row>
    <row r="15" spans="1:7" ht="18.75">
      <c r="A15" s="9"/>
      <c r="B15" s="9" t="s">
        <v>1</v>
      </c>
      <c r="C15" s="9"/>
      <c r="D15" s="9"/>
      <c r="E15" s="17">
        <f>27019+1414</f>
        <v>28433</v>
      </c>
      <c r="F15" s="9"/>
      <c r="G15" s="17">
        <v>23538</v>
      </c>
    </row>
    <row r="16" spans="1:7" ht="18.75">
      <c r="A16" s="9"/>
      <c r="B16" s="9" t="s">
        <v>18</v>
      </c>
      <c r="C16" s="9"/>
      <c r="D16" s="9"/>
      <c r="E16" s="17">
        <v>37204</v>
      </c>
      <c r="F16" s="9"/>
      <c r="G16" s="17">
        <v>50490</v>
      </c>
    </row>
    <row r="17" spans="1:7" ht="21.75" customHeight="1">
      <c r="A17" s="9"/>
      <c r="B17" s="9"/>
      <c r="C17" s="9"/>
      <c r="D17" s="9"/>
      <c r="E17" s="18">
        <f>SUM(E14:E16)</f>
        <v>112999</v>
      </c>
      <c r="F17" s="9"/>
      <c r="G17" s="18">
        <f>SUM(G14:G16)</f>
        <v>105899</v>
      </c>
    </row>
    <row r="18" spans="1:7" ht="18.75">
      <c r="A18" s="8" t="s">
        <v>4</v>
      </c>
      <c r="B18" s="9"/>
      <c r="C18" s="9"/>
      <c r="D18" s="9"/>
      <c r="E18" s="19"/>
      <c r="F18" s="9"/>
      <c r="G18" s="19"/>
    </row>
    <row r="19" spans="1:7" ht="18.75">
      <c r="A19" s="9"/>
      <c r="B19" s="9" t="s">
        <v>21</v>
      </c>
      <c r="C19" s="9"/>
      <c r="D19" s="9"/>
      <c r="E19" s="17">
        <f>12125+2193</f>
        <v>14318</v>
      </c>
      <c r="F19" s="9"/>
      <c r="G19" s="17">
        <v>14112</v>
      </c>
    </row>
    <row r="20" spans="1:7" ht="18.75">
      <c r="A20" s="9"/>
      <c r="B20" s="9" t="s">
        <v>5</v>
      </c>
      <c r="C20" s="9"/>
      <c r="D20" s="9"/>
      <c r="E20" s="20">
        <v>56108</v>
      </c>
      <c r="F20" s="9"/>
      <c r="G20" s="20">
        <v>43511</v>
      </c>
    </row>
    <row r="21" spans="1:7" ht="18.75">
      <c r="A21" s="9"/>
      <c r="B21" s="9" t="s">
        <v>6</v>
      </c>
      <c r="C21" s="9"/>
      <c r="D21" s="9"/>
      <c r="E21" s="17">
        <v>2796</v>
      </c>
      <c r="F21" s="9"/>
      <c r="G21" s="17">
        <v>3611</v>
      </c>
    </row>
    <row r="22" spans="1:7" ht="18.75">
      <c r="A22" s="9"/>
      <c r="B22" s="9"/>
      <c r="C22" s="9"/>
      <c r="D22" s="9"/>
      <c r="E22" s="21">
        <f>SUM(E19:E21)</f>
        <v>73222</v>
      </c>
      <c r="F22" s="9"/>
      <c r="G22" s="21">
        <f>SUM(G19:G21)</f>
        <v>61234</v>
      </c>
    </row>
    <row r="23" spans="1:7" ht="18.75">
      <c r="A23" s="9"/>
      <c r="B23" s="9"/>
      <c r="C23" s="9"/>
      <c r="D23" s="9"/>
      <c r="E23" s="22"/>
      <c r="F23" s="9"/>
      <c r="G23" s="22"/>
    </row>
    <row r="24" spans="1:7" ht="18.75">
      <c r="A24" s="8" t="s">
        <v>7</v>
      </c>
      <c r="B24" s="9"/>
      <c r="C24" s="9"/>
      <c r="D24" s="9"/>
      <c r="E24" s="23">
        <f>E17-E22</f>
        <v>39777</v>
      </c>
      <c r="F24" s="9"/>
      <c r="G24" s="23">
        <f>G17-G22</f>
        <v>44665</v>
      </c>
    </row>
    <row r="25" spans="1:7" ht="19.5" thickBot="1">
      <c r="A25" s="9"/>
      <c r="B25" s="9"/>
      <c r="C25" s="9"/>
      <c r="D25" s="9"/>
      <c r="E25" s="24">
        <f>E11+E24</f>
        <v>120098</v>
      </c>
      <c r="F25" s="9"/>
      <c r="G25" s="24">
        <f>G11+G24</f>
        <v>117980</v>
      </c>
    </row>
    <row r="26" spans="1:7" ht="19.5" thickTop="1">
      <c r="A26" s="9"/>
      <c r="B26" s="9"/>
      <c r="C26" s="9"/>
      <c r="D26" s="9"/>
      <c r="E26" s="25"/>
      <c r="F26" s="9"/>
      <c r="G26" s="25"/>
    </row>
    <row r="27" spans="1:7" ht="18.75">
      <c r="A27" s="9"/>
      <c r="B27" s="9"/>
      <c r="C27" s="9"/>
      <c r="D27" s="9"/>
      <c r="E27" s="26"/>
      <c r="F27" s="9"/>
      <c r="G27" s="26"/>
    </row>
    <row r="28" spans="1:7" ht="18.75">
      <c r="A28" s="9"/>
      <c r="B28" s="9" t="s">
        <v>20</v>
      </c>
      <c r="C28" s="9"/>
      <c r="D28" s="9"/>
      <c r="E28" s="26"/>
      <c r="F28" s="9"/>
      <c r="G28" s="26"/>
    </row>
    <row r="29" spans="1:7" ht="18.75">
      <c r="A29" s="8" t="s">
        <v>8</v>
      </c>
      <c r="B29" s="9"/>
      <c r="C29" s="9"/>
      <c r="D29" s="9"/>
      <c r="E29" s="26"/>
      <c r="F29" s="9"/>
      <c r="G29" s="26"/>
    </row>
    <row r="30" spans="1:7" ht="18.75">
      <c r="A30" s="9"/>
      <c r="B30" s="9" t="s">
        <v>9</v>
      </c>
      <c r="C30" s="9"/>
      <c r="D30" s="9"/>
      <c r="E30" s="27">
        <v>87958</v>
      </c>
      <c r="F30" s="9"/>
      <c r="G30" s="27">
        <v>87958</v>
      </c>
    </row>
    <row r="31" spans="1:7" ht="18.75">
      <c r="A31" s="9"/>
      <c r="B31" s="9" t="s">
        <v>10</v>
      </c>
      <c r="C31" s="9"/>
      <c r="D31" s="9"/>
      <c r="E31" s="27">
        <v>22995</v>
      </c>
      <c r="F31" s="9"/>
      <c r="G31" s="27">
        <v>20361</v>
      </c>
    </row>
    <row r="32" spans="1:7" ht="18.75">
      <c r="A32" s="9"/>
      <c r="B32" s="9"/>
      <c r="C32" s="9"/>
      <c r="D32" s="9"/>
      <c r="E32" s="28">
        <f>SUM(E30:E31)</f>
        <v>110953</v>
      </c>
      <c r="F32" s="9"/>
      <c r="G32" s="28">
        <f>SUM(G30:G31)</f>
        <v>108319</v>
      </c>
    </row>
    <row r="33" spans="1:7" ht="18.75">
      <c r="A33" s="9"/>
      <c r="B33" s="9"/>
      <c r="C33" s="9"/>
      <c r="D33" s="9"/>
      <c r="E33" s="25"/>
      <c r="F33" s="9"/>
      <c r="G33" s="25"/>
    </row>
    <row r="34" spans="1:7" ht="18.75">
      <c r="A34" s="8" t="s">
        <v>11</v>
      </c>
      <c r="B34" s="9"/>
      <c r="C34" s="9"/>
      <c r="D34" s="9"/>
      <c r="E34" s="25"/>
      <c r="F34" s="9"/>
      <c r="G34" s="25"/>
    </row>
    <row r="35" spans="1:7" ht="18.75">
      <c r="A35" s="9"/>
      <c r="B35" s="9" t="s">
        <v>12</v>
      </c>
      <c r="C35" s="9"/>
      <c r="D35" s="9"/>
      <c r="E35" s="27">
        <v>9145</v>
      </c>
      <c r="F35" s="9"/>
      <c r="G35" s="27">
        <v>9661</v>
      </c>
    </row>
    <row r="36" spans="1:7" ht="19.5" thickBot="1">
      <c r="A36" s="9"/>
      <c r="B36" s="9"/>
      <c r="C36" s="9"/>
      <c r="D36" s="9"/>
      <c r="E36" s="24">
        <f>E32+E35</f>
        <v>120098</v>
      </c>
      <c r="F36" s="9"/>
      <c r="G36" s="24">
        <f>G32+G35</f>
        <v>117980</v>
      </c>
    </row>
    <row r="37" spans="1:7" ht="19.5" thickTop="1">
      <c r="A37" s="9"/>
      <c r="B37" s="9"/>
      <c r="C37" s="9"/>
      <c r="D37" s="9"/>
      <c r="E37" s="9"/>
      <c r="F37" s="9"/>
      <c r="G37" s="9"/>
    </row>
  </sheetData>
  <printOptions/>
  <pageMargins left="0.75" right="0.33" top="1" bottom="1" header="0.5" footer="0.5"/>
  <pageSetup horizontalDpi="600" verticalDpi="600" orientation="portrait" scale="85" r:id="rId2"/>
  <headerFooter alignWithMargins="0">
    <oddHeader>&amp;RAppendix II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 &amp; C Services Sdn Bhd</cp:lastModifiedBy>
  <cp:lastPrinted>2003-01-27T08:24:56Z</cp:lastPrinted>
  <dcterms:created xsi:type="dcterms:W3CDTF">2002-07-10T11:05:42Z</dcterms:created>
  <dcterms:modified xsi:type="dcterms:W3CDTF">2003-01-16T22:29:01Z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