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BS'!$B$18:$E$69</definedName>
    <definedName name="_xlnm.Print_Area" localSheetId="0">'Income Stmt'!$B$2:$F$43</definedName>
    <definedName name="_xlnm.Print_Area" localSheetId="2">'Notes'!$B$10:$K$147</definedName>
    <definedName name="_xlnm.Print_Titles" localSheetId="1">'Conso BS'!$2:$17</definedName>
    <definedName name="_xlnm.Print_Titles" localSheetId="2">'Notes'!$2:$9</definedName>
  </definedNames>
  <calcPr fullCalcOnLoad="1"/>
</workbook>
</file>

<file path=xl/sharedStrings.xml><?xml version="1.0" encoding="utf-8"?>
<sst xmlns="http://schemas.openxmlformats.org/spreadsheetml/2006/main" count="262" uniqueCount="223">
  <si>
    <t>QUARTERLY REPORT ON CONSOLIDATED RESULTS FOR THE FINANCIAL</t>
  </si>
  <si>
    <t>QUARTER ENDED 30 SEPTEMBER 1999</t>
  </si>
  <si>
    <t>The figures have not been audited</t>
  </si>
  <si>
    <t>CONSOLIDATED INCOME STATEMENT</t>
  </si>
  <si>
    <t>Current Year</t>
  </si>
  <si>
    <t>Cumulative</t>
  </si>
  <si>
    <t>Quarter</t>
  </si>
  <si>
    <t>Year-to-date</t>
  </si>
  <si>
    <t>30/09/1999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</si>
  <si>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</si>
  <si>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</si>
  <si>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</si>
  <si>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</si>
  <si>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</si>
  <si>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</si>
  <si>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</si>
  <si>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</si>
  <si>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</si>
  <si>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 (loss) before interest on borrowings,</t>
  </si>
  <si>
    <t>depreciation 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</si>
  <si>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</si>
  <si>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</si>
  <si>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</si>
  <si>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</si>
  <si>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</si>
  <si>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</si>
  <si>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 (loss) after interest on borrowings, depreciation</t>
  </si>
  <si>
    <t>and amortisation and exceptional items but before income tax,</t>
  </si>
  <si>
    <t>(f)</t>
  </si>
  <si>
    <t>Share in the results of associated companies</t>
  </si>
  <si>
    <t>(g)</t>
  </si>
  <si>
    <t>Profit/ (loss) before taxation, minority interests and extraordinary items</t>
  </si>
  <si>
    <t>(h)</t>
  </si>
  <si>
    <t>Taxation</t>
  </si>
  <si>
    <t>(i)</t>
  </si>
  <si>
    <t>(i)  Profit/ (loss) after taxation before deducting minority interests</t>
  </si>
  <si>
    <t>(ii) Minority interests</t>
  </si>
  <si>
    <t>(j)</t>
  </si>
  <si>
    <t>Profit/ (loss) after taxation attributable to members of the Company</t>
  </si>
  <si>
    <t>(k)</t>
  </si>
  <si>
    <t>Extraordinary items</t>
  </si>
  <si>
    <t>(l)</t>
  </si>
  <si>
    <t>Profit/ (loss) attributable to members of the Company</t>
  </si>
  <si>
    <t>3.</t>
  </si>
  <si>
    <t>Earnings per share based on 2(j) above:-</t>
  </si>
  <si>
    <t>(i) Basic (based on 259,502,583 ordinary shares) (Sen)</t>
  </si>
  <si>
    <t>As at</t>
  </si>
  <si>
    <t>preceding</t>
  </si>
  <si>
    <t>financial</t>
  </si>
  <si>
    <t>year end</t>
  </si>
  <si>
    <t>current</t>
  </si>
  <si>
    <t>quarter</t>
  </si>
  <si>
    <t>end of</t>
  </si>
  <si>
    <t>RM</t>
  </si>
  <si>
    <t>FIXED ASSETS</t>
  </si>
  <si>
    <t>INVESTMENT IN ASSOCIATED COMPANIES</t>
  </si>
  <si>
    <t>INVESTMENTS</t>
  </si>
  <si>
    <t>LAND AND DEVELOPMENT EXPENDITURE</t>
  </si>
  <si>
    <t>SECURITY RETAINERS' ACCUMULATION FUND</t>
  </si>
  <si>
    <t>GOODWILL ON CONSOLIDATION</t>
  </si>
  <si>
    <t>DEFERRED EXPENDITURE</t>
  </si>
  <si>
    <t>Current Assets</t>
  </si>
  <si>
    <t>Stocks</t>
  </si>
  <si>
    <t xml:space="preserve">Other debtors, deposits and prepayments </t>
  </si>
  <si>
    <t>Short-term deposits</t>
  </si>
  <si>
    <t>Cash and bank balances</t>
  </si>
  <si>
    <t>Trade debtors</t>
  </si>
  <si>
    <t>Land and development expenditure - current portion</t>
  </si>
  <si>
    <t>Amount due from associated companies</t>
  </si>
  <si>
    <t>Current Liabilities</t>
  </si>
  <si>
    <t>Trade creditors</t>
  </si>
  <si>
    <t>Other creditors and accruals</t>
  </si>
  <si>
    <t>Sinking fund reserves</t>
  </si>
  <si>
    <t>Loans - current portion</t>
  </si>
  <si>
    <t>Short term bank borrowings</t>
  </si>
  <si>
    <t>Hire purchase and lease creditors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</si>
  <si>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</si>
  <si>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</si>
  <si>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</si>
  <si>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</si>
  <si>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</si>
  <si>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</si>
  <si>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</si>
  <si>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</si>
  <si>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</si>
  <si>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Exchange fluctuation reserve</t>
  </si>
  <si>
    <t>Unappropriated profit/ (Accumulated loss)</t>
  </si>
  <si>
    <t>Minority Interests</t>
  </si>
  <si>
    <t>Loans - non current portion</t>
  </si>
  <si>
    <t>Security retainers</t>
  </si>
  <si>
    <t>Deferred licence fees</t>
  </si>
  <si>
    <t>Deferred taxation</t>
  </si>
  <si>
    <t>Net tangible assets per share (Sen)</t>
  </si>
  <si>
    <t>CONSOLIDATED BALANCE SHEET</t>
  </si>
  <si>
    <t>NOTES TO THE ACCOUNTS</t>
  </si>
  <si>
    <t>Accounting policies</t>
  </si>
  <si>
    <t>Exceptional items comprise:</t>
  </si>
  <si>
    <t>Loss arising on disposal of development land</t>
  </si>
  <si>
    <t>Gain arising on compulsory acquisition of land</t>
  </si>
  <si>
    <t>There are no extraordinary items included in the accounts.</t>
  </si>
  <si>
    <t>4.</t>
  </si>
  <si>
    <t>Provision for forfeiture of deposit paid for aborted purchase of land</t>
  </si>
  <si>
    <t>Write-off of deposit paid and expenses incurred for aborted purchase of land</t>
  </si>
  <si>
    <t>5.</t>
  </si>
  <si>
    <t>Pre-acquisition profits</t>
  </si>
  <si>
    <t>There are no pre-acquisition profits included in the accounts.</t>
  </si>
  <si>
    <t>6.</t>
  </si>
  <si>
    <t>Sale of investments/ properties</t>
  </si>
  <si>
    <t>7.</t>
  </si>
  <si>
    <t>Quoted securities</t>
  </si>
  <si>
    <t xml:space="preserve">particulars of investments in quoted shares as at 30 September 1999: </t>
  </si>
  <si>
    <t>8.</t>
  </si>
  <si>
    <t>Group composition</t>
  </si>
  <si>
    <t>9.</t>
  </si>
  <si>
    <t>Corporate proposals</t>
  </si>
  <si>
    <t>proposed employees' share option scheme;</t>
  </si>
  <si>
    <t>10.</t>
  </si>
  <si>
    <t>Seasonality/ cyclicality</t>
  </si>
  <si>
    <t>The business operations of the Group are not affected by any seasonality/ cyclicality.</t>
  </si>
  <si>
    <t>11.</t>
  </si>
  <si>
    <t>Debt/ equity securities and share buy-backs</t>
  </si>
  <si>
    <t>12.</t>
  </si>
  <si>
    <t>Group borrowings</t>
  </si>
  <si>
    <t>Particulars of the Group's borrowings as at 30 September 1999 are as follows:</t>
  </si>
  <si>
    <t>Secured short-term borrowings</t>
  </si>
  <si>
    <t>Secured long-term borrowings</t>
  </si>
  <si>
    <t>13.</t>
  </si>
  <si>
    <t>The above borrowings include foreign currency denominated borrowings as follows:</t>
  </si>
  <si>
    <t>USD denominated</t>
  </si>
  <si>
    <t>Contingent liabilities</t>
  </si>
  <si>
    <t>14.</t>
  </si>
  <si>
    <t>Off balance sheet risks</t>
  </si>
  <si>
    <t>15.</t>
  </si>
  <si>
    <t>(ii)</t>
  </si>
  <si>
    <t>Material litigations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</si>
  <si>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</si>
  <si>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</si>
  <si>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</si>
  <si>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</si>
  <si>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</si>
  <si>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</si>
  <si>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</si>
  <si>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Stockbroking</t>
  </si>
  <si>
    <t>Segmental analysis for the financial quarter ended 30 September 1999:</t>
  </si>
  <si>
    <t>Profit/(loss)</t>
  </si>
  <si>
    <t>before tax</t>
  </si>
  <si>
    <t>Net assets</t>
  </si>
  <si>
    <t>employed</t>
  </si>
  <si>
    <t>17.</t>
  </si>
  <si>
    <t>Quarterly analysis</t>
  </si>
  <si>
    <t>There were no quarterly results reported in respect of the preceding quarter.</t>
  </si>
  <si>
    <t>18.</t>
  </si>
  <si>
    <t>Review of results</t>
  </si>
  <si>
    <t>19.</t>
  </si>
  <si>
    <t>Prospects</t>
  </si>
  <si>
    <t>20.</t>
  </si>
  <si>
    <t>Profit forecast/ profit guarantee</t>
  </si>
  <si>
    <t>Not applicable</t>
  </si>
  <si>
    <t>21.</t>
  </si>
  <si>
    <t>Dividend</t>
  </si>
  <si>
    <t>The Board does not recommend any interim dividend for the financial quarter ended 30 September 1999.</t>
  </si>
  <si>
    <t>22.</t>
  </si>
  <si>
    <t>Y2K readiness</t>
  </si>
  <si>
    <t>Total investments at cost</t>
  </si>
  <si>
    <t>Total investment at market value at end of reporting period</t>
  </si>
  <si>
    <t>The accounting policies and methods of computation adopted are consistent with those applied in the most</t>
  </si>
  <si>
    <t>proposed acquisition of 1,515.20 acres of freehold lands in Batang Berjuntai, Selangor for a purchase</t>
  </si>
  <si>
    <t>consideration of RM121.2 million.</t>
  </si>
  <si>
    <t>A suit was filed on 25 March 1998 in the High Court of Shah Alam by the Company against Rangka</t>
  </si>
  <si>
    <t>Bersemi Sdn Bhd, Lastery Sdn Bhd and Batu Ferringgi Garden Sdn Bhd (the" Defendents") for the</t>
  </si>
  <si>
    <t>No provision has been made for taxation in respect of current financial year in accordance with the provision of</t>
  </si>
  <si>
    <t>the Income Tax (Amendment) Act 1999. The tax figures does not contain any deferred tax and/ or adjustment</t>
  </si>
  <si>
    <t>for under or over provisions in respect of prior years.</t>
  </si>
  <si>
    <t>sales of quoted securities for the current financial year to 30 September 1999 amounted to RM1,116,730</t>
  </si>
  <si>
    <t>resulting in net gains on disposal of RM646,120.</t>
  </si>
  <si>
    <t>The Company's subsidiary, Bright Phase Sdn Bhd, had entered into a conditional sale and purchase agreement to</t>
  </si>
  <si>
    <t>acquire an additional 39.5% equity interest in South Johor Equities Sdn Bhd which will increase Dijaya's</t>
  </si>
  <si>
    <t>In addition, the following proposals which were previously approved by the SC are pending implementation:</t>
  </si>
  <si>
    <t>proposed special Bumiputra issue of 31,000,000 new Dijaya shares at an indicative issue price of RM1.90</t>
  </si>
  <si>
    <t>per share to Bumiputra investors approved by the Ministry of International Trade and Industry; and</t>
  </si>
  <si>
    <t>proposed rights issue of RM41.15 million nominal amount of irredeemable unsecured loan stocks ("ICULS")</t>
  </si>
  <si>
    <t>at 100% of the nominal value of ICULS on the basis of RM1.00 nominal amount of ICULS for every 8</t>
  </si>
  <si>
    <t>Dijaya shares held after proposals (b) and (c) above.</t>
  </si>
  <si>
    <t>There has been no issuance or repayment of debt and equity securities, share buy back, share cancellations,</t>
  </si>
  <si>
    <t>shares held as treasury shares and resale of treasury shares for the financial quarter ended 30 September 1999.</t>
  </si>
  <si>
    <t>There are no off balance sheet risks as at the date of this report that may materially affect the financial position</t>
  </si>
  <si>
    <t>or business of the Group.</t>
  </si>
  <si>
    <t>A suit was filed on 5 April 1999 in the High Court of Kuala Lumpur by Dijaya Wangsa Sdn Bhd against</t>
  </si>
  <si>
    <t>Setapak Heights Development Sdn Bhd for the recovery of RM5,540,000 being deposit paid pursuant to a</t>
  </si>
  <si>
    <t xml:space="preserve">sale and purchase agreement which has been rescinded. </t>
  </si>
  <si>
    <t>recovery of RM5,000,000 being deposit paid pursuant to the sale and purchase agreements which have been</t>
  </si>
  <si>
    <t>rescinded (together with estimated expenses amounting to RM472,000). The matter is pending transfer to</t>
  </si>
  <si>
    <t>the High Court of Penang.</t>
  </si>
  <si>
    <t>The results recorded were satisfactory in line with the slow recovery of the property industry particularly the</t>
  </si>
  <si>
    <t>high-end residential and commercial segments which are the mainstay of the Group's business.</t>
  </si>
  <si>
    <t>ENDED 30 SEPTEMBER 1999</t>
  </si>
  <si>
    <t>QUARTERLY REPORT ON CONSOLIDATED RESULTS FOR THE FINANCIAL QUARTER</t>
  </si>
  <si>
    <t>(Company No. 47908-K)</t>
  </si>
  <si>
    <r>
      <t>D</t>
    </r>
    <r>
      <rPr>
        <b/>
        <sz val="11"/>
        <rFont val="Times New Roman"/>
        <family val="1"/>
      </rPr>
      <t xml:space="preserve">IJAYA </t>
    </r>
    <r>
      <rPr>
        <b/>
        <sz val="14"/>
        <rFont val="Times New Roman"/>
        <family val="1"/>
      </rPr>
      <t>C</t>
    </r>
    <r>
      <rPr>
        <b/>
        <sz val="11"/>
        <rFont val="Times New Roman"/>
        <family val="1"/>
      </rPr>
      <t xml:space="preserve">ORPORATION </t>
    </r>
    <r>
      <rPr>
        <b/>
        <sz val="14"/>
        <rFont val="Times New Roman"/>
        <family val="1"/>
      </rPr>
      <t>B</t>
    </r>
    <r>
      <rPr>
        <b/>
        <sz val="11"/>
        <rFont val="Times New Roman"/>
        <family val="1"/>
      </rPr>
      <t>ERHAD</t>
    </r>
  </si>
  <si>
    <t>recent annual financial statement.</t>
  </si>
  <si>
    <t>Provision for diminution in value of investment in an associated company</t>
  </si>
  <si>
    <t>On 9 March 1999 Tropicana Golf &amp; Country Resort Bhd, a wholly-owned subsidiary of the Company disposed its</t>
  </si>
  <si>
    <t>entire shareholding of 29% in the isued and paid-up share capital of Jalinan Mashyur Sdn Bhd for a cash</t>
  </si>
  <si>
    <t>consideration of RM2,295,000 which has been fully paid and the disposal realised a gain of RM1,829,000.</t>
  </si>
  <si>
    <t>Total investments at carrying value/ book value (after provision for diminution in value)</t>
  </si>
  <si>
    <t>Save for the disposal of an associated company as disclosed in Note 6 above, there has been no change in the</t>
  </si>
  <si>
    <t>composition of the Group since the last financial year end and there is no material impact on the Group's</t>
  </si>
  <si>
    <t>financial results for the current financial year arising from the disposal.</t>
  </si>
  <si>
    <t>shareholding to 70.0%. This proposal is pending the approvals of the SC and other relevant authorities..</t>
  </si>
  <si>
    <t>The Company has provided corporate guarantees of RM109,700,000 for banking facilities granted to its</t>
  </si>
  <si>
    <t>subsidiaries.</t>
  </si>
  <si>
    <t>The prospect for the Group for the next financial quarter is expected to improve moderately as the business</t>
  </si>
  <si>
    <t>climate continues to be challenging.</t>
  </si>
  <si>
    <t>Long Term Borrowings and Deferred Liabilities</t>
  </si>
  <si>
    <t>(ii) Fully diluted (Sen)</t>
  </si>
  <si>
    <t>N/A</t>
  </si>
  <si>
    <t>Note:</t>
  </si>
  <si>
    <t>There are no comparative figures in the preceding year corresponding quarter as this is the first year of</t>
  </si>
  <si>
    <t>quarterly reporting.</t>
  </si>
  <si>
    <t>Gain on disposal of an associated company</t>
  </si>
  <si>
    <t>The Group is expected to be Y2K ready by December 1999.</t>
  </si>
  <si>
    <t>The Group incurred a loss of RM115.12 million for the financial quarter ended 30 September 1999 after provision</t>
  </si>
  <si>
    <t>for the exceptional items as disclosed in Note 2 above. Group turnover during the quarter was RM28.444 million.</t>
  </si>
</sst>
</file>

<file path=xl/styles.xml><?xml version="1.0" encoding="utf-8"?>
<styleSheet xmlns="http://schemas.openxmlformats.org/spreadsheetml/2006/main">
  <numFmts count="8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0.000%"/>
    <numFmt numFmtId="187" formatCode="0.0000%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0.00000"/>
    <numFmt numFmtId="192" formatCode="0.0000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_(* #,##0.0000_);_(* \(#,##0.0000\);_(* &quot;-&quot;??_);_(@_)"/>
    <numFmt numFmtId="199" formatCode="_(* #,##0.00000_);_(* \(#,##0.00000\);_(* &quot;-&quot;??_);_(@_)"/>
    <numFmt numFmtId="200" formatCode="0.0%"/>
    <numFmt numFmtId="201" formatCode="#,##0.0_);[Red]\(#,##0.0\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\(0.00\)%"/>
    <numFmt numFmtId="206" formatCode="&quot;&quot;#,##0_);\(&quot;&quot;#,##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_-&quot;$&quot;* #,##0_-;\-&quot;$&quot;* #,##0_-;_-&quot;$&quot;* &quot;-&quot;_-;_-@_-"/>
    <numFmt numFmtId="218" formatCode="_-&quot;$&quot;* #,##0.00_-;\-&quot;$&quot;* #,##0.00_-;_-&quot;$&quot;* &quot;-&quot;??_-;_-@_-"/>
    <numFmt numFmtId="219" formatCode="&quot;\&quot;#,##0;&quot;\&quot;\-#,##0"/>
    <numFmt numFmtId="220" formatCode="&quot;\&quot;#,##0;[Red]&quot;\&quot;\-#,##0"/>
    <numFmt numFmtId="221" formatCode="&quot;\&quot;#,##0.00;&quot;\&quot;\-#,##0.00"/>
    <numFmt numFmtId="222" formatCode="&quot;\&quot;#,##0.00;[Red]&quot;\&quot;\-#,##0.00"/>
    <numFmt numFmtId="223" formatCode="_ &quot;\&quot;* #,##0_ ;_ &quot;\&quot;* \-#,##0_ ;_ &quot;\&quot;* &quot;-&quot;_ ;_ @_ "/>
    <numFmt numFmtId="224" formatCode="_ &quot;\&quot;* #,##0.00_ ;_ &quot;\&quot;* \-#,##0.00_ ;_ &quot;\&quot;* &quot;-&quot;??_ ;_ @_ "/>
    <numFmt numFmtId="225" formatCode="\$#,##0_);\(\$#,##0\)"/>
    <numFmt numFmtId="226" formatCode="\$#,##0_);[Red]\(\$#,##0\)"/>
    <numFmt numFmtId="227" formatCode="\$#,##0.00_);\(\$#,##0.00\)"/>
    <numFmt numFmtId="228" formatCode="\$#,##0.00_);[Red]\(\$#,##0.00\)"/>
    <numFmt numFmtId="229" formatCode="#,##0.000_);[Red]\(#,##0.000\)"/>
    <numFmt numFmtId="230" formatCode="#,##0.0000_);[Red]\(#,##0.0000\)"/>
    <numFmt numFmtId="231" formatCode="#,##0.00000_);[Red]\(#,##0.00000\)"/>
    <numFmt numFmtId="232" formatCode="0_);\(0\)"/>
    <numFmt numFmtId="233" formatCode="dd/mmm/yy"/>
    <numFmt numFmtId="234" formatCode="dd/mmm"/>
    <numFmt numFmtId="235" formatCode="mmm/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190" fontId="6" fillId="0" borderId="2" xfId="15" applyNumberFormat="1" applyFont="1" applyBorder="1" applyAlignment="1">
      <alignment/>
    </xf>
    <xf numFmtId="190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0" fontId="10" fillId="0" borderId="0" xfId="15" applyNumberFormat="1" applyFont="1" applyAlignment="1">
      <alignment/>
    </xf>
    <xf numFmtId="190" fontId="9" fillId="0" borderId="0" xfId="15" applyNumberFormat="1" applyFont="1" applyAlignment="1">
      <alignment/>
    </xf>
    <xf numFmtId="0" fontId="9" fillId="0" borderId="0" xfId="0" applyFont="1" applyAlignment="1">
      <alignment horizontal="left" indent="2"/>
    </xf>
    <xf numFmtId="190" fontId="9" fillId="0" borderId="3" xfId="15" applyNumberFormat="1" applyFont="1" applyBorder="1" applyAlignment="1">
      <alignment/>
    </xf>
    <xf numFmtId="190" fontId="9" fillId="0" borderId="4" xfId="15" applyNumberFormat="1" applyFont="1" applyBorder="1" applyAlignment="1">
      <alignment/>
    </xf>
    <xf numFmtId="190" fontId="9" fillId="0" borderId="5" xfId="15" applyNumberFormat="1" applyFont="1" applyBorder="1" applyAlignment="1">
      <alignment/>
    </xf>
    <xf numFmtId="190" fontId="9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190" fontId="9" fillId="0" borderId="7" xfId="15" applyNumberFormat="1" applyFont="1" applyBorder="1" applyAlignment="1">
      <alignment/>
    </xf>
    <xf numFmtId="190" fontId="9" fillId="0" borderId="0" xfId="15" applyNumberFormat="1" applyFont="1" applyBorder="1" applyAlignment="1">
      <alignment/>
    </xf>
    <xf numFmtId="0" fontId="6" fillId="0" borderId="0" xfId="0" applyFont="1" applyAlignment="1">
      <alignment horizontal="left"/>
    </xf>
    <xf numFmtId="190" fontId="6" fillId="0" borderId="0" xfId="15" applyNumberFormat="1" applyFont="1" applyBorder="1" applyAlignment="1">
      <alignment/>
    </xf>
    <xf numFmtId="190" fontId="6" fillId="0" borderId="8" xfId="15" applyNumberFormat="1" applyFont="1" applyBorder="1" applyAlignment="1">
      <alignment/>
    </xf>
    <xf numFmtId="190" fontId="6" fillId="0" borderId="7" xfId="15" applyNumberFormat="1" applyFont="1" applyBorder="1" applyAlignment="1">
      <alignment/>
    </xf>
    <xf numFmtId="190" fontId="6" fillId="0" borderId="9" xfId="15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190" fontId="6" fillId="0" borderId="3" xfId="15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190" fontId="6" fillId="0" borderId="5" xfId="15" applyNumberFormat="1" applyFont="1" applyBorder="1" applyAlignment="1">
      <alignment/>
    </xf>
    <xf numFmtId="190" fontId="6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 horizontal="center"/>
    </xf>
    <xf numFmtId="190" fontId="6" fillId="0" borderId="13" xfId="0" applyNumberFormat="1" applyFont="1" applyBorder="1" applyAlignment="1">
      <alignment/>
    </xf>
    <xf numFmtId="190" fontId="6" fillId="0" borderId="13" xfId="15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10" fillId="0" borderId="1" xfId="15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 [0]_DIC-cshflw" xfId="17"/>
    <cellStyle name="Comma_DIC-cshflw" xfId="18"/>
    <cellStyle name="Comma_interim" xfId="19"/>
    <cellStyle name="Currency" xfId="20"/>
    <cellStyle name="Currency [0]" xfId="21"/>
    <cellStyle name="Currency [0]_DIC-cshflw" xfId="22"/>
    <cellStyle name="Currency_DIC-cshflw" xfId="23"/>
    <cellStyle name="Normal_DIC-cshflw" xfId="24"/>
    <cellStyle name="Normal_interim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2"/>
  <sheetViews>
    <sheetView workbookViewId="0" topLeftCell="C27">
      <selection activeCell="D36" sqref="D36"/>
    </sheetView>
  </sheetViews>
  <sheetFormatPr defaultColWidth="9.140625" defaultRowHeight="12.75"/>
  <cols>
    <col min="1" max="1" width="7.8515625" style="12" customWidth="1"/>
    <col min="2" max="3" width="2.7109375" style="12" customWidth="1"/>
    <col min="4" max="4" width="60.7109375" style="12" customWidth="1"/>
    <col min="5" max="5" width="11.140625" style="12" bestFit="1" customWidth="1"/>
    <col min="6" max="6" width="10.28125" style="12" bestFit="1" customWidth="1"/>
    <col min="7" max="16384" width="7.8515625" style="12" customWidth="1"/>
  </cols>
  <sheetData>
    <row r="2" ht="18.75">
      <c r="B2" s="52" t="s">
        <v>198</v>
      </c>
    </row>
    <row r="3" ht="15">
      <c r="B3" s="51" t="s">
        <v>197</v>
      </c>
    </row>
    <row r="4" ht="15">
      <c r="B4" s="51"/>
    </row>
    <row r="5" ht="15">
      <c r="B5" s="3" t="s">
        <v>0</v>
      </c>
    </row>
    <row r="6" spans="2:6" ht="15">
      <c r="B6" s="4" t="s">
        <v>1</v>
      </c>
      <c r="C6" s="13"/>
      <c r="D6" s="13"/>
      <c r="E6" s="13"/>
      <c r="F6" s="13"/>
    </row>
    <row r="7" spans="2:3" ht="15">
      <c r="B7" s="14" t="s">
        <v>2</v>
      </c>
      <c r="C7" s="14"/>
    </row>
    <row r="9" ht="15">
      <c r="B9" s="3" t="s">
        <v>3</v>
      </c>
    </row>
    <row r="10" ht="15">
      <c r="B10" s="3"/>
    </row>
    <row r="11" spans="5:6" ht="15">
      <c r="E11" s="15" t="s">
        <v>4</v>
      </c>
      <c r="F11" s="15" t="s">
        <v>5</v>
      </c>
    </row>
    <row r="12" spans="5:6" ht="15">
      <c r="E12" s="15" t="s">
        <v>6</v>
      </c>
      <c r="F12" s="15" t="s">
        <v>7</v>
      </c>
    </row>
    <row r="13" spans="5:6" ht="15">
      <c r="E13" s="16" t="s">
        <v>8</v>
      </c>
      <c r="F13" s="16" t="s">
        <v>8</v>
      </c>
    </row>
    <row r="14" spans="5:6" ht="15">
      <c r="E14" s="15" t="s">
        <v>9</v>
      </c>
      <c r="F14" s="15" t="s">
        <v>9</v>
      </c>
    </row>
    <row r="15" spans="5:6" ht="15">
      <c r="E15" s="17"/>
      <c r="F15" s="17"/>
    </row>
    <row r="16" spans="2:6" ht="15">
      <c r="B16" s="59" t="s">
        <v>10</v>
      </c>
      <c r="C16" s="12" t="s">
        <v>11</v>
      </c>
      <c r="D16" s="12" t="s">
        <v>12</v>
      </c>
      <c r="E16" s="35">
        <v>28444</v>
      </c>
      <c r="F16" s="35">
        <v>116064</v>
      </c>
    </row>
    <row r="17" spans="3:6" ht="15">
      <c r="C17" s="12" t="s">
        <v>13</v>
      </c>
      <c r="D17" s="12" t="s">
        <v>14</v>
      </c>
      <c r="E17" s="35">
        <v>340</v>
      </c>
      <c r="F17" s="35">
        <v>436</v>
      </c>
    </row>
    <row r="18" spans="3:6" ht="15.75" thickBot="1">
      <c r="C18" s="12" t="s">
        <v>15</v>
      </c>
      <c r="D18" s="12" t="s">
        <v>16</v>
      </c>
      <c r="E18" s="36">
        <v>0</v>
      </c>
      <c r="F18" s="36">
        <v>8059</v>
      </c>
    </row>
    <row r="19" spans="5:6" ht="15">
      <c r="E19" s="35"/>
      <c r="F19" s="35"/>
    </row>
    <row r="20" spans="2:6" ht="15">
      <c r="B20" s="59" t="s">
        <v>17</v>
      </c>
      <c r="C20" s="12" t="s">
        <v>11</v>
      </c>
      <c r="D20" s="12" t="s">
        <v>18</v>
      </c>
      <c r="E20" s="35"/>
      <c r="F20" s="35"/>
    </row>
    <row r="21" spans="4:6" ht="15">
      <c r="D21" s="60" t="s">
        <v>19</v>
      </c>
      <c r="E21" s="35"/>
      <c r="F21" s="35"/>
    </row>
    <row r="22" spans="4:6" ht="15">
      <c r="D22" s="60" t="s">
        <v>20</v>
      </c>
      <c r="E22" s="35">
        <v>9723</v>
      </c>
      <c r="F22" s="35">
        <v>24185</v>
      </c>
    </row>
    <row r="23" spans="3:6" ht="15">
      <c r="C23" s="12" t="s">
        <v>13</v>
      </c>
      <c r="D23" s="12" t="s">
        <v>21</v>
      </c>
      <c r="E23" s="35">
        <v>-4081</v>
      </c>
      <c r="F23" s="35">
        <v>-14370</v>
      </c>
    </row>
    <row r="24" spans="3:6" ht="15">
      <c r="C24" s="12" t="s">
        <v>15</v>
      </c>
      <c r="D24" s="12" t="s">
        <v>22</v>
      </c>
      <c r="E24" s="35">
        <v>-1412</v>
      </c>
      <c r="F24" s="35">
        <v>-4809</v>
      </c>
    </row>
    <row r="25" spans="3:6" ht="15">
      <c r="C25" s="12" t="s">
        <v>23</v>
      </c>
      <c r="D25" s="12" t="s">
        <v>24</v>
      </c>
      <c r="E25" s="35">
        <v>-89696</v>
      </c>
      <c r="F25" s="35">
        <v>-93497</v>
      </c>
    </row>
    <row r="26" spans="3:6" ht="23.25" customHeight="1">
      <c r="C26" s="12" t="s">
        <v>25</v>
      </c>
      <c r="D26" s="12" t="s">
        <v>26</v>
      </c>
      <c r="E26" s="37">
        <f>SUM(E22:E25)</f>
        <v>-85466</v>
      </c>
      <c r="F26" s="37">
        <f>SUM(F22:F25)</f>
        <v>-88491</v>
      </c>
    </row>
    <row r="27" spans="4:6" ht="15">
      <c r="D27" s="60" t="s">
        <v>27</v>
      </c>
      <c r="E27" s="35"/>
      <c r="F27" s="35"/>
    </row>
    <row r="28" spans="4:6" ht="15">
      <c r="D28" s="60" t="s">
        <v>20</v>
      </c>
      <c r="E28" s="35"/>
      <c r="F28" s="35"/>
    </row>
    <row r="29" spans="3:6" ht="15">
      <c r="C29" s="12" t="s">
        <v>28</v>
      </c>
      <c r="D29" s="12" t="s">
        <v>29</v>
      </c>
      <c r="E29" s="35">
        <v>-29070</v>
      </c>
      <c r="F29" s="35">
        <v>-44054</v>
      </c>
    </row>
    <row r="30" spans="3:6" ht="23.25" customHeight="1">
      <c r="C30" s="12" t="s">
        <v>30</v>
      </c>
      <c r="D30" s="12" t="s">
        <v>31</v>
      </c>
      <c r="E30" s="37">
        <f>SUM(E26:E29)</f>
        <v>-114536</v>
      </c>
      <c r="F30" s="37">
        <f>SUM(F26:F29)</f>
        <v>-132545</v>
      </c>
    </row>
    <row r="31" spans="3:6" ht="15">
      <c r="C31" s="12" t="s">
        <v>32</v>
      </c>
      <c r="D31" s="12" t="s">
        <v>33</v>
      </c>
      <c r="E31" s="35">
        <v>0</v>
      </c>
      <c r="F31" s="35">
        <v>0</v>
      </c>
    </row>
    <row r="32" spans="3:6" ht="23.25" customHeight="1">
      <c r="C32" s="12" t="s">
        <v>34</v>
      </c>
      <c r="D32" s="12" t="s">
        <v>35</v>
      </c>
      <c r="E32" s="37">
        <f>SUM(E30:E31)</f>
        <v>-114536</v>
      </c>
      <c r="F32" s="37">
        <f>SUM(F30:F31)</f>
        <v>-132545</v>
      </c>
    </row>
    <row r="33" spans="4:6" ht="15">
      <c r="D33" s="12" t="s">
        <v>36</v>
      </c>
      <c r="E33" s="35">
        <v>-581</v>
      </c>
      <c r="F33" s="35">
        <v>-1571</v>
      </c>
    </row>
    <row r="34" spans="3:6" ht="23.25" customHeight="1">
      <c r="C34" s="12" t="s">
        <v>37</v>
      </c>
      <c r="D34" s="12" t="s">
        <v>38</v>
      </c>
      <c r="E34" s="37">
        <f>SUM(E32:E33)</f>
        <v>-115117</v>
      </c>
      <c r="F34" s="37">
        <f>SUM(F32:F33)</f>
        <v>-134116</v>
      </c>
    </row>
    <row r="35" spans="3:6" ht="15">
      <c r="C35" s="12" t="s">
        <v>39</v>
      </c>
      <c r="D35" s="12" t="s">
        <v>40</v>
      </c>
      <c r="E35" s="35">
        <v>0</v>
      </c>
      <c r="F35" s="35">
        <v>0</v>
      </c>
    </row>
    <row r="36" spans="3:6" ht="23.25" customHeight="1" thickBot="1">
      <c r="C36" s="12" t="s">
        <v>41</v>
      </c>
      <c r="D36" s="12" t="s">
        <v>42</v>
      </c>
      <c r="E36" s="38">
        <f>SUM(E34:E35)</f>
        <v>-115117</v>
      </c>
      <c r="F36" s="38">
        <f>SUM(F34:F35)</f>
        <v>-134116</v>
      </c>
    </row>
    <row r="38" spans="2:4" ht="15">
      <c r="B38" s="59" t="s">
        <v>43</v>
      </c>
      <c r="C38" s="12" t="s">
        <v>11</v>
      </c>
      <c r="D38" s="12" t="s">
        <v>44</v>
      </c>
    </row>
    <row r="39" spans="4:6" ht="15">
      <c r="D39" s="12" t="s">
        <v>45</v>
      </c>
      <c r="E39" s="39">
        <f>E36/259503*100</f>
        <v>-44.36056615915808</v>
      </c>
      <c r="F39" s="39">
        <f>F36/259503*100</f>
        <v>-51.68186880305815</v>
      </c>
    </row>
    <row r="40" spans="4:6" ht="15">
      <c r="D40" s="12" t="s">
        <v>214</v>
      </c>
      <c r="E40" s="61" t="s">
        <v>215</v>
      </c>
      <c r="F40" s="61" t="s">
        <v>215</v>
      </c>
    </row>
    <row r="41" spans="2:4" ht="15">
      <c r="B41" s="18"/>
      <c r="C41" s="18"/>
      <c r="D41" s="18"/>
    </row>
    <row r="42" spans="2:4" ht="15">
      <c r="B42" s="18" t="s">
        <v>216</v>
      </c>
      <c r="C42" s="18"/>
      <c r="D42" s="18" t="s">
        <v>217</v>
      </c>
    </row>
    <row r="43" spans="2:4" ht="15">
      <c r="B43" s="18"/>
      <c r="C43" s="18"/>
      <c r="D43" s="18" t="s">
        <v>218</v>
      </c>
    </row>
    <row r="44" spans="2:4" ht="15">
      <c r="B44" s="18"/>
      <c r="C44" s="18"/>
      <c r="D44" s="18"/>
    </row>
    <row r="45" spans="2:4" ht="15">
      <c r="B45" s="18"/>
      <c r="C45" s="18"/>
      <c r="D45" s="18"/>
    </row>
    <row r="46" spans="2:4" ht="15">
      <c r="B46" s="18"/>
      <c r="C46" s="18"/>
      <c r="D46" s="18"/>
    </row>
    <row r="47" spans="2:4" ht="15">
      <c r="B47" s="18"/>
      <c r="C47" s="18"/>
      <c r="D47" s="18"/>
    </row>
    <row r="48" spans="2:4" ht="15">
      <c r="B48" s="18"/>
      <c r="C48" s="18"/>
      <c r="D48" s="18"/>
    </row>
    <row r="49" spans="2:4" ht="15">
      <c r="B49" s="18"/>
      <c r="C49" s="18"/>
      <c r="D49" s="18"/>
    </row>
    <row r="50" spans="2:4" ht="15">
      <c r="B50" s="18"/>
      <c r="C50" s="18"/>
      <c r="D50" s="18"/>
    </row>
    <row r="51" spans="2:4" ht="15">
      <c r="B51" s="18"/>
      <c r="C51" s="18"/>
      <c r="D51" s="18"/>
    </row>
    <row r="52" spans="2:4" ht="15">
      <c r="B52" s="18"/>
      <c r="C52" s="18"/>
      <c r="D52" s="18"/>
    </row>
  </sheetData>
  <printOptions horizontalCentered="1"/>
  <pageMargins left="0.75" right="0.75" top="1" bottom="0.5" header="0" footer="0"/>
  <pageSetup horizontalDpi="180" verticalDpi="180" orientation="portrait" paperSize="9" r:id="rId1"/>
  <headerFooter alignWithMargins="0">
    <oddFooter>&amp;L&amp;"Times New Roman,Regular"&amp;9&amp;F/ &amp;A/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70"/>
  <sheetViews>
    <sheetView workbookViewId="0" topLeftCell="B50">
      <selection activeCell="B61" sqref="B61"/>
    </sheetView>
  </sheetViews>
  <sheetFormatPr defaultColWidth="9.140625" defaultRowHeight="12.75"/>
  <cols>
    <col min="1" max="1" width="9.140625" style="19" customWidth="1"/>
    <col min="2" max="2" width="50.7109375" style="19" customWidth="1"/>
    <col min="3" max="3" width="12.00390625" style="19" bestFit="1" customWidth="1"/>
    <col min="4" max="4" width="2.7109375" style="19" customWidth="1"/>
    <col min="5" max="5" width="12.7109375" style="19" customWidth="1"/>
    <col min="6" max="16384" width="9.140625" style="19" customWidth="1"/>
  </cols>
  <sheetData>
    <row r="2" ht="18.75">
      <c r="B2" s="52" t="s">
        <v>198</v>
      </c>
    </row>
    <row r="3" ht="12.75">
      <c r="B3" s="51" t="s">
        <v>197</v>
      </c>
    </row>
    <row r="4" ht="12.75">
      <c r="B4" s="51"/>
    </row>
    <row r="5" spans="2:3" ht="15">
      <c r="B5" s="3" t="s">
        <v>0</v>
      </c>
      <c r="C5" s="12"/>
    </row>
    <row r="6" spans="2:5" ht="15">
      <c r="B6" s="4" t="s">
        <v>1</v>
      </c>
      <c r="C6" s="13"/>
      <c r="D6" s="20"/>
      <c r="E6" s="20"/>
    </row>
    <row r="7" spans="2:3" ht="15">
      <c r="B7" s="14" t="s">
        <v>2</v>
      </c>
      <c r="C7" s="12"/>
    </row>
    <row r="8" ht="15">
      <c r="B8" s="2"/>
    </row>
    <row r="9" ht="14.25">
      <c r="B9" s="1" t="s">
        <v>93</v>
      </c>
    </row>
    <row r="10" ht="14.25">
      <c r="B10" s="1"/>
    </row>
    <row r="11" spans="3:5" ht="12.75">
      <c r="C11" s="21" t="s">
        <v>46</v>
      </c>
      <c r="E11" s="21" t="s">
        <v>46</v>
      </c>
    </row>
    <row r="12" spans="3:5" ht="12.75">
      <c r="C12" s="21" t="s">
        <v>52</v>
      </c>
      <c r="E12" s="21" t="s">
        <v>47</v>
      </c>
    </row>
    <row r="13" spans="3:5" ht="12.75">
      <c r="C13" s="21" t="s">
        <v>50</v>
      </c>
      <c r="E13" s="21" t="s">
        <v>48</v>
      </c>
    </row>
    <row r="14" spans="3:5" ht="12.75">
      <c r="C14" s="21" t="s">
        <v>51</v>
      </c>
      <c r="E14" s="21" t="s">
        <v>49</v>
      </c>
    </row>
    <row r="15" spans="3:5" ht="12.75">
      <c r="C15" s="22">
        <v>36433</v>
      </c>
      <c r="E15" s="22">
        <v>36160</v>
      </c>
    </row>
    <row r="16" spans="3:5" ht="12.75">
      <c r="C16" s="21" t="s">
        <v>53</v>
      </c>
      <c r="E16" s="21" t="s">
        <v>53</v>
      </c>
    </row>
    <row r="18" spans="2:5" ht="12.75">
      <c r="B18" s="23" t="s">
        <v>54</v>
      </c>
      <c r="C18" s="24">
        <v>273175383</v>
      </c>
      <c r="D18" s="25"/>
      <c r="E18" s="24">
        <v>305101976</v>
      </c>
    </row>
    <row r="19" spans="2:5" ht="12.75">
      <c r="B19" s="23" t="s">
        <v>55</v>
      </c>
      <c r="C19" s="24">
        <v>16329611</v>
      </c>
      <c r="D19" s="25"/>
      <c r="E19" s="24">
        <v>133049248</v>
      </c>
    </row>
    <row r="20" spans="2:5" ht="12.75">
      <c r="B20" s="23" t="s">
        <v>56</v>
      </c>
      <c r="C20" s="24">
        <v>181809724</v>
      </c>
      <c r="D20" s="25"/>
      <c r="E20" s="24">
        <v>181942949</v>
      </c>
    </row>
    <row r="21" spans="2:5" ht="12.75">
      <c r="B21" s="23" t="s">
        <v>57</v>
      </c>
      <c r="C21" s="24">
        <v>52202948</v>
      </c>
      <c r="D21" s="25"/>
      <c r="E21" s="24">
        <v>52202948</v>
      </c>
    </row>
    <row r="22" spans="2:5" ht="12.75">
      <c r="B22" s="23" t="s">
        <v>58</v>
      </c>
      <c r="C22" s="24">
        <v>635026</v>
      </c>
      <c r="D22" s="25"/>
      <c r="E22" s="24">
        <v>635026</v>
      </c>
    </row>
    <row r="23" spans="2:5" ht="12.75">
      <c r="B23" s="23" t="s">
        <v>59</v>
      </c>
      <c r="C23" s="24">
        <v>14097363</v>
      </c>
      <c r="D23" s="25"/>
      <c r="E23" s="24">
        <v>14093367</v>
      </c>
    </row>
    <row r="24" spans="2:5" ht="12.75">
      <c r="B24" s="23" t="s">
        <v>60</v>
      </c>
      <c r="C24" s="24">
        <v>36445</v>
      </c>
      <c r="D24" s="25"/>
      <c r="E24" s="24">
        <v>38445</v>
      </c>
    </row>
    <row r="25" spans="3:5" ht="12.75">
      <c r="C25" s="25"/>
      <c r="D25" s="25"/>
      <c r="E25" s="25"/>
    </row>
    <row r="26" spans="2:5" ht="12.75">
      <c r="B26" s="23" t="s">
        <v>61</v>
      </c>
      <c r="C26" s="25"/>
      <c r="D26" s="25"/>
      <c r="E26" s="25"/>
    </row>
    <row r="27" spans="2:5" ht="12.75">
      <c r="B27" s="26" t="s">
        <v>62</v>
      </c>
      <c r="C27" s="27">
        <v>21347827</v>
      </c>
      <c r="D27" s="25"/>
      <c r="E27" s="27">
        <v>36896796</v>
      </c>
    </row>
    <row r="28" spans="2:5" ht="12.75">
      <c r="B28" s="26" t="s">
        <v>67</v>
      </c>
      <c r="C28" s="28">
        <v>637698839</v>
      </c>
      <c r="D28" s="25"/>
      <c r="E28" s="28">
        <v>660181005</v>
      </c>
    </row>
    <row r="29" spans="2:5" ht="12.75">
      <c r="B29" s="26" t="s">
        <v>66</v>
      </c>
      <c r="C29" s="28">
        <v>45720526</v>
      </c>
      <c r="D29" s="25"/>
      <c r="E29" s="28">
        <v>45174040</v>
      </c>
    </row>
    <row r="30" spans="2:5" ht="12.75">
      <c r="B30" s="26" t="s">
        <v>63</v>
      </c>
      <c r="C30" s="28">
        <v>29966351</v>
      </c>
      <c r="D30" s="25"/>
      <c r="E30" s="28">
        <v>39485226</v>
      </c>
    </row>
    <row r="31" spans="2:5" ht="12.75">
      <c r="B31" s="26" t="s">
        <v>68</v>
      </c>
      <c r="C31" s="28">
        <v>11198500</v>
      </c>
      <c r="D31" s="25"/>
      <c r="E31" s="28">
        <v>16309136</v>
      </c>
    </row>
    <row r="32" spans="2:5" ht="12.75">
      <c r="B32" s="26" t="s">
        <v>64</v>
      </c>
      <c r="C32" s="28">
        <v>2243555</v>
      </c>
      <c r="D32" s="25"/>
      <c r="E32" s="28">
        <v>4044637</v>
      </c>
    </row>
    <row r="33" spans="2:5" ht="12.75">
      <c r="B33" s="26" t="s">
        <v>65</v>
      </c>
      <c r="C33" s="28">
        <v>27744063</v>
      </c>
      <c r="D33" s="25"/>
      <c r="E33" s="28">
        <v>18418105</v>
      </c>
    </row>
    <row r="34" spans="3:5" ht="12.75" customHeight="1">
      <c r="C34" s="29">
        <f>SUM(C27:C33)</f>
        <v>775919661</v>
      </c>
      <c r="D34" s="25"/>
      <c r="E34" s="29">
        <f>SUM(E27:E33)</f>
        <v>820508945</v>
      </c>
    </row>
    <row r="35" spans="3:5" ht="12" customHeight="1">
      <c r="C35" s="28"/>
      <c r="D35" s="25"/>
      <c r="E35" s="28"/>
    </row>
    <row r="36" spans="2:5" ht="12.75">
      <c r="B36" s="23" t="s">
        <v>69</v>
      </c>
      <c r="C36" s="28"/>
      <c r="D36" s="25"/>
      <c r="E36" s="28"/>
    </row>
    <row r="37" spans="2:5" ht="12.75">
      <c r="B37" s="26" t="s">
        <v>70</v>
      </c>
      <c r="C37" s="28">
        <v>21946865</v>
      </c>
      <c r="D37" s="25"/>
      <c r="E37" s="28">
        <v>15795747</v>
      </c>
    </row>
    <row r="38" spans="2:5" ht="12.75">
      <c r="B38" s="26" t="s">
        <v>71</v>
      </c>
      <c r="C38" s="28">
        <v>139241256</v>
      </c>
      <c r="D38" s="25"/>
      <c r="E38" s="28">
        <v>157733632</v>
      </c>
    </row>
    <row r="39" spans="2:5" ht="12.75">
      <c r="B39" s="26" t="s">
        <v>72</v>
      </c>
      <c r="C39" s="28">
        <v>1505141</v>
      </c>
      <c r="D39" s="25"/>
      <c r="E39" s="28">
        <v>1505141</v>
      </c>
    </row>
    <row r="40" spans="2:5" ht="12.75">
      <c r="B40" s="26" t="s">
        <v>73</v>
      </c>
      <c r="C40" s="28">
        <v>136974673</v>
      </c>
      <c r="D40" s="25"/>
      <c r="E40" s="28">
        <v>172852295</v>
      </c>
    </row>
    <row r="41" spans="2:5" ht="12.75">
      <c r="B41" s="26" t="s">
        <v>74</v>
      </c>
      <c r="C41" s="28">
        <v>114559531</v>
      </c>
      <c r="D41" s="25"/>
      <c r="E41" s="28">
        <v>109107018</v>
      </c>
    </row>
    <row r="42" spans="2:5" ht="12.75">
      <c r="B42" s="26" t="s">
        <v>75</v>
      </c>
      <c r="C42" s="28">
        <v>390160</v>
      </c>
      <c r="D42" s="25"/>
      <c r="E42" s="28">
        <v>1028409</v>
      </c>
    </row>
    <row r="43" spans="2:5" ht="12.75">
      <c r="B43" s="26" t="s">
        <v>77</v>
      </c>
      <c r="C43" s="28">
        <v>23496200</v>
      </c>
      <c r="D43" s="25"/>
      <c r="E43" s="28">
        <v>23618333</v>
      </c>
    </row>
    <row r="44" spans="2:5" ht="12.75">
      <c r="B44" s="26" t="s">
        <v>76</v>
      </c>
      <c r="C44" s="28">
        <v>4505420</v>
      </c>
      <c r="D44" s="25"/>
      <c r="E44" s="28">
        <v>14036781</v>
      </c>
    </row>
    <row r="45" spans="3:5" ht="12.75">
      <c r="C45" s="29">
        <f>SUM(C37:C44)</f>
        <v>442619246</v>
      </c>
      <c r="D45" s="25"/>
      <c r="E45" s="29">
        <f>SUM(E37:E44)</f>
        <v>495677356</v>
      </c>
    </row>
    <row r="46" spans="2:5" ht="23.25" customHeight="1">
      <c r="B46" s="23" t="s">
        <v>78</v>
      </c>
      <c r="C46" s="25">
        <f>C34-C45</f>
        <v>333300415</v>
      </c>
      <c r="D46" s="25"/>
      <c r="E46" s="25">
        <f>E34-E45</f>
        <v>324831589</v>
      </c>
    </row>
    <row r="47" spans="3:5" ht="23.25" customHeight="1" thickBot="1">
      <c r="C47" s="30">
        <f>SUM(C18:C24)+C46</f>
        <v>871586915</v>
      </c>
      <c r="D47" s="25"/>
      <c r="E47" s="30">
        <f>SUM(E18:E24)+E46</f>
        <v>1011895548</v>
      </c>
    </row>
    <row r="48" spans="3:5" ht="13.5" thickTop="1">
      <c r="C48" s="25"/>
      <c r="D48" s="25"/>
      <c r="E48" s="25"/>
    </row>
    <row r="49" spans="3:5" ht="12.75">
      <c r="C49" s="25"/>
      <c r="D49" s="25"/>
      <c r="E49" s="25"/>
    </row>
    <row r="50" spans="2:5" ht="12.75">
      <c r="B50" s="23" t="s">
        <v>79</v>
      </c>
      <c r="C50" s="25"/>
      <c r="D50" s="25"/>
      <c r="E50" s="25"/>
    </row>
    <row r="51" spans="2:5" ht="12.75">
      <c r="B51" s="31" t="s">
        <v>80</v>
      </c>
      <c r="C51" s="25">
        <v>259502583</v>
      </c>
      <c r="D51" s="25"/>
      <c r="E51" s="25">
        <v>259502583</v>
      </c>
    </row>
    <row r="52" spans="2:5" ht="12.75">
      <c r="B52" s="31" t="s">
        <v>81</v>
      </c>
      <c r="C52" s="25"/>
      <c r="D52" s="25"/>
      <c r="E52" s="25"/>
    </row>
    <row r="53" spans="2:5" ht="12.75">
      <c r="B53" s="26" t="s">
        <v>82</v>
      </c>
      <c r="C53" s="25">
        <v>402653291</v>
      </c>
      <c r="D53" s="25"/>
      <c r="E53" s="25">
        <v>402653291</v>
      </c>
    </row>
    <row r="54" spans="2:5" ht="12.75">
      <c r="B54" s="26" t="s">
        <v>83</v>
      </c>
      <c r="C54" s="25">
        <v>467000</v>
      </c>
      <c r="D54" s="25"/>
      <c r="E54" s="25">
        <v>467000</v>
      </c>
    </row>
    <row r="55" spans="2:5" ht="12.75">
      <c r="B55" s="26" t="s">
        <v>84</v>
      </c>
      <c r="C55" s="25">
        <v>43080019</v>
      </c>
      <c r="D55" s="25"/>
      <c r="E55" s="25">
        <v>43080019</v>
      </c>
    </row>
    <row r="56" spans="2:5" ht="12.75">
      <c r="B56" s="26" t="s">
        <v>85</v>
      </c>
      <c r="C56" s="25">
        <v>366796</v>
      </c>
      <c r="D56" s="25"/>
      <c r="E56" s="25">
        <v>366796</v>
      </c>
    </row>
    <row r="57" spans="2:5" ht="12.75">
      <c r="B57" s="26" t="s">
        <v>86</v>
      </c>
      <c r="C57" s="25">
        <v>-179674850</v>
      </c>
      <c r="D57" s="25"/>
      <c r="E57" s="25">
        <v>-45559866</v>
      </c>
    </row>
    <row r="58" spans="3:5" ht="12.75">
      <c r="C58" s="32">
        <f>SUM(C51:C57)</f>
        <v>526394839</v>
      </c>
      <c r="D58" s="25"/>
      <c r="E58" s="32">
        <f>SUM(E51:E57)</f>
        <v>660509823</v>
      </c>
    </row>
    <row r="59" spans="3:5" ht="12.75">
      <c r="C59" s="25"/>
      <c r="D59" s="25"/>
      <c r="E59" s="33"/>
    </row>
    <row r="60" spans="2:5" ht="12.75">
      <c r="B60" s="23" t="s">
        <v>87</v>
      </c>
      <c r="C60" s="25">
        <v>66139758</v>
      </c>
      <c r="D60" s="25"/>
      <c r="E60" s="25">
        <v>66368035</v>
      </c>
    </row>
    <row r="61" spans="2:5" ht="12.75">
      <c r="B61" s="23" t="s">
        <v>213</v>
      </c>
      <c r="C61" s="25"/>
      <c r="D61" s="25"/>
      <c r="E61" s="25"/>
    </row>
    <row r="62" spans="2:5" ht="12.75">
      <c r="B62" s="19" t="s">
        <v>88</v>
      </c>
      <c r="C62" s="25">
        <v>64292793</v>
      </c>
      <c r="D62" s="25"/>
      <c r="E62" s="25">
        <v>68664616</v>
      </c>
    </row>
    <row r="63" spans="2:5" ht="12.75">
      <c r="B63" s="19" t="s">
        <v>89</v>
      </c>
      <c r="C63" s="25">
        <v>27370000</v>
      </c>
      <c r="D63" s="25"/>
      <c r="E63" s="25">
        <v>27370000</v>
      </c>
    </row>
    <row r="64" spans="2:5" ht="12.75">
      <c r="B64" s="19" t="s">
        <v>90</v>
      </c>
      <c r="C64" s="25">
        <v>63587620</v>
      </c>
      <c r="D64" s="25"/>
      <c r="E64" s="25">
        <v>62160795</v>
      </c>
    </row>
    <row r="65" spans="2:5" ht="12.75">
      <c r="B65" s="19" t="s">
        <v>91</v>
      </c>
      <c r="C65" s="25">
        <v>123801905</v>
      </c>
      <c r="D65" s="25"/>
      <c r="E65" s="25">
        <v>126525012</v>
      </c>
    </row>
    <row r="66" spans="2:5" ht="12.75">
      <c r="B66" s="19" t="s">
        <v>75</v>
      </c>
      <c r="C66" s="25">
        <v>0</v>
      </c>
      <c r="D66" s="25"/>
      <c r="E66" s="25">
        <v>297267</v>
      </c>
    </row>
    <row r="67" spans="3:5" ht="23.25" customHeight="1" thickBot="1">
      <c r="C67" s="30">
        <f>SUM(C58:C66)</f>
        <v>871586915</v>
      </c>
      <c r="D67" s="25"/>
      <c r="E67" s="30">
        <f>SUM(E58:E66)</f>
        <v>1011895548</v>
      </c>
    </row>
    <row r="68" spans="3:5" ht="13.5" thickTop="1">
      <c r="C68" s="25"/>
      <c r="D68" s="25"/>
      <c r="E68" s="25"/>
    </row>
    <row r="69" spans="2:5" ht="12.75">
      <c r="B69" s="23" t="s">
        <v>92</v>
      </c>
      <c r="C69" s="58">
        <f>(C58-C23-C24)/C51*100</f>
        <v>197.40112991476465</v>
      </c>
      <c r="D69" s="25"/>
      <c r="E69" s="58">
        <f>(E58-E23-E24)/E51*100</f>
        <v>249.08345941203982</v>
      </c>
    </row>
    <row r="70" spans="3:5" ht="12.75">
      <c r="C70" s="25"/>
      <c r="D70" s="25"/>
      <c r="E70" s="25"/>
    </row>
  </sheetData>
  <printOptions/>
  <pageMargins left="0.75" right="0.75" top="1" bottom="1" header="0.5" footer="0.5"/>
  <pageSetup fitToHeight="2" horizontalDpi="300" verticalDpi="300" orientation="portrait" paperSize="9" r:id="rId1"/>
  <headerFooter alignWithMargins="0">
    <oddFooter>&amp;L&amp;"Times New Roman,Regular"&amp;9&amp;F/ &amp;A/ &amp;D - &amp;T</oddFooter>
  </headerFooter>
  <rowBreaks count="1" manualBreakCount="1">
    <brk id="48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147"/>
  <sheetViews>
    <sheetView tabSelected="1" workbookViewId="0" topLeftCell="A115">
      <selection activeCell="F125" sqref="F125"/>
    </sheetView>
  </sheetViews>
  <sheetFormatPr defaultColWidth="9.140625" defaultRowHeight="12.75"/>
  <cols>
    <col min="1" max="1" width="9.140625" style="2" customWidth="1"/>
    <col min="2" max="3" width="4.7109375" style="2" customWidth="1"/>
    <col min="4" max="8" width="9.140625" style="2" customWidth="1"/>
    <col min="9" max="9" width="14.7109375" style="2" bestFit="1" customWidth="1"/>
    <col min="10" max="10" width="14.140625" style="2" bestFit="1" customWidth="1"/>
    <col min="11" max="11" width="16.28125" style="2" bestFit="1" customWidth="1"/>
    <col min="12" max="16384" width="9.140625" style="2" customWidth="1"/>
  </cols>
  <sheetData>
    <row r="2" ht="18.75">
      <c r="B2" s="52" t="s">
        <v>198</v>
      </c>
    </row>
    <row r="3" ht="15">
      <c r="B3" s="51" t="s">
        <v>197</v>
      </c>
    </row>
    <row r="4" ht="15">
      <c r="B4" s="50"/>
    </row>
    <row r="5" ht="15">
      <c r="B5" s="3" t="s">
        <v>196</v>
      </c>
    </row>
    <row r="6" spans="2:11" ht="15">
      <c r="B6" s="4" t="s">
        <v>195</v>
      </c>
      <c r="C6" s="5"/>
      <c r="D6" s="5"/>
      <c r="E6" s="5"/>
      <c r="F6" s="5"/>
      <c r="G6" s="5"/>
      <c r="H6" s="5"/>
      <c r="I6" s="5"/>
      <c r="J6" s="5"/>
      <c r="K6" s="5"/>
    </row>
    <row r="8" ht="15">
      <c r="B8" s="1" t="s">
        <v>94</v>
      </c>
    </row>
    <row r="10" spans="2:3" ht="15">
      <c r="B10" s="6" t="s">
        <v>10</v>
      </c>
      <c r="C10" s="1" t="s">
        <v>95</v>
      </c>
    </row>
    <row r="11" ht="15">
      <c r="C11" s="2" t="s">
        <v>165</v>
      </c>
    </row>
    <row r="12" ht="15">
      <c r="C12" s="2" t="s">
        <v>199</v>
      </c>
    </row>
    <row r="14" spans="2:3" ht="15">
      <c r="B14" s="6" t="s">
        <v>17</v>
      </c>
      <c r="C14" s="1" t="s">
        <v>24</v>
      </c>
    </row>
    <row r="15" spans="2:11" ht="15">
      <c r="B15" s="6"/>
      <c r="C15" s="2" t="s">
        <v>96</v>
      </c>
      <c r="K15" s="7"/>
    </row>
    <row r="16" ht="15">
      <c r="K16" s="7" t="s">
        <v>53</v>
      </c>
    </row>
    <row r="17" spans="3:11" ht="15">
      <c r="C17" s="2" t="s">
        <v>219</v>
      </c>
      <c r="K17" s="8">
        <v>1829000</v>
      </c>
    </row>
    <row r="18" spans="3:11" ht="15">
      <c r="C18" s="2" t="s">
        <v>98</v>
      </c>
      <c r="K18" s="8">
        <v>8425372</v>
      </c>
    </row>
    <row r="19" spans="3:11" ht="15">
      <c r="C19" s="2" t="s">
        <v>97</v>
      </c>
      <c r="K19" s="9">
        <v>-3712003</v>
      </c>
    </row>
    <row r="20" spans="3:11" ht="15">
      <c r="C20" s="2" t="s">
        <v>101</v>
      </c>
      <c r="K20" s="9">
        <f>-5007035-16667200</f>
        <v>-21674235</v>
      </c>
    </row>
    <row r="21" spans="3:11" ht="15">
      <c r="C21" s="2" t="s">
        <v>102</v>
      </c>
      <c r="K21" s="9">
        <v>-7219929</v>
      </c>
    </row>
    <row r="22" spans="3:11" ht="15">
      <c r="C22" s="2" t="s">
        <v>200</v>
      </c>
      <c r="K22" s="9">
        <v>-71145105</v>
      </c>
    </row>
    <row r="23" ht="15">
      <c r="K23" s="10">
        <f>SUM(K17:K22)</f>
        <v>-93496900</v>
      </c>
    </row>
    <row r="25" spans="2:3" ht="15">
      <c r="B25" s="6" t="s">
        <v>43</v>
      </c>
      <c r="C25" s="1" t="s">
        <v>40</v>
      </c>
    </row>
    <row r="26" ht="15">
      <c r="C26" s="2" t="s">
        <v>99</v>
      </c>
    </row>
    <row r="28" spans="2:3" ht="15">
      <c r="B28" s="6" t="s">
        <v>100</v>
      </c>
      <c r="C28" s="1" t="s">
        <v>33</v>
      </c>
    </row>
    <row r="29" ht="15">
      <c r="C29" s="2" t="s">
        <v>170</v>
      </c>
    </row>
    <row r="30" ht="15">
      <c r="C30" s="2" t="s">
        <v>171</v>
      </c>
    </row>
    <row r="31" ht="15">
      <c r="C31" s="2" t="s">
        <v>172</v>
      </c>
    </row>
    <row r="33" spans="2:3" ht="15">
      <c r="B33" s="6" t="s">
        <v>103</v>
      </c>
      <c r="C33" s="1" t="s">
        <v>104</v>
      </c>
    </row>
    <row r="34" ht="15">
      <c r="C34" s="2" t="s">
        <v>105</v>
      </c>
    </row>
    <row r="36" spans="2:3" ht="15">
      <c r="B36" s="6" t="s">
        <v>106</v>
      </c>
      <c r="C36" s="1" t="s">
        <v>107</v>
      </c>
    </row>
    <row r="37" ht="15">
      <c r="C37" s="2" t="s">
        <v>201</v>
      </c>
    </row>
    <row r="38" ht="15">
      <c r="C38" s="2" t="s">
        <v>202</v>
      </c>
    </row>
    <row r="39" ht="15">
      <c r="C39" s="2" t="s">
        <v>203</v>
      </c>
    </row>
    <row r="41" spans="2:3" ht="15">
      <c r="B41" s="6" t="s">
        <v>108</v>
      </c>
      <c r="C41" s="1" t="s">
        <v>109</v>
      </c>
    </row>
    <row r="42" spans="3:4" ht="15">
      <c r="C42" s="2" t="s">
        <v>11</v>
      </c>
      <c r="D42" s="2" t="s">
        <v>173</v>
      </c>
    </row>
    <row r="43" ht="15">
      <c r="D43" s="2" t="s">
        <v>174</v>
      </c>
    </row>
    <row r="45" spans="3:4" ht="15">
      <c r="C45" s="2" t="s">
        <v>13</v>
      </c>
      <c r="D45" s="2" t="s">
        <v>110</v>
      </c>
    </row>
    <row r="46" spans="4:11" ht="15">
      <c r="D46" s="42"/>
      <c r="E46" s="43"/>
      <c r="F46" s="43"/>
      <c r="G46" s="43"/>
      <c r="H46" s="43"/>
      <c r="I46" s="43"/>
      <c r="J46" s="43"/>
      <c r="K46" s="41" t="s">
        <v>53</v>
      </c>
    </row>
    <row r="47" spans="4:11" ht="23.25" customHeight="1">
      <c r="D47" s="42" t="s">
        <v>163</v>
      </c>
      <c r="E47" s="43"/>
      <c r="F47" s="43"/>
      <c r="G47" s="43"/>
      <c r="H47" s="43"/>
      <c r="I47" s="43"/>
      <c r="J47" s="43"/>
      <c r="K47" s="44">
        <v>203457229</v>
      </c>
    </row>
    <row r="48" spans="4:11" ht="23.25" customHeight="1">
      <c r="D48" s="42" t="s">
        <v>204</v>
      </c>
      <c r="E48" s="43"/>
      <c r="F48" s="43"/>
      <c r="G48" s="43"/>
      <c r="H48" s="43"/>
      <c r="I48" s="43"/>
      <c r="J48" s="43"/>
      <c r="K48" s="48">
        <v>180879240</v>
      </c>
    </row>
    <row r="49" spans="4:11" ht="23.25" customHeight="1">
      <c r="D49" s="45" t="s">
        <v>164</v>
      </c>
      <c r="E49" s="46"/>
      <c r="F49" s="46"/>
      <c r="G49" s="46"/>
      <c r="H49" s="46"/>
      <c r="I49" s="46"/>
      <c r="J49" s="46"/>
      <c r="K49" s="47">
        <v>105172230</v>
      </c>
    </row>
    <row r="51" spans="2:3" ht="15">
      <c r="B51" s="6" t="s">
        <v>111</v>
      </c>
      <c r="C51" s="1" t="s">
        <v>112</v>
      </c>
    </row>
    <row r="52" ht="15">
      <c r="C52" s="2" t="s">
        <v>205</v>
      </c>
    </row>
    <row r="53" ht="15">
      <c r="C53" s="2" t="s">
        <v>206</v>
      </c>
    </row>
    <row r="54" ht="15">
      <c r="C54" s="2" t="s">
        <v>207</v>
      </c>
    </row>
    <row r="55" ht="15">
      <c r="C55" s="49"/>
    </row>
    <row r="56" spans="2:3" ht="15">
      <c r="B56" s="6" t="s">
        <v>113</v>
      </c>
      <c r="C56" s="1" t="s">
        <v>114</v>
      </c>
    </row>
    <row r="57" ht="15">
      <c r="C57" s="2" t="s">
        <v>175</v>
      </c>
    </row>
    <row r="58" ht="15">
      <c r="C58" s="2" t="s">
        <v>176</v>
      </c>
    </row>
    <row r="59" ht="15">
      <c r="C59" s="2" t="s">
        <v>208</v>
      </c>
    </row>
    <row r="61" ht="15">
      <c r="C61" s="2" t="s">
        <v>177</v>
      </c>
    </row>
    <row r="63" spans="3:4" ht="15">
      <c r="C63" s="2" t="s">
        <v>11</v>
      </c>
      <c r="D63" s="2" t="s">
        <v>115</v>
      </c>
    </row>
    <row r="65" spans="3:4" ht="15">
      <c r="C65" s="2" t="s">
        <v>13</v>
      </c>
      <c r="D65" s="2" t="s">
        <v>166</v>
      </c>
    </row>
    <row r="66" ht="15">
      <c r="D66" s="2" t="s">
        <v>167</v>
      </c>
    </row>
    <row r="68" ht="15" hidden="1"/>
    <row r="69" spans="3:4" ht="15">
      <c r="C69" s="2" t="s">
        <v>15</v>
      </c>
      <c r="D69" s="2" t="s">
        <v>178</v>
      </c>
    </row>
    <row r="70" ht="15">
      <c r="D70" s="2" t="s">
        <v>179</v>
      </c>
    </row>
    <row r="72" spans="3:4" ht="15">
      <c r="C72" s="2" t="s">
        <v>23</v>
      </c>
      <c r="D72" s="2" t="s">
        <v>180</v>
      </c>
    </row>
    <row r="73" ht="15">
      <c r="D73" s="2" t="s">
        <v>181</v>
      </c>
    </row>
    <row r="74" ht="15">
      <c r="D74" s="2" t="s">
        <v>182</v>
      </c>
    </row>
    <row r="76" spans="2:3" ht="15">
      <c r="B76" s="6" t="s">
        <v>116</v>
      </c>
      <c r="C76" s="1" t="s">
        <v>117</v>
      </c>
    </row>
    <row r="77" ht="15">
      <c r="C77" s="2" t="s">
        <v>118</v>
      </c>
    </row>
    <row r="79" spans="2:3" ht="15">
      <c r="B79" s="6" t="s">
        <v>119</v>
      </c>
      <c r="C79" s="1" t="s">
        <v>120</v>
      </c>
    </row>
    <row r="80" ht="15">
      <c r="C80" s="2" t="s">
        <v>183</v>
      </c>
    </row>
    <row r="81" ht="15">
      <c r="C81" s="2" t="s">
        <v>184</v>
      </c>
    </row>
    <row r="83" spans="2:3" ht="15">
      <c r="B83" s="6" t="s">
        <v>121</v>
      </c>
      <c r="C83" s="1" t="s">
        <v>122</v>
      </c>
    </row>
    <row r="84" ht="15">
      <c r="C84" s="2" t="s">
        <v>123</v>
      </c>
    </row>
    <row r="85" spans="3:11" ht="15">
      <c r="C85" s="45"/>
      <c r="D85" s="46"/>
      <c r="E85" s="46"/>
      <c r="F85" s="46"/>
      <c r="G85" s="46"/>
      <c r="H85" s="46"/>
      <c r="I85" s="46"/>
      <c r="J85" s="46"/>
      <c r="K85" s="54" t="s">
        <v>53</v>
      </c>
    </row>
    <row r="86" spans="3:11" ht="23.25" customHeight="1">
      <c r="C86" s="45" t="s">
        <v>124</v>
      </c>
      <c r="D86" s="46"/>
      <c r="E86" s="46"/>
      <c r="F86" s="46"/>
      <c r="G86" s="46"/>
      <c r="H86" s="46"/>
      <c r="I86" s="46"/>
      <c r="J86" s="46"/>
      <c r="K86" s="47">
        <v>275030404</v>
      </c>
    </row>
    <row r="87" spans="3:11" ht="23.25" customHeight="1">
      <c r="C87" s="53" t="s">
        <v>125</v>
      </c>
      <c r="D87" s="5"/>
      <c r="E87" s="5"/>
      <c r="F87" s="5"/>
      <c r="G87" s="5"/>
      <c r="H87" s="5"/>
      <c r="I87" s="5"/>
      <c r="J87" s="5"/>
      <c r="K87" s="56">
        <v>64292793</v>
      </c>
    </row>
    <row r="88" spans="3:11" ht="23.25" customHeight="1">
      <c r="C88" s="53"/>
      <c r="D88" s="5"/>
      <c r="E88" s="5"/>
      <c r="F88" s="5"/>
      <c r="G88" s="5"/>
      <c r="H88" s="5"/>
      <c r="I88" s="5"/>
      <c r="J88" s="5"/>
      <c r="K88" s="55">
        <f>SUM(K86:K87)</f>
        <v>339323197</v>
      </c>
    </row>
    <row r="89" spans="3:11" ht="15" customHeight="1">
      <c r="C89" s="40"/>
      <c r="D89" s="40"/>
      <c r="E89" s="40"/>
      <c r="F89" s="40"/>
      <c r="G89" s="40"/>
      <c r="H89" s="40"/>
      <c r="I89" s="40"/>
      <c r="J89" s="40"/>
      <c r="K89" s="57"/>
    </row>
    <row r="90" ht="15">
      <c r="C90" s="2" t="s">
        <v>127</v>
      </c>
    </row>
    <row r="91" ht="15">
      <c r="K91" s="7" t="s">
        <v>53</v>
      </c>
    </row>
    <row r="92" spans="2:11" ht="15">
      <c r="B92" s="6"/>
      <c r="D92" s="2" t="s">
        <v>128</v>
      </c>
      <c r="K92" s="9">
        <v>62150000</v>
      </c>
    </row>
    <row r="94" spans="2:3" ht="15">
      <c r="B94" s="6" t="s">
        <v>126</v>
      </c>
      <c r="C94" s="1" t="s">
        <v>129</v>
      </c>
    </row>
    <row r="95" ht="15">
      <c r="C95" s="2" t="s">
        <v>209</v>
      </c>
    </row>
    <row r="96" ht="15">
      <c r="C96" s="2" t="s">
        <v>210</v>
      </c>
    </row>
    <row r="98" spans="2:3" ht="15">
      <c r="B98" s="6" t="s">
        <v>130</v>
      </c>
      <c r="C98" s="1" t="s">
        <v>131</v>
      </c>
    </row>
    <row r="99" ht="15">
      <c r="C99" s="2" t="s">
        <v>185</v>
      </c>
    </row>
    <row r="100" ht="15">
      <c r="C100" s="2" t="s">
        <v>186</v>
      </c>
    </row>
    <row r="102" spans="2:3" ht="15">
      <c r="B102" s="6" t="s">
        <v>132</v>
      </c>
      <c r="C102" s="1" t="s">
        <v>134</v>
      </c>
    </row>
    <row r="103" spans="3:4" ht="15">
      <c r="C103" s="2" t="s">
        <v>34</v>
      </c>
      <c r="D103" s="2" t="s">
        <v>187</v>
      </c>
    </row>
    <row r="104" ht="15">
      <c r="D104" s="2" t="s">
        <v>188</v>
      </c>
    </row>
    <row r="105" ht="15">
      <c r="D105" s="2" t="s">
        <v>189</v>
      </c>
    </row>
    <row r="107" spans="3:4" ht="15">
      <c r="C107" s="2" t="s">
        <v>133</v>
      </c>
      <c r="D107" s="2" t="s">
        <v>168</v>
      </c>
    </row>
    <row r="108" ht="15">
      <c r="D108" s="2" t="s">
        <v>169</v>
      </c>
    </row>
    <row r="109" ht="15">
      <c r="D109" s="2" t="s">
        <v>190</v>
      </c>
    </row>
    <row r="110" ht="15">
      <c r="D110" s="2" t="s">
        <v>191</v>
      </c>
    </row>
    <row r="111" ht="15">
      <c r="D111" s="2" t="s">
        <v>192</v>
      </c>
    </row>
    <row r="113" spans="2:3" ht="15">
      <c r="B113" s="6" t="s">
        <v>135</v>
      </c>
      <c r="C113" s="1" t="s">
        <v>136</v>
      </c>
    </row>
    <row r="114" ht="15">
      <c r="C114" s="2" t="s">
        <v>143</v>
      </c>
    </row>
    <row r="115" spans="10:11" ht="15">
      <c r="J115" s="7" t="s">
        <v>144</v>
      </c>
      <c r="K115" s="7" t="s">
        <v>146</v>
      </c>
    </row>
    <row r="116" spans="9:11" ht="15">
      <c r="I116" s="7" t="s">
        <v>12</v>
      </c>
      <c r="J116" s="7" t="s">
        <v>145</v>
      </c>
      <c r="K116" s="7" t="s">
        <v>147</v>
      </c>
    </row>
    <row r="117" spans="9:11" ht="15">
      <c r="I117" s="7" t="s">
        <v>53</v>
      </c>
      <c r="J117" s="7" t="s">
        <v>53</v>
      </c>
      <c r="K117" s="7" t="s">
        <v>53</v>
      </c>
    </row>
    <row r="118" spans="3:11" ht="15">
      <c r="C118" s="34" t="s">
        <v>137</v>
      </c>
      <c r="I118" s="9">
        <v>82415726</v>
      </c>
      <c r="J118" s="9">
        <v>-35119311</v>
      </c>
      <c r="K118" s="9">
        <v>1315524625</v>
      </c>
    </row>
    <row r="119" spans="3:11" ht="15">
      <c r="C119" s="34" t="s">
        <v>138</v>
      </c>
      <c r="I119" s="9">
        <v>6570597</v>
      </c>
      <c r="J119" s="9">
        <v>394571</v>
      </c>
      <c r="K119" s="9">
        <v>14770096</v>
      </c>
    </row>
    <row r="120" spans="3:11" ht="15">
      <c r="C120" s="34" t="s">
        <v>139</v>
      </c>
      <c r="I120" s="9">
        <v>10794787</v>
      </c>
      <c r="J120" s="9">
        <v>-1193561</v>
      </c>
      <c r="K120" s="9">
        <v>12068231</v>
      </c>
    </row>
    <row r="121" spans="3:11" ht="15">
      <c r="C121" s="34" t="s">
        <v>140</v>
      </c>
      <c r="I121" s="9">
        <v>132495</v>
      </c>
      <c r="J121" s="9">
        <v>-88525364</v>
      </c>
      <c r="K121" s="9">
        <v>70274106</v>
      </c>
    </row>
    <row r="122" spans="3:11" ht="15">
      <c r="C122" s="34" t="s">
        <v>141</v>
      </c>
      <c r="I122" s="9">
        <v>445775</v>
      </c>
      <c r="J122" s="9">
        <v>-150</v>
      </c>
      <c r="K122" s="9">
        <v>4918708</v>
      </c>
    </row>
    <row r="123" spans="3:11" ht="15">
      <c r="C123" s="34" t="s">
        <v>142</v>
      </c>
      <c r="I123" s="9">
        <v>15705043</v>
      </c>
      <c r="J123" s="9">
        <v>-8101369</v>
      </c>
      <c r="K123" s="9">
        <v>4142434</v>
      </c>
    </row>
    <row r="124" spans="9:11" ht="15">
      <c r="I124" s="11">
        <f>SUM(I118:I123)</f>
        <v>116064423</v>
      </c>
      <c r="J124" s="11">
        <f>SUM(J118:J123)</f>
        <v>-132545184</v>
      </c>
      <c r="K124" s="11">
        <f>SUM(K118:K123)</f>
        <v>1421698200</v>
      </c>
    </row>
    <row r="126" spans="2:3" ht="15">
      <c r="B126" s="6" t="s">
        <v>148</v>
      </c>
      <c r="C126" s="1" t="s">
        <v>149</v>
      </c>
    </row>
    <row r="127" ht="15">
      <c r="C127" s="2" t="s">
        <v>150</v>
      </c>
    </row>
    <row r="129" spans="2:3" ht="15">
      <c r="B129" s="6" t="s">
        <v>151</v>
      </c>
      <c r="C129" s="1" t="s">
        <v>152</v>
      </c>
    </row>
    <row r="130" ht="15">
      <c r="C130" s="2" t="s">
        <v>221</v>
      </c>
    </row>
    <row r="131" ht="15">
      <c r="C131" s="2" t="s">
        <v>222</v>
      </c>
    </row>
    <row r="133" ht="15">
      <c r="C133" s="2" t="s">
        <v>193</v>
      </c>
    </row>
    <row r="134" ht="15">
      <c r="C134" s="2" t="s">
        <v>194</v>
      </c>
    </row>
    <row r="136" spans="2:3" ht="15">
      <c r="B136" s="6" t="s">
        <v>153</v>
      </c>
      <c r="C136" s="1" t="s">
        <v>154</v>
      </c>
    </row>
    <row r="137" ht="15">
      <c r="C137" s="2" t="s">
        <v>211</v>
      </c>
    </row>
    <row r="138" ht="15">
      <c r="C138" s="2" t="s">
        <v>212</v>
      </c>
    </row>
    <row r="140" spans="2:3" ht="15">
      <c r="B140" s="6" t="s">
        <v>155</v>
      </c>
      <c r="C140" s="1" t="s">
        <v>156</v>
      </c>
    </row>
    <row r="141" ht="15">
      <c r="C141" s="2" t="s">
        <v>157</v>
      </c>
    </row>
    <row r="143" spans="2:3" ht="15">
      <c r="B143" s="6" t="s">
        <v>158</v>
      </c>
      <c r="C143" s="1" t="s">
        <v>159</v>
      </c>
    </row>
    <row r="144" ht="15">
      <c r="C144" s="2" t="s">
        <v>160</v>
      </c>
    </row>
    <row r="146" spans="2:3" ht="15">
      <c r="B146" s="6" t="s">
        <v>161</v>
      </c>
      <c r="C146" s="1" t="s">
        <v>162</v>
      </c>
    </row>
    <row r="147" ht="15">
      <c r="C147" s="2" t="s">
        <v>220</v>
      </c>
    </row>
  </sheetData>
  <printOptions/>
  <pageMargins left="0.5" right="0.5" top="1" bottom="1" header="0.5" footer="0.5"/>
  <pageSetup horizontalDpi="300" verticalDpi="300" orientation="portrait" paperSize="9" scale="89" r:id="rId1"/>
  <headerFooter alignWithMargins="0">
    <oddFooter>&amp;L&amp;"Times New Roman,Regular"&amp;9&amp;F/ &amp;A/ &amp;D - &amp;T</oddFooter>
  </headerFooter>
  <rowBreaks count="3" manualBreakCount="3">
    <brk id="50" min="1" max="10" man="1"/>
    <brk id="93" min="1" max="10" man="1"/>
    <brk id="1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Dijaya Corporation Berhad</cp:lastModifiedBy>
  <cp:lastPrinted>1999-11-26T04:17:48Z</cp:lastPrinted>
  <dcterms:created xsi:type="dcterms:W3CDTF">1999-11-16T09:13:51Z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