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375" activeTab="0"/>
  </bookViews>
  <sheets>
    <sheet name="Bal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'Bal'!$A$1:$I$57</definedName>
  </definedNames>
  <calcPr fullCalcOnLoad="1"/>
</workbook>
</file>

<file path=xl/sharedStrings.xml><?xml version="1.0" encoding="utf-8"?>
<sst xmlns="http://schemas.openxmlformats.org/spreadsheetml/2006/main" count="47" uniqueCount="43">
  <si>
    <t>CURRENT</t>
  </si>
  <si>
    <t>RM'000</t>
  </si>
  <si>
    <t>END OF</t>
  </si>
  <si>
    <t>PRECEDING</t>
  </si>
  <si>
    <t>Long Term Investment</t>
  </si>
  <si>
    <t>Stocks</t>
  </si>
  <si>
    <t>Short Term Investments</t>
  </si>
  <si>
    <t>Short Term Borrowings</t>
  </si>
  <si>
    <t>Other Creditors</t>
  </si>
  <si>
    <t>Reserves</t>
  </si>
  <si>
    <t>Minority Interests</t>
  </si>
  <si>
    <t>Long Term Borrowings</t>
  </si>
  <si>
    <t>Deferred Expenditure</t>
  </si>
  <si>
    <t>Net tangible assets per share (RM)</t>
  </si>
  <si>
    <t>DIPERDANA HOLDINGS BERHAD (63611U)</t>
  </si>
  <si>
    <t>QUARTER</t>
  </si>
  <si>
    <t>Fixed Assets</t>
  </si>
  <si>
    <t>Investment in Associated Companies</t>
  </si>
  <si>
    <t>Intangible Assets</t>
  </si>
  <si>
    <t>Current Assets</t>
  </si>
  <si>
    <t>Trade Debtors</t>
  </si>
  <si>
    <t>Other Debtors, deposits and prepayments</t>
  </si>
  <si>
    <t>Current Liabilities</t>
  </si>
  <si>
    <t>Trade Creditors</t>
  </si>
  <si>
    <t>Provision for Taxation</t>
  </si>
  <si>
    <t>Bank overdraft</t>
  </si>
  <si>
    <t>Net Current Assets or (Current Liabilities)</t>
  </si>
  <si>
    <t>Shareholders' Fund</t>
  </si>
  <si>
    <t>Share Capital</t>
  </si>
  <si>
    <t>Share Premium</t>
  </si>
  <si>
    <t>Revaluation Reserve</t>
  </si>
  <si>
    <t>Capital Reserve</t>
  </si>
  <si>
    <t>Statutory Reserve</t>
  </si>
  <si>
    <t>Retained Profits</t>
  </si>
  <si>
    <t>Reserve on consolidation</t>
  </si>
  <si>
    <t xml:space="preserve">Other Long Term Liabilities </t>
  </si>
  <si>
    <t>CONSOLIDATED BALANCE SHEET</t>
  </si>
  <si>
    <t>AS AT</t>
  </si>
  <si>
    <t>FINANCIAL</t>
  </si>
  <si>
    <t>YEAR END</t>
  </si>
  <si>
    <t>Deferred taxation</t>
  </si>
  <si>
    <t>Fixed Deposits</t>
  </si>
  <si>
    <t xml:space="preserve">Cash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</si>
</sst>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_);[Red]\(0\)"/>
    <numFmt numFmtId="172" formatCode="#,##0.000"/>
    <numFmt numFmtId="173" formatCode="#,##0.0"/>
    <numFmt numFmtId="174" formatCode="#,##0.0000"/>
    <numFmt numFmtId="175" formatCode="#,##0.00000"/>
    <numFmt numFmtId="176" formatCode="0.0"/>
    <numFmt numFmtId="177" formatCode="#,##0.0%;[Red]\(#,##0.0%\)"/>
    <numFmt numFmtId="178" formatCode="#,##0.0_);[Red]\(#,##0.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0.0000"/>
    <numFmt numFmtId="185" formatCode="0.00000"/>
    <numFmt numFmtId="186" formatCode="0.00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rCli\c\D%20drive\MGMTRPT\MIR98\Consol\consol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rali\c\consol-12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rCli\d\MGMTRPT\MIR98\Consol\consol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\MGMTRPT\Mir99\KLSE%20Report\consol-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.Auto"/>
      <sheetName val="con-jnl97"/>
      <sheetName val="late adjm"/>
      <sheetName val="p&amp;l-98"/>
      <sheetName val="b-sheet"/>
      <sheetName val="DUSB"/>
      <sheetName val="Rental"/>
      <sheetName val="Stock"/>
      <sheetName val="DSSB"/>
      <sheetName val="DKSB"/>
      <sheetName val="DRSB"/>
      <sheetName val="inter-co"/>
      <sheetName val="con-jnl"/>
      <sheetName val="accumpl95"/>
      <sheetName val="provb-debts"/>
      <sheetName val="KPB"/>
      <sheetName val="Shapadu"/>
      <sheetName val="dksb-97"/>
      <sheetName val="FA-COM"/>
      <sheetName val="Sheet1"/>
      <sheetName val="FA-C"/>
      <sheetName val="FA-N"/>
      <sheetName val="FA-S"/>
      <sheetName val="Audadj"/>
      <sheetName val="G-will "/>
    </sheetNames>
    <sheetDataSet>
      <sheetData sheetId="4">
        <row r="72">
          <cell r="U72">
            <v>8356306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APL"/>
      <sheetName val="BS"/>
      <sheetName val="Shapadu"/>
      <sheetName val="Jnl"/>
      <sheetName val="con-jnl99"/>
      <sheetName val="goodwill"/>
      <sheetName val="Inter-co"/>
      <sheetName val="KPB"/>
      <sheetName val="finance"/>
      <sheetName val="Leasing"/>
      <sheetName val="sales"/>
      <sheetName val="DSSB"/>
      <sheetName val="DUSB"/>
      <sheetName val="DRSB"/>
      <sheetName val="DLSB"/>
      <sheetName val="Bumi"/>
      <sheetName val="DESB"/>
      <sheetName val="DISB"/>
      <sheetName val="DKSB"/>
      <sheetName val="tax"/>
      <sheetName val="Rental"/>
      <sheetName val="Commitment"/>
      <sheetName val="Other Creditors"/>
      <sheetName val="Creditor"/>
      <sheetName val="C.Flow"/>
    </sheetNames>
    <sheetDataSet>
      <sheetData sheetId="2">
        <row r="10">
          <cell r="X10">
            <v>143923455.70766667</v>
          </cell>
        </row>
        <row r="20">
          <cell r="X20">
            <v>220000</v>
          </cell>
        </row>
        <row r="22">
          <cell r="X22">
            <v>14641.83</v>
          </cell>
        </row>
        <row r="29">
          <cell r="X29">
            <v>161890.58000000002</v>
          </cell>
        </row>
        <row r="31">
          <cell r="X31">
            <v>24079959.759999998</v>
          </cell>
        </row>
        <row r="32">
          <cell r="X32">
            <v>-4071222.0400000005</v>
          </cell>
        </row>
        <row r="44">
          <cell r="X44">
            <v>8302657.370000001</v>
          </cell>
        </row>
        <row r="52">
          <cell r="X52">
            <v>2361269.4</v>
          </cell>
        </row>
        <row r="53">
          <cell r="X53">
            <v>920808.6499999999</v>
          </cell>
        </row>
        <row r="62">
          <cell r="X62">
            <v>35000000</v>
          </cell>
        </row>
        <row r="64">
          <cell r="X64">
            <v>34463176.84885146</v>
          </cell>
        </row>
        <row r="66">
          <cell r="X66">
            <v>356078.48</v>
          </cell>
        </row>
        <row r="69">
          <cell r="X69">
            <v>132707.68151520294</v>
          </cell>
        </row>
        <row r="72">
          <cell r="X72">
            <v>8064713.65</v>
          </cell>
        </row>
        <row r="73">
          <cell r="X73">
            <v>9923170.79</v>
          </cell>
        </row>
        <row r="74">
          <cell r="X74">
            <v>4707492.1899999995</v>
          </cell>
        </row>
        <row r="75">
          <cell r="X75">
            <v>7564838.430000002</v>
          </cell>
        </row>
        <row r="76">
          <cell r="X76">
            <v>23660000</v>
          </cell>
        </row>
        <row r="77">
          <cell r="X77">
            <v>8356306</v>
          </cell>
        </row>
        <row r="78">
          <cell r="X78">
            <v>725474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.Auto"/>
      <sheetName val="con-jnl97"/>
      <sheetName val="late adjm"/>
      <sheetName val="p&amp;l-98"/>
      <sheetName val="b-sheet"/>
      <sheetName val="DUSB"/>
      <sheetName val="Rental"/>
      <sheetName val="Stock"/>
      <sheetName val="DSSB"/>
      <sheetName val="DKSB"/>
      <sheetName val="DRSB"/>
      <sheetName val="inter-co"/>
      <sheetName val="con-jnl"/>
      <sheetName val="accumpl95"/>
      <sheetName val="provb-debts"/>
      <sheetName val="KPB"/>
      <sheetName val="Shapadu"/>
      <sheetName val="dksb-97"/>
      <sheetName val="FA-COM"/>
      <sheetName val="Sheet1"/>
      <sheetName val="FA-C"/>
      <sheetName val="FA-N"/>
      <sheetName val="FA-S"/>
      <sheetName val="Audadj"/>
      <sheetName val="G-will "/>
    </sheetNames>
    <sheetDataSet>
      <sheetData sheetId="4">
        <row r="10">
          <cell r="U10">
            <v>115110879.88000001</v>
          </cell>
        </row>
        <row r="15">
          <cell r="U15">
            <v>375000</v>
          </cell>
        </row>
        <row r="17">
          <cell r="U17">
            <v>0</v>
          </cell>
        </row>
        <row r="20">
          <cell r="U20">
            <v>220000</v>
          </cell>
        </row>
        <row r="22">
          <cell r="U22">
            <v>6791.83</v>
          </cell>
        </row>
        <row r="25">
          <cell r="U25">
            <v>17497213.65</v>
          </cell>
        </row>
        <row r="26">
          <cell r="U26">
            <v>161873.13</v>
          </cell>
        </row>
        <row r="28">
          <cell r="U28">
            <v>18557482.98</v>
          </cell>
        </row>
        <row r="29">
          <cell r="U29">
            <v>-3840136.24</v>
          </cell>
        </row>
        <row r="31">
          <cell r="U31">
            <v>1277336.8600000006</v>
          </cell>
        </row>
        <row r="35">
          <cell r="U35">
            <v>2123321.27</v>
          </cell>
        </row>
        <row r="41">
          <cell r="U41">
            <v>7745229.65</v>
          </cell>
        </row>
        <row r="42">
          <cell r="U42">
            <v>776646.35</v>
          </cell>
        </row>
        <row r="43">
          <cell r="U43">
            <v>19855696.61</v>
          </cell>
        </row>
        <row r="46">
          <cell r="U46">
            <v>5900738.25</v>
          </cell>
        </row>
        <row r="47">
          <cell r="U47">
            <v>4985589.02</v>
          </cell>
        </row>
        <row r="48">
          <cell r="U48">
            <v>7385005.5</v>
          </cell>
        </row>
        <row r="49">
          <cell r="U49">
            <v>623163.88</v>
          </cell>
        </row>
        <row r="50">
          <cell r="U50">
            <v>1260000</v>
          </cell>
        </row>
        <row r="58">
          <cell r="U58">
            <v>35000000</v>
          </cell>
        </row>
        <row r="60">
          <cell r="U60">
            <v>21902984.167541876</v>
          </cell>
        </row>
        <row r="62">
          <cell r="U62">
            <v>356078.88</v>
          </cell>
        </row>
        <row r="65">
          <cell r="U65">
            <v>43875.70245811644</v>
          </cell>
        </row>
        <row r="68">
          <cell r="U68">
            <v>1657500</v>
          </cell>
        </row>
        <row r="69">
          <cell r="U69">
            <v>5449941.350000001</v>
          </cell>
        </row>
        <row r="70">
          <cell r="U70">
            <v>0</v>
          </cell>
        </row>
        <row r="71">
          <cell r="U71">
            <v>29660000</v>
          </cell>
        </row>
        <row r="73">
          <cell r="U73">
            <v>531008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APL"/>
      <sheetName val="BS"/>
      <sheetName val="Shapadu"/>
      <sheetName val="Jnl"/>
      <sheetName val="con-jnl99"/>
      <sheetName val="goodwill"/>
      <sheetName val="Inter-co"/>
      <sheetName val="KPB"/>
      <sheetName val="finance"/>
      <sheetName val="Leasing"/>
      <sheetName val="sales"/>
      <sheetName val="DSSB"/>
      <sheetName val="DUSB"/>
      <sheetName val="DRSB"/>
      <sheetName val="DLSB"/>
      <sheetName val="Bumi"/>
      <sheetName val="DESB"/>
      <sheetName val="DISB"/>
      <sheetName val="DKSB"/>
      <sheetName val="tax"/>
      <sheetName val="Rental"/>
      <sheetName val="Commitment"/>
      <sheetName val="Other Creditors"/>
      <sheetName val="Creditor"/>
      <sheetName val="C.Flow"/>
    </sheetNames>
    <sheetDataSet>
      <sheetData sheetId="2">
        <row r="28">
          <cell r="X28">
            <v>665000</v>
          </cell>
        </row>
        <row r="34">
          <cell r="X34">
            <v>3607784.6527000032</v>
          </cell>
        </row>
        <row r="37">
          <cell r="X37">
            <v>20000</v>
          </cell>
        </row>
        <row r="38">
          <cell r="X38">
            <v>4532784.11</v>
          </cell>
        </row>
        <row r="45">
          <cell r="X45">
            <v>3258236.12</v>
          </cell>
        </row>
        <row r="46">
          <cell r="X46">
            <v>1475934.57</v>
          </cell>
        </row>
        <row r="47">
          <cell r="X47">
            <v>9117430.419999996</v>
          </cell>
        </row>
        <row r="50">
          <cell r="X50">
            <v>5999999.999999999</v>
          </cell>
        </row>
        <row r="51">
          <cell r="X51">
            <v>7000000</v>
          </cell>
        </row>
        <row r="54">
          <cell r="X54">
            <v>1764000.0000000002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28">
      <selection activeCell="I41" sqref="I41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6" width="9.140625" style="1" customWidth="1"/>
    <col min="7" max="7" width="11.421875" style="1" customWidth="1"/>
    <col min="8" max="8" width="7.140625" style="1" customWidth="1"/>
    <col min="9" max="9" width="12.57421875" style="1" customWidth="1"/>
    <col min="10" max="16384" width="9.140625" style="1" customWidth="1"/>
  </cols>
  <sheetData>
    <row r="1" spans="1:5" ht="12.75">
      <c r="A1" s="13" t="s">
        <v>14</v>
      </c>
      <c r="B1" s="13"/>
      <c r="C1" s="13"/>
      <c r="D1" s="13"/>
      <c r="E1" s="13"/>
    </row>
    <row r="2" ht="12.75">
      <c r="A2" s="1" t="s">
        <v>36</v>
      </c>
    </row>
    <row r="3" spans="7:9" ht="12.75">
      <c r="G3" s="2" t="s">
        <v>37</v>
      </c>
      <c r="I3" s="2" t="s">
        <v>37</v>
      </c>
    </row>
    <row r="4" spans="7:9" ht="12.75">
      <c r="G4" s="2" t="s">
        <v>2</v>
      </c>
      <c r="I4" s="2" t="s">
        <v>3</v>
      </c>
    </row>
    <row r="5" spans="7:9" ht="12.75">
      <c r="G5" s="2" t="s">
        <v>0</v>
      </c>
      <c r="I5" s="2" t="s">
        <v>38</v>
      </c>
    </row>
    <row r="6" spans="7:9" ht="12.75">
      <c r="G6" s="2" t="s">
        <v>15</v>
      </c>
      <c r="I6" s="2" t="s">
        <v>39</v>
      </c>
    </row>
    <row r="7" spans="7:9" s="3" customFormat="1" ht="12.75">
      <c r="G7" s="4">
        <v>36525</v>
      </c>
      <c r="I7" s="4">
        <v>36160</v>
      </c>
    </row>
    <row r="8" spans="7:9" ht="12.75">
      <c r="G8" s="2" t="s">
        <v>1</v>
      </c>
      <c r="I8" s="2" t="s">
        <v>1</v>
      </c>
    </row>
    <row r="10" spans="1:9" ht="12.75">
      <c r="A10" s="1">
        <v>1</v>
      </c>
      <c r="B10" s="1" t="s">
        <v>16</v>
      </c>
      <c r="G10" s="5">
        <f>ROUND(('[2]BS'!$X$10)/1000,0)</f>
        <v>143923</v>
      </c>
      <c r="H10" s="5"/>
      <c r="I10" s="5">
        <f>ROUND(('[3]b-sheet'!$U$10)/1000,0)</f>
        <v>115111</v>
      </c>
    </row>
    <row r="11" spans="1:9" ht="12.75">
      <c r="A11" s="1">
        <v>2</v>
      </c>
      <c r="B11" s="1" t="s">
        <v>17</v>
      </c>
      <c r="G11" s="5"/>
      <c r="H11" s="5"/>
      <c r="I11" s="5"/>
    </row>
    <row r="12" spans="1:9" ht="12.75">
      <c r="A12" s="1">
        <v>3</v>
      </c>
      <c r="B12" s="1" t="s">
        <v>4</v>
      </c>
      <c r="G12" s="5">
        <f>'[2]BS'!$X$20/1000</f>
        <v>220</v>
      </c>
      <c r="H12" s="5"/>
      <c r="I12" s="5">
        <f>ROUND(('[3]b-sheet'!$U$15+'[3]b-sheet'!$U$17+'[3]b-sheet'!$U$20)/1000,0)</f>
        <v>595</v>
      </c>
    </row>
    <row r="13" spans="1:9" ht="12.75">
      <c r="A13" s="1">
        <v>4</v>
      </c>
      <c r="B13" s="1" t="s">
        <v>18</v>
      </c>
      <c r="G13" s="6"/>
      <c r="H13" s="5"/>
      <c r="I13" s="6"/>
    </row>
    <row r="14" spans="7:9" ht="12.75">
      <c r="G14" s="5"/>
      <c r="H14" s="5"/>
      <c r="I14" s="5"/>
    </row>
    <row r="15" spans="7:9" ht="12.75">
      <c r="G15" s="5"/>
      <c r="H15" s="5"/>
      <c r="I15" s="5"/>
    </row>
    <row r="16" spans="1:9" ht="12.75">
      <c r="A16" s="1">
        <v>5</v>
      </c>
      <c r="B16" s="1" t="s">
        <v>19</v>
      </c>
      <c r="G16" s="5"/>
      <c r="H16" s="5"/>
      <c r="I16" s="5"/>
    </row>
    <row r="17" spans="3:9" ht="12.75">
      <c r="C17" s="1" t="s">
        <v>12</v>
      </c>
      <c r="G17" s="5">
        <f>ROUND(('[2]BS'!$X$22)/1000,0)</f>
        <v>15</v>
      </c>
      <c r="H17" s="5"/>
      <c r="I17" s="5">
        <f>ROUND(('[3]b-sheet'!$U$22)/1000,0)</f>
        <v>7</v>
      </c>
    </row>
    <row r="18" spans="3:9" ht="12.75">
      <c r="C18" s="1" t="s">
        <v>5</v>
      </c>
      <c r="G18" s="5">
        <f>ROUND(('[2]BS'!$X$29)/1000,0)</f>
        <v>162</v>
      </c>
      <c r="H18" s="5"/>
      <c r="I18" s="5">
        <f>ROUND(('[3]b-sheet'!$U$26+'[3]b-sheet'!$U$25)/1000,0)</f>
        <v>17659</v>
      </c>
    </row>
    <row r="19" spans="3:9" ht="12.75">
      <c r="C19" s="1" t="s">
        <v>20</v>
      </c>
      <c r="G19" s="5">
        <f>ROUND(('[2]BS'!$X$31+'[2]BS'!$X$32)/1000,0)</f>
        <v>20009</v>
      </c>
      <c r="H19" s="5"/>
      <c r="I19" s="5">
        <f>ROUND(('[3]b-sheet'!$U$28+'[3]b-sheet'!$U$29)/1000,0)</f>
        <v>14717</v>
      </c>
    </row>
    <row r="20" spans="3:9" ht="12.75" hidden="1">
      <c r="C20" s="1" t="s">
        <v>6</v>
      </c>
      <c r="G20" s="5"/>
      <c r="H20" s="5"/>
      <c r="I20" s="5"/>
    </row>
    <row r="21" spans="3:9" ht="12.75">
      <c r="C21" s="1" t="s">
        <v>21</v>
      </c>
      <c r="G21" s="5">
        <f>ROUND(('[4]BS'!$X$34)/1000,0)</f>
        <v>3608</v>
      </c>
      <c r="H21" s="5"/>
      <c r="I21" s="5">
        <f>ROUND(('[3]b-sheet'!$U$31)/1000,0)</f>
        <v>1277</v>
      </c>
    </row>
    <row r="22" spans="3:9" ht="12.75">
      <c r="C22" s="1" t="s">
        <v>6</v>
      </c>
      <c r="G22" s="5">
        <f>'[4]BS'!$X$28/1000</f>
        <v>665</v>
      </c>
      <c r="H22" s="5"/>
      <c r="I22" s="5"/>
    </row>
    <row r="23" spans="3:9" ht="12.75">
      <c r="C23" s="1" t="s">
        <v>41</v>
      </c>
      <c r="G23" s="5">
        <f>ROUND(('[4]BS'!$X$37/1000),0)</f>
        <v>20</v>
      </c>
      <c r="H23" s="5"/>
      <c r="I23" s="5"/>
    </row>
    <row r="24" spans="3:9" ht="12.75">
      <c r="C24" s="1" t="s">
        <v>42</v>
      </c>
      <c r="G24" s="5">
        <f>ROUNDDOWN(('[4]BS'!$X$38)/1000,0)</f>
        <v>4532</v>
      </c>
      <c r="H24" s="5"/>
      <c r="I24" s="5">
        <f>ROUNDUP(('[3]b-sheet'!$U$35)/1000,0)</f>
        <v>2124</v>
      </c>
    </row>
    <row r="25" spans="7:9" ht="13.5" thickBot="1">
      <c r="G25" s="7">
        <f>SUM(G17:G24)</f>
        <v>29011</v>
      </c>
      <c r="H25" s="5"/>
      <c r="I25" s="7">
        <f>SUM(I17:I24)</f>
        <v>35784</v>
      </c>
    </row>
    <row r="26" spans="7:9" ht="13.5" thickTop="1">
      <c r="G26" s="5"/>
      <c r="H26" s="5"/>
      <c r="I26" s="5"/>
    </row>
    <row r="27" spans="1:9" ht="12.75">
      <c r="A27" s="1">
        <v>6</v>
      </c>
      <c r="B27" s="1" t="s">
        <v>22</v>
      </c>
      <c r="G27" s="5"/>
      <c r="H27" s="5"/>
      <c r="I27" s="5"/>
    </row>
    <row r="28" spans="3:9" ht="12.75">
      <c r="C28" s="1" t="s">
        <v>7</v>
      </c>
      <c r="G28" s="5">
        <f>ROUND(('[4]BS'!$X$45+'[4]BS'!$X$46+'[4]BS'!$X$50+'[4]BS'!$X$51)/1000,0)</f>
        <v>17734</v>
      </c>
      <c r="H28" s="5"/>
      <c r="I28" s="5">
        <f>ROUND(('[3]b-sheet'!$U$42+'[3]b-sheet'!$U$46+'[3]b-sheet'!$U$47)/1000,0)</f>
        <v>11663</v>
      </c>
    </row>
    <row r="29" spans="3:9" ht="12.75">
      <c r="C29" s="1" t="s">
        <v>23</v>
      </c>
      <c r="G29" s="5">
        <f>ROUND(('[2]BS'!$X$44)/1000,0)</f>
        <v>8303</v>
      </c>
      <c r="H29" s="5"/>
      <c r="I29" s="5">
        <f>ROUND(('[3]b-sheet'!$U$41)/1000,0)</f>
        <v>7745</v>
      </c>
    </row>
    <row r="30" spans="3:9" ht="12.75">
      <c r="C30" s="1" t="s">
        <v>8</v>
      </c>
      <c r="G30" s="5">
        <f>ROUND(('[4]BS'!$X$47+'[4]BS'!$X$54)/1000,0)</f>
        <v>10881</v>
      </c>
      <c r="H30" s="5"/>
      <c r="I30" s="5">
        <f>ROUND(('[3]b-sheet'!$U$43+'[3]b-sheet'!$U$50)/1000,0)</f>
        <v>21116</v>
      </c>
    </row>
    <row r="31" spans="3:9" ht="12.75">
      <c r="C31" s="1" t="s">
        <v>24</v>
      </c>
      <c r="G31" s="5">
        <f>ROUNDUP(('[2]BS'!$X$53)/1000,0)</f>
        <v>921</v>
      </c>
      <c r="H31" s="5"/>
      <c r="I31" s="5">
        <f>ROUNDUP(('[3]b-sheet'!$U$49)/1000,0)</f>
        <v>624</v>
      </c>
    </row>
    <row r="32" spans="3:9" ht="12.75">
      <c r="C32" s="1" t="s">
        <v>25</v>
      </c>
      <c r="G32" s="5">
        <f>ROUND(('[2]BS'!$X$52)/1000,0)</f>
        <v>2361</v>
      </c>
      <c r="H32" s="5"/>
      <c r="I32" s="5">
        <f>ROUND(('[3]b-sheet'!$U$48)/1000,0)</f>
        <v>7385</v>
      </c>
    </row>
    <row r="33" spans="3:9" ht="12.75" hidden="1">
      <c r="C33" s="1" t="s">
        <v>24</v>
      </c>
      <c r="G33" s="5"/>
      <c r="H33" s="5"/>
      <c r="I33" s="5"/>
    </row>
    <row r="34" spans="7:9" ht="13.5" thickBot="1">
      <c r="G34" s="7">
        <f>SUM(G28:G33)</f>
        <v>40200</v>
      </c>
      <c r="H34" s="5"/>
      <c r="I34" s="7">
        <f>SUM(I28:I33)</f>
        <v>48533</v>
      </c>
    </row>
    <row r="35" spans="7:9" ht="13.5" thickTop="1">
      <c r="G35" s="5"/>
      <c r="H35" s="5"/>
      <c r="I35" s="5"/>
    </row>
    <row r="36" spans="1:9" ht="12.75">
      <c r="A36" s="1">
        <v>7</v>
      </c>
      <c r="B36" s="1" t="s">
        <v>26</v>
      </c>
      <c r="G36" s="8">
        <f>G25-G34</f>
        <v>-11189</v>
      </c>
      <c r="H36" s="5"/>
      <c r="I36" s="8">
        <f>I25-I34</f>
        <v>-12749</v>
      </c>
    </row>
    <row r="37" spans="7:9" ht="12.75">
      <c r="G37" s="5"/>
      <c r="H37" s="5"/>
      <c r="I37" s="5"/>
    </row>
    <row r="38" spans="7:9" ht="13.5" thickBot="1">
      <c r="G38" s="7">
        <f>G10+G12+G36</f>
        <v>132954</v>
      </c>
      <c r="H38" s="5"/>
      <c r="I38" s="7">
        <f>I10+I12+I36</f>
        <v>102957</v>
      </c>
    </row>
    <row r="39" spans="1:9" ht="13.5" thickTop="1">
      <c r="A39" s="1">
        <v>8</v>
      </c>
      <c r="B39" s="1" t="s">
        <v>27</v>
      </c>
      <c r="G39" s="5"/>
      <c r="H39" s="5"/>
      <c r="I39" s="5"/>
    </row>
    <row r="40" spans="2:9" ht="12.75">
      <c r="B40" s="1" t="s">
        <v>28</v>
      </c>
      <c r="G40" s="5">
        <f>ROUND(('[2]BS'!$X$62)/1000,0)</f>
        <v>35000</v>
      </c>
      <c r="H40" s="5"/>
      <c r="I40" s="5">
        <f>ROUND(('[3]b-sheet'!$U$58)/1000,0)</f>
        <v>35000</v>
      </c>
    </row>
    <row r="41" spans="2:9" ht="12.75">
      <c r="B41" s="1" t="s">
        <v>9</v>
      </c>
      <c r="G41" s="5"/>
      <c r="H41" s="5"/>
      <c r="I41" s="5"/>
    </row>
    <row r="42" spans="3:9" ht="12.75" hidden="1">
      <c r="C42" s="1" t="s">
        <v>29</v>
      </c>
      <c r="G42" s="6"/>
      <c r="H42" s="5"/>
      <c r="I42" s="6"/>
    </row>
    <row r="43" spans="3:9" ht="12.75" hidden="1">
      <c r="C43" s="1" t="s">
        <v>30</v>
      </c>
      <c r="G43" s="5"/>
      <c r="H43" s="5"/>
      <c r="I43" s="5"/>
    </row>
    <row r="44" spans="3:9" ht="12.75" hidden="1">
      <c r="C44" s="1" t="s">
        <v>31</v>
      </c>
      <c r="G44" s="5"/>
      <c r="H44" s="5"/>
      <c r="I44" s="5"/>
    </row>
    <row r="45" spans="3:9" ht="12.75" hidden="1">
      <c r="C45" s="1" t="s">
        <v>32</v>
      </c>
      <c r="G45" s="5"/>
      <c r="H45" s="5"/>
      <c r="I45" s="5"/>
    </row>
    <row r="46" spans="3:9" ht="12.75">
      <c r="C46" s="1" t="s">
        <v>33</v>
      </c>
      <c r="G46" s="5">
        <f>ROUND(('[2]BS'!$X$64)/1000,0)</f>
        <v>34463</v>
      </c>
      <c r="H46" s="5"/>
      <c r="I46" s="5">
        <f>ROUND(('[3]b-sheet'!$U$60)/1000,0)</f>
        <v>21903</v>
      </c>
    </row>
    <row r="47" spans="3:9" ht="12.75">
      <c r="C47" s="1" t="s">
        <v>34</v>
      </c>
      <c r="G47" s="5">
        <f>ROUND(('[2]BS'!$X$66)/1000,0)</f>
        <v>356</v>
      </c>
      <c r="H47" s="5"/>
      <c r="I47" s="5">
        <f>ROUND(('[3]b-sheet'!$U$62)/1000,0)</f>
        <v>356</v>
      </c>
    </row>
    <row r="48" spans="7:9" ht="12.75">
      <c r="G48" s="5"/>
      <c r="H48" s="5"/>
      <c r="I48" s="5"/>
    </row>
    <row r="49" spans="7:9" ht="12.75">
      <c r="G49" s="5"/>
      <c r="H49" s="5"/>
      <c r="I49" s="5"/>
    </row>
    <row r="50" spans="1:9" ht="12.75">
      <c r="A50" s="1">
        <v>9</v>
      </c>
      <c r="B50" s="1" t="s">
        <v>10</v>
      </c>
      <c r="G50" s="5">
        <f>ROUND(('[2]BS'!$X$69)/1000,0)</f>
        <v>133</v>
      </c>
      <c r="H50" s="5"/>
      <c r="I50" s="5">
        <f>ROUND(('[3]b-sheet'!$U$65)/1000,0)</f>
        <v>44</v>
      </c>
    </row>
    <row r="51" spans="1:9" ht="12.75">
      <c r="A51" s="1">
        <v>10</v>
      </c>
      <c r="B51" s="1" t="s">
        <v>11</v>
      </c>
      <c r="G51" s="9">
        <f>ROUND(('[2]BS'!$X$74+'[2]BS'!$X$75+'[2]BS'!$X$76)/1000,0)</f>
        <v>35932</v>
      </c>
      <c r="H51" s="5"/>
      <c r="I51" s="9">
        <f>ROUND(('[3]b-sheet'!$U$70+'[3]b-sheet'!$U$71)/1000,0)</f>
        <v>29660</v>
      </c>
    </row>
    <row r="52" spans="1:9" ht="12.75">
      <c r="A52" s="1">
        <v>11</v>
      </c>
      <c r="B52" s="1" t="s">
        <v>35</v>
      </c>
      <c r="G52" s="5">
        <f>ROUND(('[2]BS'!$X$72+'[2]BS'!$X$73+'[2]BS'!$X$78)/1000,0)</f>
        <v>18713</v>
      </c>
      <c r="H52" s="5"/>
      <c r="I52" s="5">
        <f>ROUND(('[3]b-sheet'!$U$73+'[3]b-sheet'!$U$68+'[3]b-sheet'!$U$69)/1000,0)-1</f>
        <v>7637</v>
      </c>
    </row>
    <row r="53" spans="1:9" ht="12.75">
      <c r="A53" s="1">
        <v>12</v>
      </c>
      <c r="B53" s="1" t="s">
        <v>40</v>
      </c>
      <c r="G53" s="5">
        <f>ROUND('[2]BS'!$X$77/1000,0)+1</f>
        <v>8357</v>
      </c>
      <c r="H53" s="5"/>
      <c r="I53" s="5">
        <f>'[1]b-sheet'!$U$72/1000+1</f>
        <v>8357.306</v>
      </c>
    </row>
    <row r="54" spans="7:9" ht="13.5" thickBot="1">
      <c r="G54" s="7">
        <f>G40+G46+G47+G50+G51+G52+G53</f>
        <v>132954</v>
      </c>
      <c r="H54" s="5"/>
      <c r="I54" s="7">
        <f>I40+I46+I47+I50+I51+I52+I53</f>
        <v>102957.306</v>
      </c>
    </row>
    <row r="55" spans="7:9" ht="13.5" thickTop="1">
      <c r="G55" s="10"/>
      <c r="H55" s="10"/>
      <c r="I55" s="10"/>
    </row>
    <row r="56" spans="1:9" ht="12.75">
      <c r="A56" s="1">
        <v>13</v>
      </c>
      <c r="B56" s="1" t="s">
        <v>13</v>
      </c>
      <c r="G56" s="11">
        <f>(G40+G46+G47)/35000</f>
        <v>1.9948285714285714</v>
      </c>
      <c r="H56" s="11"/>
      <c r="I56" s="11">
        <f>(I40+I46+I47)/35000</f>
        <v>1.6359714285714286</v>
      </c>
    </row>
    <row r="57" spans="7:9" ht="12.75">
      <c r="G57" s="10"/>
      <c r="H57" s="10"/>
      <c r="I57" s="10"/>
    </row>
    <row r="58" spans="7:9" ht="12.75">
      <c r="G58" s="10">
        <f>G38-G54</f>
        <v>0</v>
      </c>
      <c r="H58" s="10">
        <f>H38-H54</f>
        <v>0</v>
      </c>
      <c r="I58" s="10">
        <f>I38-I54</f>
        <v>-0.3059999999968568</v>
      </c>
    </row>
    <row r="59" spans="7:9" ht="12.75">
      <c r="G59" s="12"/>
      <c r="H59" s="10"/>
      <c r="I59" s="10"/>
    </row>
    <row r="60" spans="7:9" ht="12.75">
      <c r="G60" s="10"/>
      <c r="H60" s="10"/>
      <c r="I60" s="10"/>
    </row>
    <row r="61" spans="7:9" ht="12.75">
      <c r="G61" s="10"/>
      <c r="H61" s="10"/>
      <c r="I61" s="10"/>
    </row>
    <row r="62" spans="7:9" ht="12.75">
      <c r="G62" s="10"/>
      <c r="H62" s="10"/>
      <c r="I62" s="10"/>
    </row>
    <row r="63" spans="7:9" ht="12.75">
      <c r="G63" s="10"/>
      <c r="H63" s="10"/>
      <c r="I63" s="10"/>
    </row>
    <row r="64" spans="7:9" ht="12.75">
      <c r="G64" s="10"/>
      <c r="H64" s="10"/>
      <c r="I64" s="10"/>
    </row>
    <row r="65" spans="7:9" ht="12.75">
      <c r="G65" s="10"/>
      <c r="H65" s="10"/>
      <c r="I65" s="10"/>
    </row>
    <row r="66" spans="7:9" ht="12.75">
      <c r="G66" s="10"/>
      <c r="H66" s="10"/>
      <c r="I66" s="10"/>
    </row>
    <row r="67" spans="7:9" ht="12.75">
      <c r="G67" s="10"/>
      <c r="H67" s="10"/>
      <c r="I67" s="10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DiPerdana</dc:creator>
  <cp:keywords/>
  <dc:description/>
  <cp:lastModifiedBy>DIPERDANA HOLDING SDN BHD</cp:lastModifiedBy>
  <cp:lastPrinted>2000-02-29T08:15:37Z</cp:lastPrinted>
  <dcterms:created xsi:type="dcterms:W3CDTF">1999-10-28T08:51:14Z</dcterms:created>
  <dcterms:modified xsi:type="dcterms:W3CDTF">2000-02-29T08:30:56Z</dcterms:modified>
  <cp:category/>
  <cp:version/>
  <cp:contentType/>
  <cp:contentStatus/>
</cp:coreProperties>
</file>