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9690" windowHeight="7290" tabRatio="599" firstSheet="4" activeTab="4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Q2FinalP&amp;L" sheetId="5" r:id="rId5"/>
    <sheet name="Q2BS" sheetId="6" r:id="rId6"/>
    <sheet name="Q2equity" sheetId="7" r:id="rId7"/>
    <sheet name="Q203CashFlow" sheetId="8" r:id="rId8"/>
  </sheets>
  <definedNames>
    <definedName name="_xlnm.Print_Area" localSheetId="6">'Q2equity'!$A$3:$M$39</definedName>
  </definedNames>
  <calcPr fullCalcOnLoad="1"/>
</workbook>
</file>

<file path=xl/sharedStrings.xml><?xml version="1.0" encoding="utf-8"?>
<sst xmlns="http://schemas.openxmlformats.org/spreadsheetml/2006/main" count="119" uniqueCount="97">
  <si>
    <t>RM'000</t>
  </si>
  <si>
    <t>RM '000</t>
  </si>
  <si>
    <t>Share Capital</t>
  </si>
  <si>
    <t xml:space="preserve">As At </t>
  </si>
  <si>
    <t>Current Assets</t>
  </si>
  <si>
    <t>Current Liabitlties</t>
  </si>
  <si>
    <t>Provision for Taxation</t>
  </si>
  <si>
    <t>Shareholders Funds</t>
  </si>
  <si>
    <t>Reserves</t>
  </si>
  <si>
    <t>Short term borrowings</t>
  </si>
  <si>
    <t xml:space="preserve">          MENTIGA </t>
  </si>
  <si>
    <t xml:space="preserve">           CORPORATION  BERHAD</t>
  </si>
  <si>
    <t xml:space="preserve">                    (Company No: 10289-K)</t>
  </si>
  <si>
    <t>Revenue</t>
  </si>
  <si>
    <t>Investment property</t>
  </si>
  <si>
    <t>Goodwill on consolidation</t>
  </si>
  <si>
    <t>Inventories</t>
  </si>
  <si>
    <t>Trade receivables</t>
  </si>
  <si>
    <t>Trade payables</t>
  </si>
  <si>
    <t>Other payables</t>
  </si>
  <si>
    <t>Taxation</t>
  </si>
  <si>
    <t>Properties, plant and equipment</t>
  </si>
  <si>
    <t>Net Current Liabilities</t>
  </si>
  <si>
    <t>CONDENSED CONSOLIDATED INCOME STATEMENT (UNAUDITED)</t>
  </si>
  <si>
    <t>Cost of sales</t>
  </si>
  <si>
    <t>Other operating income</t>
  </si>
  <si>
    <t>Administrative expenses</t>
  </si>
  <si>
    <t>Other operating expenses</t>
  </si>
  <si>
    <t>Distribution costs</t>
  </si>
  <si>
    <t>Finance Costs</t>
  </si>
  <si>
    <t>Share of loss of association</t>
  </si>
  <si>
    <t>Gain on disposal of association</t>
  </si>
  <si>
    <t>(Loss)/profit before tax</t>
  </si>
  <si>
    <t>Operating (loss)/profit</t>
  </si>
  <si>
    <t>(Loss)/profit after tax</t>
  </si>
  <si>
    <t>Minority interest</t>
  </si>
  <si>
    <t>Net (Loss)/Profit for the period</t>
  </si>
  <si>
    <t>EPS - Basic (sen)</t>
  </si>
  <si>
    <t xml:space="preserve">   Capital Reserve</t>
  </si>
  <si>
    <t xml:space="preserve">   Accumulated losses</t>
  </si>
  <si>
    <t xml:space="preserve">   Exchange Fluctuation Reserve</t>
  </si>
  <si>
    <t>Net tangible assets per share</t>
  </si>
  <si>
    <t>Adjustments for:</t>
  </si>
  <si>
    <t xml:space="preserve">  - Depreciation</t>
  </si>
  <si>
    <t xml:space="preserve">  - Amortisation of goodwill</t>
  </si>
  <si>
    <t xml:space="preserve">  - Interest expense</t>
  </si>
  <si>
    <t xml:space="preserve">  - Inventories</t>
  </si>
  <si>
    <t xml:space="preserve">  - Payables and accruals</t>
  </si>
  <si>
    <t>Retirement benefits paid</t>
  </si>
  <si>
    <t>Net (decrease)/increase in cash and cash equivalent</t>
  </si>
  <si>
    <t>Total</t>
  </si>
  <si>
    <t xml:space="preserve">                    (Incorporated in Malaysia)</t>
  </si>
  <si>
    <t xml:space="preserve">           AND ITS SUBSIDIARIES</t>
  </si>
  <si>
    <t>CONDENSED CONSOLIDATED STATEMENT OF CHANGES IN EQUITY</t>
  </si>
  <si>
    <t>Exchange</t>
  </si>
  <si>
    <t xml:space="preserve">Share </t>
  </si>
  <si>
    <t>Capital</t>
  </si>
  <si>
    <t>Fluctuation</t>
  </si>
  <si>
    <t>Accumulated</t>
  </si>
  <si>
    <t>Losses</t>
  </si>
  <si>
    <t>Net loss for the period</t>
  </si>
  <si>
    <t>Currency translation differences</t>
  </si>
  <si>
    <t>31 Dec 2002</t>
  </si>
  <si>
    <t xml:space="preserve">                       MENTIGA </t>
  </si>
  <si>
    <t>CONDENSED CONSOLIDATED CASH FLOW STATEMENTS (unaudited)</t>
  </si>
  <si>
    <t xml:space="preserve">   3 months ended</t>
  </si>
  <si>
    <t>Retirement Benefits</t>
  </si>
  <si>
    <t>Cash and cash equivalent B/f as at 31 December 2002</t>
  </si>
  <si>
    <t>Debtors &amp; Prepayments &amp;Cash</t>
  </si>
  <si>
    <t>30 June 2003</t>
  </si>
  <si>
    <t>(unaudited)</t>
  </si>
  <si>
    <t xml:space="preserve">CONDENSED CONSOLIDATED BALANCE SHEET </t>
  </si>
  <si>
    <t xml:space="preserve">           MENTIGA CORPORATION  BERHAD</t>
  </si>
  <si>
    <t>30/6/2003</t>
  </si>
  <si>
    <t>30/6/2002</t>
  </si>
  <si>
    <t xml:space="preserve">   6 months cumulative</t>
  </si>
  <si>
    <t>As at 1 January 2003</t>
  </si>
  <si>
    <t>As at 30 June 2003</t>
  </si>
  <si>
    <t>for the Quarter Ended 30th June 2003</t>
  </si>
  <si>
    <t>Cash and cash equivalent C/f as at 30 June 2003</t>
  </si>
  <si>
    <t xml:space="preserve">  - Foreign exchange gain</t>
  </si>
  <si>
    <t xml:space="preserve">  - Receivables</t>
  </si>
  <si>
    <t xml:space="preserve">  - Provision for doubtful debt</t>
  </si>
  <si>
    <t xml:space="preserve">  - Other income</t>
  </si>
  <si>
    <t xml:space="preserve">Changes in working capital: </t>
  </si>
  <si>
    <t>Net loss before tax</t>
  </si>
  <si>
    <t>(Increase)/Decrease in:</t>
  </si>
  <si>
    <t>Increase/(Decrease) in:</t>
  </si>
  <si>
    <t>Operating loss before working capital changes</t>
  </si>
  <si>
    <t xml:space="preserve">  - Savings from loan settlement</t>
  </si>
  <si>
    <t>Cash generated from operating activities</t>
  </si>
  <si>
    <t>Foreign exchange differences on opening balances</t>
  </si>
  <si>
    <t>Bank Overdrafts</t>
  </si>
  <si>
    <t>Advance from a substantial shareholder</t>
  </si>
  <si>
    <t>Restated</t>
  </si>
  <si>
    <t>Unaudited</t>
  </si>
  <si>
    <t>For the Quarter Ended 30 June 2003</t>
  </si>
</sst>
</file>

<file path=xl/styles.xml><?xml version="1.0" encoding="utf-8"?>
<styleSheet xmlns="http://schemas.openxmlformats.org/spreadsheetml/2006/main">
  <numFmts count="1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0.0_);\(0.0\)"/>
    <numFmt numFmtId="168" formatCode="0.00_);\(0.00\)"/>
    <numFmt numFmtId="169" formatCode="#,##0;[Red]#,##0"/>
    <numFmt numFmtId="170" formatCode="#,##0_);[Red]\(#,##0_);&quot;-&quot;"/>
    <numFmt numFmtId="171" formatCode="0.00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0_)"/>
    <numFmt numFmtId="187" formatCode="0.0%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(* #,##0.000_);_(* \(#,##0.000\);_(* &quot;-&quot;??_);_(@_)"/>
    <numFmt numFmtId="195" formatCode="&quot;£&quot;#,##0_);\(&quot;£&quot;#,##0\)"/>
    <numFmt numFmtId="196" formatCode="&quot;£&quot;#,##0_);[Red]\(&quot;£&quot;#,##0\)"/>
    <numFmt numFmtId="197" formatCode="&quot;£&quot;#,##0.00_);\(&quot;£&quot;#,##0.00\)"/>
    <numFmt numFmtId="198" formatCode="&quot;£&quot;#,##0.00_);[Red]\(&quot;£&quot;#,##0.00\)"/>
    <numFmt numFmtId="199" formatCode="_(&quot;£&quot;* #,##0_);_(&quot;£&quot;* \(#,##0\);_(&quot;£&quot;* &quot;-&quot;_);_(@_)"/>
    <numFmt numFmtId="200" formatCode="_(&quot;£&quot;* #,##0.00_);_(&quot;£&quot;* \(#,##0.00\);_(&quot;£&quot;* &quot;-&quot;??_);_(@_)"/>
    <numFmt numFmtId="201" formatCode="&quot;£ &quot;#,##0;\-&quot;£ &quot;#,##0"/>
    <numFmt numFmtId="202" formatCode="&quot;£ &quot;#,##0;[Red]\-&quot;£ &quot;#,##0"/>
    <numFmt numFmtId="203" formatCode="&quot;£ &quot;#,##0.00;\-&quot;£ &quot;#,##0.00"/>
    <numFmt numFmtId="204" formatCode="&quot;£ &quot;#,##0.00;[Red]\-&quot;£ &quot;#,##0.00"/>
    <numFmt numFmtId="205" formatCode="_-&quot;£ &quot;* #,##0_-;\-&quot;£ &quot;* #,##0_-;_-&quot;£ &quot;* &quot;-&quot;_-;_-@_-"/>
    <numFmt numFmtId="206" formatCode="_-&quot;£ &quot;* #,##0.00_-;\-&quot;£ &quot;* #,##0.00_-;_-&quot;£ &quot;* &quot;-&quot;??_-;_-@_-"/>
    <numFmt numFmtId="207" formatCode="\$\ #,##0.00;\-\$\ #,##0.00"/>
    <numFmt numFmtId="208" formatCode="\$\ #,##0.00;[Red]\-\$\ #,##0.00"/>
    <numFmt numFmtId="209" formatCode="#,##0.0;[Red]\-#,##0.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_);[Red]\(#,##0_);&quot;-&quot;_)"/>
    <numFmt numFmtId="216" formatCode="&quot;Software &quot;0.0%"/>
    <numFmt numFmtId="217" formatCode="&quot;Hardware &quot;0.0%"/>
    <numFmt numFmtId="218" formatCode="_-* #,##0.0_-;\-* #,##0.0_-;_-* &quot;-&quot;??_-;_-@_-"/>
    <numFmt numFmtId="219" formatCode="_-* #,##0_-;\-* #,##0_-;_-* &quot;-&quot;??_-;_-@_-"/>
    <numFmt numFmtId="220" formatCode="0&quot; months&quot;"/>
    <numFmt numFmtId="221" formatCode="#,##0.000"/>
    <numFmt numFmtId="222" formatCode="0.0"/>
    <numFmt numFmtId="223" formatCode="#,##0;\(#,##0\)"/>
    <numFmt numFmtId="224" formatCode="#,##0.0;\(#,##0.0\)"/>
    <numFmt numFmtId="225" formatCode="General_)"/>
    <numFmt numFmtId="226" formatCode="dd\-mmm\-yy_)"/>
    <numFmt numFmtId="227" formatCode="\ ?/1000"/>
    <numFmt numFmtId="228" formatCode="#,##0.000_);\(#,##0.000\)"/>
    <numFmt numFmtId="229" formatCode="0.000_)"/>
    <numFmt numFmtId="230" formatCode="0.0000_)"/>
    <numFmt numFmtId="231" formatCode="0.0_)"/>
    <numFmt numFmtId="232" formatCode="0.000"/>
    <numFmt numFmtId="233" formatCode="_(* #,##0.0000_);_(* \(#,##0.0000\);_(* &quot;-&quot;??_);_(@_)"/>
    <numFmt numFmtId="234" formatCode="0.000%"/>
    <numFmt numFmtId="235" formatCode="0.0000%"/>
    <numFmt numFmtId="236" formatCode="0.00000%"/>
    <numFmt numFmtId="237" formatCode="0.000000%"/>
    <numFmt numFmtId="238" formatCode="0.0000000%"/>
    <numFmt numFmtId="239" formatCode="0.00000000%"/>
    <numFmt numFmtId="240" formatCode="0.000000000%"/>
    <numFmt numFmtId="241" formatCode="_(* #,##0.00000_);_(* \(#,##0.00000\);_(* &quot;-&quot;??_);_(@_)"/>
    <numFmt numFmtId="242" formatCode="_(* #,##0.000000_);_(* \(#,##0.000000\);_(* &quot;-&quot;??_);_(@_)"/>
    <numFmt numFmtId="243" formatCode="0%\);[Red]\(0%\)"/>
    <numFmt numFmtId="244" formatCode="0%\);[Red]\(0%"/>
    <numFmt numFmtId="245" formatCode="0%_);[Red]\(0%\)"/>
    <numFmt numFmtId="246" formatCode="mmm\.\ d\ \'yy\ \a\t\ h:mm"/>
    <numFmt numFmtId="247" formatCode="_(&quot;$&quot;* #,##0.0_);_(&quot;$&quot;* \(#,##0.0\);_(&quot;$&quot;* &quot;-&quot;??_);_(@_)"/>
    <numFmt numFmtId="248" formatCode="_(&quot;$&quot;* #,##0_);_(&quot;$&quot;* \(#,##0\);_(&quot;$&quot;* &quot;-&quot;??_);_(@_)"/>
    <numFmt numFmtId="249" formatCode="#,##0.000_);[Red]\(#,##0.000\)"/>
    <numFmt numFmtId="250" formatCode="&quot;$&quot;#,##0.0_);[Red]\(&quot;$&quot;#,##0.0\)"/>
    <numFmt numFmtId="251" formatCode="#,##0.0_);[Red]\(#,##0.0\)"/>
    <numFmt numFmtId="252" formatCode="000000"/>
    <numFmt numFmtId="253" formatCode="mm/dd/yy"/>
    <numFmt numFmtId="254" formatCode="000\-000000"/>
    <numFmt numFmtId="255" formatCode="&quot;$&quot;#,##0.0_);\(&quot;$&quot;#,##0.0\)"/>
    <numFmt numFmtId="256" formatCode="0.0%;\(0.0%\)"/>
    <numFmt numFmtId="257" formatCode="&quot;$&quot;#,##0.0"/>
    <numFmt numFmtId="258" formatCode="#,##0&quot;£&quot;_);\(#,##0&quot;£&quot;\)"/>
    <numFmt numFmtId="259" formatCode="#,##0&quot;£&quot;_);[Red]\(#,##0&quot;£&quot;\)"/>
    <numFmt numFmtId="260" formatCode="#,##0.00&quot;£&quot;_);\(#,##0.00&quot;£&quot;\)"/>
    <numFmt numFmtId="261" formatCode="#,##0.00&quot;£&quot;_);[Red]\(#,##0.00&quot;£&quot;\)"/>
    <numFmt numFmtId="262" formatCode="_ * #,##0_)&quot;£&quot;_ ;_ * \(#,##0\)&quot;£&quot;_ ;_ * &quot;-&quot;_)&quot;£&quot;_ ;_ @_ "/>
    <numFmt numFmtId="263" formatCode="_ * #,##0_)_£_ ;_ * \(#,##0\)_£_ ;_ * &quot;-&quot;_)_£_ ;_ @_ "/>
    <numFmt numFmtId="264" formatCode="_ * #,##0.00_)&quot;£&quot;_ ;_ * \(#,##0.00\)&quot;£&quot;_ ;_ * &quot;-&quot;??_)&quot;£&quot;_ ;_ @_ "/>
    <numFmt numFmtId="265" formatCode="_ * #,##0.00_)_£_ ;_ * \(#,##0.00\)_£_ ;_ * &quot;-&quot;??_)_£_ ;_ @_ "/>
    <numFmt numFmtId="266" formatCode="#,##0\ &quot;F&quot;;\-#,##0\ &quot;F&quot;"/>
    <numFmt numFmtId="267" formatCode="#,##0\ &quot;F&quot;;[Red]\-#,##0\ &quot;F&quot;"/>
    <numFmt numFmtId="268" formatCode="#,##0.00\ &quot;F&quot;;\-#,##0.00\ &quot;F&quot;"/>
    <numFmt numFmtId="269" formatCode="#,##0.00\ &quot;F&quot;;[Red]\-#,##0.00\ &quot;F&quot;"/>
    <numFmt numFmtId="270" formatCode="_-* #,##0\ &quot;F&quot;_-;\-* #,##0\ &quot;F&quot;_-;_-* &quot;-&quot;\ &quot;F&quot;_-;_-@_-"/>
    <numFmt numFmtId="271" formatCode="_-* #,##0\ _F_-;\-* #,##0\ _F_-;_-* &quot;-&quot;\ _F_-;_-@_-"/>
    <numFmt numFmtId="272" formatCode="_-* #,##0.00\ &quot;F&quot;_-;\-* #,##0.00\ &quot;F&quot;_-;_-* &quot;-&quot;??\ &quot;F&quot;_-;_-@_-"/>
    <numFmt numFmtId="273" formatCode="_-* #,##0.00\ _F_-;\-* #,##0.00\ _F_-;_-* &quot;-&quot;??\ _F_-;_-@_-"/>
    <numFmt numFmtId="274" formatCode="#,##0&quot; F&quot;_);\(#,##0&quot; F&quot;\)"/>
    <numFmt numFmtId="275" formatCode="#,##0&quot; F&quot;_);[Red]\(#,##0&quot; F&quot;\)"/>
    <numFmt numFmtId="276" formatCode="#,##0.00&quot; F&quot;_);\(#,##0.00&quot; F&quot;\)"/>
    <numFmt numFmtId="277" formatCode="#,##0.00&quot; F&quot;_);[Red]\(#,##0.00&quot; F&quot;\)"/>
    <numFmt numFmtId="278" formatCode="#,##0&quot; $&quot;;\-#,##0&quot; $&quot;"/>
    <numFmt numFmtId="279" formatCode="#,##0&quot; $&quot;;[Red]\-#,##0&quot; $&quot;"/>
    <numFmt numFmtId="280" formatCode="#,##0.00&quot; $&quot;;\-#,##0.00&quot; $&quot;"/>
    <numFmt numFmtId="281" formatCode="#,##0.00&quot; $&quot;;[Red]\-#,##0.00&quot; $&quot;"/>
    <numFmt numFmtId="282" formatCode="d\.m\.yy"/>
    <numFmt numFmtId="283" formatCode="d\.mmm\.yy"/>
    <numFmt numFmtId="284" formatCode="d\.mmm"/>
    <numFmt numFmtId="285" formatCode="mmm\.yy"/>
    <numFmt numFmtId="286" formatCode="d\.m\.yy\ h:mm"/>
    <numFmt numFmtId="287" formatCode="0&quot;  &quot;"/>
    <numFmt numFmtId="288" formatCode="0.00&quot;  &quot;"/>
    <numFmt numFmtId="289" formatCode="0.0&quot;  &quot;"/>
    <numFmt numFmtId="290" formatCode="0.000&quot;  &quot;"/>
    <numFmt numFmtId="291" formatCode="0.0000&quot;  &quot;"/>
    <numFmt numFmtId="292" formatCode="0.00000&quot;  &quot;"/>
  </numFmts>
  <fonts count="20">
    <font>
      <sz val="10"/>
      <name val="Arial"/>
      <family val="0"/>
    </font>
    <font>
      <sz val="10"/>
      <name val="Geneva"/>
      <family val="0"/>
    </font>
    <font>
      <b/>
      <i/>
      <sz val="16"/>
      <name val="Helv"/>
      <family val="0"/>
    </font>
    <font>
      <sz val="9"/>
      <name val="CG Times"/>
      <family val="1"/>
    </font>
    <font>
      <b/>
      <sz val="9"/>
      <name val="CG Times"/>
      <family val="1"/>
    </font>
    <font>
      <u val="single"/>
      <sz val="9"/>
      <name val="CG Times"/>
      <family val="1"/>
    </font>
    <font>
      <b/>
      <i/>
      <sz val="9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2"/>
      <name val="Courier"/>
      <family val="0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2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71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2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73" fontId="12" fillId="0" borderId="0" applyFont="0" applyFill="0" applyBorder="0" applyAlignment="0" applyProtection="0"/>
    <xf numFmtId="4" fontId="13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2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70" fontId="1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0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2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72" fontId="12" fillId="0" borderId="0" applyFont="0" applyFill="0" applyBorder="0" applyAlignment="0" applyProtection="0"/>
    <xf numFmtId="281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20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0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2" fillId="0" borderId="0">
      <alignment/>
      <protection/>
    </xf>
    <xf numFmtId="0" fontId="0" fillId="0" borderId="0">
      <alignment/>
      <protection/>
    </xf>
    <xf numFmtId="171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1">
      <alignment/>
      <protection/>
    </xf>
    <xf numFmtId="0" fontId="0" fillId="0" borderId="0">
      <alignment wrapText="1"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39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horizontal="center"/>
      <protection/>
    </xf>
    <xf numFmtId="0" fontId="12" fillId="0" borderId="0">
      <alignment/>
      <protection/>
    </xf>
    <xf numFmtId="0" fontId="18" fillId="0" borderId="0">
      <alignment/>
      <protection/>
    </xf>
    <xf numFmtId="15" fontId="0" fillId="0" borderId="0">
      <alignment horizontal="center" vertical="center"/>
      <protection/>
    </xf>
    <xf numFmtId="0" fontId="19" fillId="0" borderId="0">
      <alignment/>
      <protection/>
    </xf>
    <xf numFmtId="225" fontId="14" fillId="0" borderId="0">
      <alignment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15" applyNumberFormat="1" applyFont="1" applyAlignment="1">
      <alignment/>
    </xf>
    <xf numFmtId="37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7" fontId="3" fillId="0" borderId="3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0" applyNumberFormat="1" applyFont="1" applyAlignment="1">
      <alignment/>
    </xf>
    <xf numFmtId="37" fontId="7" fillId="0" borderId="1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3" fontId="3" fillId="0" borderId="0" xfId="15" applyFont="1" applyAlignment="1">
      <alignment/>
    </xf>
    <xf numFmtId="0" fontId="4" fillId="0" borderId="0" xfId="0" applyFont="1" applyAlignment="1">
      <alignment horizontal="center"/>
    </xf>
    <xf numFmtId="166" fontId="7" fillId="0" borderId="1" xfId="15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5">
    <cellStyle name="Normal" xfId="0"/>
    <cellStyle name="Comma" xfId="15"/>
    <cellStyle name="Comma [0]" xfId="16"/>
    <cellStyle name="Comma [0]_Costing Model procedure" xfId="17"/>
    <cellStyle name="Comma [0]_laroux" xfId="18"/>
    <cellStyle name="Comma [0]_laroux_1" xfId="19"/>
    <cellStyle name="Comma [0]_laroux_2" xfId="20"/>
    <cellStyle name="Comma [0]_laroux_MATERAL2" xfId="21"/>
    <cellStyle name="Comma [0]_laroux_mud plant bolted" xfId="22"/>
    <cellStyle name="Comma [0]_MATERAL2" xfId="23"/>
    <cellStyle name="Comma [0]_mud plant bolted" xfId="24"/>
    <cellStyle name="Comma [0]_PLDT" xfId="25"/>
    <cellStyle name="Comma [0]_pldt_1" xfId="26"/>
    <cellStyle name="Comma [0]_Summary Option 1" xfId="27"/>
    <cellStyle name="Comma [0]_Variables" xfId="28"/>
    <cellStyle name="Comma_Costing Model procedure" xfId="29"/>
    <cellStyle name="Comma_laroux" xfId="30"/>
    <cellStyle name="Comma_laroux_1" xfId="31"/>
    <cellStyle name="Comma_laroux_2" xfId="32"/>
    <cellStyle name="Comma_MATERAL2" xfId="33"/>
    <cellStyle name="Comma_mud plant bolted" xfId="34"/>
    <cellStyle name="Comma_PLDT" xfId="35"/>
    <cellStyle name="Comma_pldt_1" xfId="36"/>
    <cellStyle name="Comma_Summary Option 1" xfId="37"/>
    <cellStyle name="Comma_Variables" xfId="38"/>
    <cellStyle name="Currency" xfId="39"/>
    <cellStyle name="Currency [0]" xfId="40"/>
    <cellStyle name="Currency [0]_Costing Model procedure" xfId="41"/>
    <cellStyle name="Currency [0]_laroux" xfId="42"/>
    <cellStyle name="Currency [0]_laroux_1" xfId="43"/>
    <cellStyle name="Currency [0]_laroux_2" xfId="44"/>
    <cellStyle name="Currency [0]_laroux_MATERAL2" xfId="45"/>
    <cellStyle name="Currency [0]_laroux_mud plant bolted" xfId="46"/>
    <cellStyle name="Currency [0]_MATERAL2" xfId="47"/>
    <cellStyle name="Currency [0]_mud plant bolted" xfId="48"/>
    <cellStyle name="Currency [0]_PLDT" xfId="49"/>
    <cellStyle name="Currency [0]_pldt_1" xfId="50"/>
    <cellStyle name="Currency [0]_pldt_2" xfId="51"/>
    <cellStyle name="Currency [0]_pldt_3" xfId="52"/>
    <cellStyle name="Currency [0]_pldt_4" xfId="53"/>
    <cellStyle name="Currency [0]_pldt_5" xfId="54"/>
    <cellStyle name="Currency [0]_pldt_6" xfId="55"/>
    <cellStyle name="Currency [0]_Summary Option 1" xfId="56"/>
    <cellStyle name="Currency [0]_Variables" xfId="57"/>
    <cellStyle name="Currency_Costing Model procedure" xfId="58"/>
    <cellStyle name="Currency_laroux" xfId="59"/>
    <cellStyle name="Currency_laroux_1" xfId="60"/>
    <cellStyle name="Currency_laroux_2" xfId="61"/>
    <cellStyle name="Currency_MATERAL2" xfId="62"/>
    <cellStyle name="Currency_mud plant bolted" xfId="63"/>
    <cellStyle name="Currency_PLDT" xfId="64"/>
    <cellStyle name="Currency_pldt_1" xfId="65"/>
    <cellStyle name="Currency_pldt_2" xfId="66"/>
    <cellStyle name="Currency_pldt_3" xfId="67"/>
    <cellStyle name="Currency_pldt_4" xfId="68"/>
    <cellStyle name="Currency_pldt_5" xfId="69"/>
    <cellStyle name="Currency_pldt_6" xfId="70"/>
    <cellStyle name="Currency_Summary Option 1" xfId="71"/>
    <cellStyle name="Currency_Variables" xfId="72"/>
    <cellStyle name="Followed Hyperlink" xfId="73"/>
    <cellStyle name="Hyperlink" xfId="74"/>
    <cellStyle name="Normal - Style1" xfId="75"/>
    <cellStyle name="Normal_Co-wide Monthly" xfId="76"/>
    <cellStyle name="Normal_laroux" xfId="77"/>
    <cellStyle name="Normal_laroux_1" xfId="78"/>
    <cellStyle name="Normal_laroux_2" xfId="79"/>
    <cellStyle name="Normal_laroux_3" xfId="80"/>
    <cellStyle name="Normal_laroux_4" xfId="81"/>
    <cellStyle name="Normal_laroux_5" xfId="82"/>
    <cellStyle name="Normal_laroux_6" xfId="83"/>
    <cellStyle name="Normal_laroux_7" xfId="84"/>
    <cellStyle name="Normal_laroux_8" xfId="85"/>
    <cellStyle name="Normal_MATERAL2" xfId="86"/>
    <cellStyle name="Normal_mud plant bolted" xfId="87"/>
    <cellStyle name="Normal_pldt" xfId="88"/>
    <cellStyle name="Normal_pldt_1" xfId="89"/>
    <cellStyle name="Normal_pldt_2" xfId="90"/>
    <cellStyle name="Normal_pldt_3" xfId="91"/>
    <cellStyle name="Normal_pldt_4" xfId="92"/>
    <cellStyle name="Normal_pldt_5" xfId="93"/>
    <cellStyle name="Normal_pldt_6" xfId="94"/>
    <cellStyle name="Normal_pldt_7" xfId="95"/>
    <cellStyle name="Normal_pldt_8" xfId="96"/>
    <cellStyle name="Percent" xfId="97"/>
    <cellStyle name="Table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0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94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94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03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C1">
      <selection activeCell="J7" sqref="J7"/>
    </sheetView>
  </sheetViews>
  <sheetFormatPr defaultColWidth="9.140625" defaultRowHeight="12.75"/>
  <cols>
    <col min="1" max="2" width="2.7109375" style="0" customWidth="1"/>
    <col min="3" max="3" width="11.8515625" style="0" customWidth="1"/>
    <col min="4" max="4" width="7.8515625" style="0" customWidth="1"/>
    <col min="5" max="5" width="3.8515625" style="0" customWidth="1"/>
    <col min="6" max="6" width="5.140625" style="0" customWidth="1"/>
    <col min="8" max="8" width="3.7109375" style="0" customWidth="1"/>
    <col min="10" max="10" width="6.8515625" style="0" customWidth="1"/>
    <col min="12" max="12" width="2.57421875" style="0" customWidth="1"/>
  </cols>
  <sheetData>
    <row r="1" spans="1:14" ht="12.75">
      <c r="A1" s="1"/>
      <c r="B1" s="1"/>
      <c r="C1" s="1"/>
      <c r="D1" s="1"/>
      <c r="E1" s="10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2" t="s">
        <v>72</v>
      </c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 t="s">
        <v>12</v>
      </c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27" t="s">
        <v>23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36" t="s">
        <v>96</v>
      </c>
      <c r="F6" s="36"/>
      <c r="G6" s="36"/>
      <c r="H6" s="36"/>
      <c r="I6" s="36"/>
      <c r="J6" s="36"/>
      <c r="K6" s="1"/>
      <c r="L6" s="1"/>
      <c r="M6" s="1"/>
      <c r="N6" s="1"/>
    </row>
    <row r="7" spans="1:14" ht="12.75">
      <c r="A7" s="1"/>
      <c r="B7" s="1"/>
      <c r="C7" s="1"/>
      <c r="D7" s="1"/>
      <c r="E7" s="25"/>
      <c r="F7" s="25"/>
      <c r="G7" s="25"/>
      <c r="H7" s="25"/>
      <c r="I7" s="25"/>
      <c r="J7" s="25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35" t="s">
        <v>65</v>
      </c>
      <c r="H8" s="35"/>
      <c r="I8" s="35"/>
      <c r="J8" s="1"/>
      <c r="K8" s="35" t="s">
        <v>75</v>
      </c>
      <c r="L8" s="35"/>
      <c r="M8" s="35"/>
      <c r="N8" s="1"/>
    </row>
    <row r="9" spans="1:14" ht="12.75">
      <c r="A9" s="1"/>
      <c r="B9" s="1"/>
      <c r="C9" s="1"/>
      <c r="D9" s="1"/>
      <c r="E9" s="1"/>
      <c r="F9" s="1"/>
      <c r="G9" s="13" t="s">
        <v>73</v>
      </c>
      <c r="H9" s="1"/>
      <c r="I9" s="13" t="s">
        <v>74</v>
      </c>
      <c r="J9" s="1"/>
      <c r="K9" s="13" t="s">
        <v>73</v>
      </c>
      <c r="L9" s="1"/>
      <c r="M9" s="13" t="s">
        <v>74</v>
      </c>
      <c r="N9" s="1"/>
    </row>
    <row r="10" spans="1:14" ht="12.75">
      <c r="A10" s="1"/>
      <c r="B10" s="1"/>
      <c r="C10" s="1"/>
      <c r="D10" s="1"/>
      <c r="E10" s="1"/>
      <c r="F10" s="1"/>
      <c r="G10" s="11" t="s">
        <v>0</v>
      </c>
      <c r="H10" s="1"/>
      <c r="I10" s="11" t="s">
        <v>0</v>
      </c>
      <c r="J10" s="1"/>
      <c r="K10" s="11" t="s">
        <v>0</v>
      </c>
      <c r="L10" s="1"/>
      <c r="M10" s="11" t="s">
        <v>0</v>
      </c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4" t="s">
        <v>13</v>
      </c>
      <c r="D12" s="4"/>
      <c r="E12" s="4"/>
      <c r="F12" s="4"/>
      <c r="G12" s="4">
        <v>522</v>
      </c>
      <c r="H12" s="4"/>
      <c r="I12" s="4">
        <v>952</v>
      </c>
      <c r="J12" s="4"/>
      <c r="K12" s="4">
        <v>1221</v>
      </c>
      <c r="L12" s="4"/>
      <c r="M12" s="4">
        <v>1487</v>
      </c>
      <c r="N12" s="4"/>
    </row>
    <row r="13" spans="1:14" ht="12.75">
      <c r="A13" s="1"/>
      <c r="B13" s="1"/>
      <c r="C13" s="4" t="s">
        <v>24</v>
      </c>
      <c r="D13" s="4"/>
      <c r="E13" s="4"/>
      <c r="F13" s="4"/>
      <c r="G13" s="4">
        <v>-1717</v>
      </c>
      <c r="H13" s="4"/>
      <c r="I13" s="4">
        <v>-738</v>
      </c>
      <c r="J13" s="4"/>
      <c r="K13" s="4">
        <v>-2626</v>
      </c>
      <c r="L13" s="4"/>
      <c r="M13" s="4">
        <v>-615</v>
      </c>
      <c r="N13" s="4"/>
    </row>
    <row r="14" spans="1:14" ht="12.75">
      <c r="A14" s="6"/>
      <c r="B14" s="1"/>
      <c r="C14" s="4"/>
      <c r="D14" s="4"/>
      <c r="E14" s="4"/>
      <c r="F14" s="4"/>
      <c r="G14" s="8"/>
      <c r="H14" s="4"/>
      <c r="I14" s="8"/>
      <c r="J14" s="4"/>
      <c r="K14" s="8"/>
      <c r="L14" s="4"/>
      <c r="M14" s="8"/>
      <c r="N14" s="4"/>
    </row>
    <row r="15" spans="1:14" ht="12.75">
      <c r="A15" s="6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6"/>
      <c r="B16" s="1"/>
      <c r="C16" s="4"/>
      <c r="D16" s="4"/>
      <c r="E16" s="4"/>
      <c r="F16" s="4"/>
      <c r="G16" s="4">
        <f>+G12+G13</f>
        <v>-1195</v>
      </c>
      <c r="H16" s="4"/>
      <c r="I16" s="4">
        <f>+I12+I13</f>
        <v>214</v>
      </c>
      <c r="J16" s="4"/>
      <c r="K16" s="4">
        <f>+K12+K13</f>
        <v>-1405</v>
      </c>
      <c r="L16" s="4"/>
      <c r="M16" s="4">
        <f>+M12+M13</f>
        <v>872</v>
      </c>
      <c r="N16" s="4"/>
    </row>
    <row r="17" spans="1:14" ht="12.75">
      <c r="A17" s="6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6"/>
      <c r="B18" s="1"/>
      <c r="C18" s="4" t="s">
        <v>25</v>
      </c>
      <c r="D18" s="4"/>
      <c r="E18" s="4"/>
      <c r="F18" s="4"/>
      <c r="G18" s="4">
        <v>1264</v>
      </c>
      <c r="H18" s="4"/>
      <c r="I18" s="4">
        <v>211</v>
      </c>
      <c r="J18" s="4"/>
      <c r="K18" s="4">
        <v>1264</v>
      </c>
      <c r="L18" s="4"/>
      <c r="M18" s="4">
        <v>746</v>
      </c>
      <c r="N18" s="4"/>
    </row>
    <row r="19" spans="1:14" ht="12.75">
      <c r="A19" s="6"/>
      <c r="B19" s="1"/>
      <c r="C19" s="4" t="s">
        <v>26</v>
      </c>
      <c r="D19" s="4"/>
      <c r="E19" s="4"/>
      <c r="F19" s="4"/>
      <c r="G19" s="4">
        <v>458</v>
      </c>
      <c r="H19" s="4"/>
      <c r="I19" s="4">
        <v>-1082</v>
      </c>
      <c r="J19" s="4"/>
      <c r="K19" s="4">
        <v>-86</v>
      </c>
      <c r="L19" s="4"/>
      <c r="M19" s="4">
        <v>-2018</v>
      </c>
      <c r="N19" s="4"/>
    </row>
    <row r="20" spans="1:14" ht="12.75">
      <c r="A20" s="6"/>
      <c r="B20" s="1"/>
      <c r="C20" s="4" t="s">
        <v>27</v>
      </c>
      <c r="D20" s="4"/>
      <c r="E20" s="4"/>
      <c r="F20" s="4"/>
      <c r="G20" s="4">
        <v>-517</v>
      </c>
      <c r="H20" s="4"/>
      <c r="I20" s="4">
        <v>0</v>
      </c>
      <c r="J20" s="4"/>
      <c r="K20" s="4">
        <v>-715</v>
      </c>
      <c r="L20" s="4"/>
      <c r="M20" s="4">
        <v>0</v>
      </c>
      <c r="N20" s="4"/>
    </row>
    <row r="21" spans="1:14" ht="12.75">
      <c r="A21" s="1"/>
      <c r="B21" s="1"/>
      <c r="C21" s="4" t="s">
        <v>28</v>
      </c>
      <c r="D21" s="4"/>
      <c r="E21" s="4"/>
      <c r="F21" s="4"/>
      <c r="G21" s="4">
        <v>-40</v>
      </c>
      <c r="H21" s="4"/>
      <c r="I21" s="4">
        <v>0</v>
      </c>
      <c r="J21" s="4"/>
      <c r="K21" s="4">
        <v>-61</v>
      </c>
      <c r="L21" s="4"/>
      <c r="M21" s="4">
        <v>0</v>
      </c>
      <c r="N21" s="4"/>
    </row>
    <row r="22" spans="1:14" ht="12.75">
      <c r="A22" s="6"/>
      <c r="B22" s="1"/>
      <c r="C22" s="4"/>
      <c r="D22" s="4"/>
      <c r="E22" s="4"/>
      <c r="F22" s="4"/>
      <c r="G22" s="8"/>
      <c r="H22" s="4"/>
      <c r="I22" s="8"/>
      <c r="J22" s="4"/>
      <c r="K22" s="8"/>
      <c r="L22" s="4"/>
      <c r="M22" s="8"/>
      <c r="N22" s="4"/>
    </row>
    <row r="23" spans="1:14" ht="12.75">
      <c r="A23" s="1"/>
      <c r="B23" s="1"/>
      <c r="C23" s="4"/>
      <c r="D23" s="4"/>
      <c r="E23" s="4"/>
      <c r="F23" s="4"/>
      <c r="G23" s="1"/>
      <c r="H23" s="1"/>
      <c r="I23" s="1"/>
      <c r="J23" s="1"/>
      <c r="K23" s="1"/>
      <c r="L23" s="1"/>
      <c r="M23" s="1"/>
      <c r="N23" s="4"/>
    </row>
    <row r="24" spans="1:14" ht="12.75">
      <c r="A24" s="1"/>
      <c r="B24" s="1"/>
      <c r="C24" s="4" t="s">
        <v>33</v>
      </c>
      <c r="D24" s="4"/>
      <c r="E24" s="4"/>
      <c r="F24" s="4"/>
      <c r="G24" s="4">
        <f>SUM(G16:G21)</f>
        <v>-30</v>
      </c>
      <c r="H24" s="4"/>
      <c r="I24" s="4">
        <f>SUM(I16:I21)</f>
        <v>-657</v>
      </c>
      <c r="J24" s="4"/>
      <c r="K24" s="4">
        <f>SUM(K16:K21)</f>
        <v>-1003</v>
      </c>
      <c r="L24" s="4"/>
      <c r="M24" s="4">
        <f>SUM(M16:M21)</f>
        <v>-400</v>
      </c>
      <c r="N24" s="4"/>
    </row>
    <row r="25" spans="1:14" ht="12.75">
      <c r="A25" s="1"/>
      <c r="B25" s="1"/>
      <c r="C25" s="4" t="s">
        <v>29</v>
      </c>
      <c r="D25" s="4"/>
      <c r="E25" s="4"/>
      <c r="F25" s="4"/>
      <c r="G25" s="4">
        <v>-1504</v>
      </c>
      <c r="H25" s="4"/>
      <c r="I25" s="4">
        <v>-1551</v>
      </c>
      <c r="J25" s="4"/>
      <c r="K25" s="4">
        <v>-3049</v>
      </c>
      <c r="L25" s="4"/>
      <c r="M25" s="4">
        <v>-2875</v>
      </c>
      <c r="N25" s="4"/>
    </row>
    <row r="26" spans="1:14" ht="12.75">
      <c r="A26" s="1"/>
      <c r="B26" s="1"/>
      <c r="C26" s="4" t="s">
        <v>30</v>
      </c>
      <c r="D26" s="4"/>
      <c r="E26" s="4"/>
      <c r="F26" s="4"/>
      <c r="G26" s="4">
        <v>0</v>
      </c>
      <c r="H26" s="4"/>
      <c r="I26" s="4">
        <v>0</v>
      </c>
      <c r="J26" s="4"/>
      <c r="K26" s="4">
        <f>+Q26+G26</f>
        <v>0</v>
      </c>
      <c r="L26" s="4"/>
      <c r="M26" s="4">
        <v>0</v>
      </c>
      <c r="N26" s="4"/>
    </row>
    <row r="27" spans="1:14" ht="12.75">
      <c r="A27" s="1"/>
      <c r="B27" s="1"/>
      <c r="C27" s="4" t="s">
        <v>31</v>
      </c>
      <c r="D27" s="4"/>
      <c r="E27" s="4"/>
      <c r="F27" s="4"/>
      <c r="G27" s="4">
        <v>0</v>
      </c>
      <c r="H27" s="4"/>
      <c r="I27" s="4">
        <v>0</v>
      </c>
      <c r="J27" s="4"/>
      <c r="K27" s="4">
        <f>+Q27+G27</f>
        <v>0</v>
      </c>
      <c r="L27" s="4"/>
      <c r="M27" s="4">
        <v>0</v>
      </c>
      <c r="N27" s="4"/>
    </row>
    <row r="28" spans="1:14" ht="12.75">
      <c r="A28" s="1"/>
      <c r="B28" s="1"/>
      <c r="C28" s="4"/>
      <c r="D28" s="4"/>
      <c r="E28" s="4"/>
      <c r="F28" s="4"/>
      <c r="G28" s="8"/>
      <c r="H28" s="4"/>
      <c r="I28" s="8"/>
      <c r="J28" s="4"/>
      <c r="K28" s="8"/>
      <c r="L28" s="4"/>
      <c r="M28" s="8"/>
      <c r="N28" s="4"/>
    </row>
    <row r="29" spans="1:14" ht="12.7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1"/>
      <c r="B30" s="1"/>
      <c r="C30" s="4" t="s">
        <v>32</v>
      </c>
      <c r="D30" s="4"/>
      <c r="E30" s="4"/>
      <c r="F30" s="4"/>
      <c r="G30" s="4">
        <f>SUM(G24:G27)</f>
        <v>-1534</v>
      </c>
      <c r="H30" s="4"/>
      <c r="I30" s="4">
        <f>SUM(I24:I27)</f>
        <v>-2208</v>
      </c>
      <c r="J30" s="4"/>
      <c r="K30" s="4">
        <f>SUM(K24:K27)</f>
        <v>-4052</v>
      </c>
      <c r="L30" s="4"/>
      <c r="M30" s="4">
        <f>SUM(M24:M27)</f>
        <v>-3275</v>
      </c>
      <c r="N30" s="4"/>
    </row>
    <row r="31" spans="1:14" ht="12.75">
      <c r="A31" s="1"/>
      <c r="B31" s="1"/>
      <c r="C31" s="4" t="s">
        <v>20</v>
      </c>
      <c r="D31" s="4"/>
      <c r="E31" s="4"/>
      <c r="F31" s="4"/>
      <c r="G31" s="4">
        <v>0</v>
      </c>
      <c r="H31" s="4"/>
      <c r="I31" s="4">
        <v>0</v>
      </c>
      <c r="J31" s="4"/>
      <c r="K31" s="4">
        <v>0</v>
      </c>
      <c r="L31" s="4"/>
      <c r="M31" s="4">
        <v>0</v>
      </c>
      <c r="N31" s="4"/>
    </row>
    <row r="32" spans="1:14" ht="12.75">
      <c r="A32" s="7"/>
      <c r="B32" s="1"/>
      <c r="C32" s="4"/>
      <c r="D32" s="4"/>
      <c r="E32" s="4"/>
      <c r="F32" s="4"/>
      <c r="G32" s="8"/>
      <c r="H32" s="4"/>
      <c r="I32" s="8"/>
      <c r="J32" s="4"/>
      <c r="K32" s="8"/>
      <c r="L32" s="4"/>
      <c r="M32" s="8"/>
      <c r="N32" s="4"/>
    </row>
    <row r="33" spans="1:14" ht="12.75">
      <c r="A33" s="1"/>
      <c r="B33" s="1"/>
      <c r="C33" s="4" t="s">
        <v>34</v>
      </c>
      <c r="D33" s="4"/>
      <c r="E33" s="4"/>
      <c r="F33" s="4"/>
      <c r="G33" s="4">
        <f>+G30+G31</f>
        <v>-1534</v>
      </c>
      <c r="H33" s="4"/>
      <c r="I33" s="4">
        <f>+I30+I31</f>
        <v>-2208</v>
      </c>
      <c r="J33" s="4"/>
      <c r="K33" s="4">
        <f>+K30+K31</f>
        <v>-4052</v>
      </c>
      <c r="L33" s="4"/>
      <c r="M33" s="4">
        <f>+M30+M31</f>
        <v>-3275</v>
      </c>
      <c r="N33" s="4"/>
    </row>
    <row r="34" spans="1:14" ht="12.75">
      <c r="A34" s="1"/>
      <c r="B34" s="1"/>
      <c r="C34" s="4" t="s">
        <v>35</v>
      </c>
      <c r="D34" s="4"/>
      <c r="E34" s="4"/>
      <c r="F34" s="4"/>
      <c r="G34" s="4">
        <v>0</v>
      </c>
      <c r="H34" s="4"/>
      <c r="I34" s="4">
        <v>0</v>
      </c>
      <c r="J34" s="4"/>
      <c r="K34" s="4">
        <v>0</v>
      </c>
      <c r="L34" s="4"/>
      <c r="M34" s="4">
        <v>0</v>
      </c>
      <c r="N34" s="4"/>
    </row>
    <row r="35" spans="1:14" ht="12.75">
      <c r="A35" s="1"/>
      <c r="B35" s="1"/>
      <c r="C35" s="4"/>
      <c r="D35" s="4"/>
      <c r="E35" s="4"/>
      <c r="F35" s="4"/>
      <c r="G35" s="8"/>
      <c r="H35" s="4"/>
      <c r="I35" s="8"/>
      <c r="J35" s="4"/>
      <c r="K35" s="8"/>
      <c r="L35" s="4"/>
      <c r="M35" s="8"/>
      <c r="N35" s="4"/>
    </row>
    <row r="36" spans="1:14" ht="12.75">
      <c r="A36" s="1"/>
      <c r="B36" s="1"/>
      <c r="C36" s="4" t="s">
        <v>36</v>
      </c>
      <c r="D36" s="4"/>
      <c r="E36" s="4"/>
      <c r="F36" s="4"/>
      <c r="G36" s="4">
        <f>+G33+G34</f>
        <v>-1534</v>
      </c>
      <c r="H36" s="4"/>
      <c r="I36" s="4">
        <f>+I33+I34</f>
        <v>-2208</v>
      </c>
      <c r="J36" s="4"/>
      <c r="K36" s="4">
        <f>+K33+K34</f>
        <v>-4052</v>
      </c>
      <c r="L36" s="4"/>
      <c r="M36" s="4">
        <f>+M33+M34</f>
        <v>-3275</v>
      </c>
      <c r="N36" s="4"/>
    </row>
    <row r="37" spans="1:14" ht="13.5" thickBot="1">
      <c r="A37" s="1"/>
      <c r="B37" s="1"/>
      <c r="C37" s="4"/>
      <c r="D37" s="4"/>
      <c r="E37" s="4"/>
      <c r="F37" s="4"/>
      <c r="G37" s="9"/>
      <c r="H37" s="4"/>
      <c r="I37" s="9"/>
      <c r="J37" s="4"/>
      <c r="K37" s="9"/>
      <c r="L37" s="4"/>
      <c r="M37" s="9"/>
      <c r="N37" s="4"/>
    </row>
    <row r="38" spans="1:14" ht="13.5" thickTop="1">
      <c r="A38" s="1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1"/>
      <c r="B39" s="1"/>
      <c r="C39" s="4" t="s">
        <v>37</v>
      </c>
      <c r="D39" s="4"/>
      <c r="E39" s="4"/>
      <c r="F39" s="4"/>
      <c r="G39" s="26">
        <f>+G36/37500*100</f>
        <v>-4.0906666666666665</v>
      </c>
      <c r="H39" s="4"/>
      <c r="I39" s="26">
        <f>+I36/37500*100</f>
        <v>-5.888</v>
      </c>
      <c r="J39" s="4"/>
      <c r="K39" s="26">
        <f>+K36/37500*100</f>
        <v>-10.805333333333333</v>
      </c>
      <c r="L39" s="4"/>
      <c r="M39" s="26">
        <f>+M36/37500*100</f>
        <v>-8.733333333333333</v>
      </c>
      <c r="N39" s="4"/>
    </row>
    <row r="40" spans="1:14" ht="12.75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</sheetData>
  <mergeCells count="3">
    <mergeCell ref="G8:I8"/>
    <mergeCell ref="K8:M8"/>
    <mergeCell ref="E6:J6"/>
  </mergeCells>
  <printOptions/>
  <pageMargins left="0.75" right="0.75" top="1.26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5">
      <selection activeCell="F31" sqref="F31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5.8515625" style="0" customWidth="1"/>
    <col min="4" max="4" width="10.57421875" style="0" customWidth="1"/>
    <col min="5" max="5" width="6.57421875" style="0" customWidth="1"/>
    <col min="6" max="6" width="10.8515625" style="0" customWidth="1"/>
  </cols>
  <sheetData>
    <row r="1" ht="8.25" customHeight="1"/>
    <row r="2" spans="1:7" ht="12.75">
      <c r="A2" s="37" t="s">
        <v>63</v>
      </c>
      <c r="B2" s="37"/>
      <c r="C2" s="37"/>
      <c r="D2" s="37"/>
      <c r="E2" s="37"/>
      <c r="F2" s="37"/>
      <c r="G2" s="14"/>
    </row>
    <row r="3" spans="1:7" ht="12.75">
      <c r="A3" s="36" t="s">
        <v>11</v>
      </c>
      <c r="B3" s="36"/>
      <c r="C3" s="36"/>
      <c r="D3" s="36"/>
      <c r="E3" s="36"/>
      <c r="F3" s="36"/>
      <c r="G3" s="14"/>
    </row>
    <row r="4" spans="1:7" ht="12.75">
      <c r="A4" s="38" t="s">
        <v>12</v>
      </c>
      <c r="B4" s="38"/>
      <c r="C4" s="38"/>
      <c r="D4" s="38"/>
      <c r="E4" s="38"/>
      <c r="F4" s="38"/>
      <c r="G4" s="14"/>
    </row>
    <row r="5" spans="1:7" ht="12.75">
      <c r="A5" s="36" t="s">
        <v>71</v>
      </c>
      <c r="B5" s="36"/>
      <c r="C5" s="36"/>
      <c r="D5" s="36"/>
      <c r="E5" s="36"/>
      <c r="F5" s="36"/>
      <c r="G5" s="14"/>
    </row>
    <row r="6" spans="1:7" ht="12.75">
      <c r="A6" s="36" t="s">
        <v>70</v>
      </c>
      <c r="B6" s="36"/>
      <c r="C6" s="36"/>
      <c r="D6" s="36"/>
      <c r="E6" s="36"/>
      <c r="F6" s="36"/>
      <c r="G6" s="25"/>
    </row>
    <row r="7" spans="1:7" ht="7.5" customHeight="1">
      <c r="A7" s="14"/>
      <c r="B7" s="14"/>
      <c r="C7" s="14"/>
      <c r="D7" s="14"/>
      <c r="E7" s="14"/>
      <c r="F7" s="14"/>
      <c r="G7" s="14"/>
    </row>
    <row r="8" spans="1:7" ht="12.75">
      <c r="A8" s="14"/>
      <c r="B8" s="14"/>
      <c r="C8" s="14"/>
      <c r="D8" s="29" t="s">
        <v>3</v>
      </c>
      <c r="E8" s="14"/>
      <c r="F8" s="29" t="s">
        <v>3</v>
      </c>
      <c r="G8" s="14"/>
    </row>
    <row r="9" spans="1:7" ht="12.75">
      <c r="A9" s="14"/>
      <c r="B9" s="14"/>
      <c r="C9" s="14"/>
      <c r="D9" s="28" t="s">
        <v>69</v>
      </c>
      <c r="E9" s="14"/>
      <c r="F9" s="28" t="s">
        <v>62</v>
      </c>
      <c r="G9" s="14"/>
    </row>
    <row r="10" spans="1:7" ht="12.75">
      <c r="A10" s="14"/>
      <c r="B10" s="14"/>
      <c r="C10" s="14"/>
      <c r="D10" s="32" t="s">
        <v>95</v>
      </c>
      <c r="E10" s="14"/>
      <c r="F10" s="32" t="s">
        <v>94</v>
      </c>
      <c r="G10" s="14"/>
    </row>
    <row r="11" spans="1:7" ht="12.75">
      <c r="A11" s="14"/>
      <c r="B11" s="14"/>
      <c r="C11" s="14"/>
      <c r="D11" s="30" t="s">
        <v>1</v>
      </c>
      <c r="E11" s="14"/>
      <c r="F11" s="30" t="s">
        <v>1</v>
      </c>
      <c r="G11" s="14"/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14" t="s">
        <v>21</v>
      </c>
      <c r="B13" s="14"/>
      <c r="C13" s="14"/>
      <c r="D13" s="16">
        <v>66393</v>
      </c>
      <c r="E13" s="16"/>
      <c r="F13" s="16">
        <v>66328</v>
      </c>
      <c r="G13" s="14"/>
    </row>
    <row r="14" spans="1:7" ht="12.75">
      <c r="A14" s="14" t="s">
        <v>14</v>
      </c>
      <c r="B14" s="14"/>
      <c r="C14" s="14"/>
      <c r="D14" s="16">
        <v>5717</v>
      </c>
      <c r="E14" s="16"/>
      <c r="F14" s="16">
        <v>5717</v>
      </c>
      <c r="G14" s="14"/>
    </row>
    <row r="15" spans="1:7" ht="12.75">
      <c r="A15" s="14" t="s">
        <v>15</v>
      </c>
      <c r="B15" s="14"/>
      <c r="C15" s="14"/>
      <c r="D15" s="16">
        <v>1741</v>
      </c>
      <c r="E15" s="16"/>
      <c r="F15" s="16">
        <v>2089</v>
      </c>
      <c r="G15" s="14"/>
    </row>
    <row r="16" spans="1:7" ht="13.5" thickBot="1">
      <c r="A16" s="14"/>
      <c r="B16" s="14"/>
      <c r="C16" s="14"/>
      <c r="D16" s="21">
        <f>SUM(D13:D15)</f>
        <v>73851</v>
      </c>
      <c r="E16" s="14"/>
      <c r="F16" s="21">
        <f>SUM(F13:F15)</f>
        <v>74134</v>
      </c>
      <c r="G16" s="14"/>
    </row>
    <row r="17" spans="1:7" ht="12.75">
      <c r="A17" s="14"/>
      <c r="B17" s="14"/>
      <c r="C17" s="14"/>
      <c r="D17" s="14"/>
      <c r="E17" s="14"/>
      <c r="F17" s="14"/>
      <c r="G17" s="14"/>
    </row>
    <row r="18" spans="1:7" ht="12.75">
      <c r="A18" s="15" t="s">
        <v>4</v>
      </c>
      <c r="B18" s="14"/>
      <c r="C18" s="14"/>
      <c r="D18" s="14"/>
      <c r="E18" s="14"/>
      <c r="F18" s="14"/>
      <c r="G18" s="14"/>
    </row>
    <row r="19" spans="1:7" ht="12.75">
      <c r="A19" s="14"/>
      <c r="B19" s="14" t="s">
        <v>16</v>
      </c>
      <c r="C19" s="14"/>
      <c r="D19" s="16">
        <v>1143</v>
      </c>
      <c r="E19" s="16"/>
      <c r="F19" s="16">
        <v>1138</v>
      </c>
      <c r="G19" s="14"/>
    </row>
    <row r="20" spans="1:7" ht="12.75">
      <c r="A20" s="14"/>
      <c r="B20" s="14" t="s">
        <v>17</v>
      </c>
      <c r="C20" s="14"/>
      <c r="D20" s="16">
        <v>4498</v>
      </c>
      <c r="E20" s="16"/>
      <c r="F20" s="16">
        <v>5643</v>
      </c>
      <c r="G20" s="14"/>
    </row>
    <row r="21" spans="1:7" ht="12.75">
      <c r="A21" s="14"/>
      <c r="B21" s="14" t="s">
        <v>68</v>
      </c>
      <c r="C21" s="14"/>
      <c r="D21" s="19">
        <v>422</v>
      </c>
      <c r="E21" s="16"/>
      <c r="F21" s="19">
        <v>559</v>
      </c>
      <c r="G21" s="14"/>
    </row>
    <row r="22" spans="1:7" ht="12.75">
      <c r="A22" s="14"/>
      <c r="B22" s="14"/>
      <c r="C22" s="14"/>
      <c r="D22" s="16">
        <f>SUM(D19:D21)</f>
        <v>6063</v>
      </c>
      <c r="E22" s="16"/>
      <c r="F22" s="16">
        <f>SUM(F19:F21)</f>
        <v>7340</v>
      </c>
      <c r="G22" s="14"/>
    </row>
    <row r="23" spans="1:7" ht="12.75">
      <c r="A23" s="14"/>
      <c r="B23" s="14"/>
      <c r="C23" s="14"/>
      <c r="D23" s="16"/>
      <c r="E23" s="16"/>
      <c r="F23" s="16"/>
      <c r="G23" s="14"/>
    </row>
    <row r="24" spans="1:7" ht="12.75">
      <c r="A24" s="15" t="s">
        <v>5</v>
      </c>
      <c r="B24" s="14"/>
      <c r="C24" s="14"/>
      <c r="D24" s="16"/>
      <c r="E24" s="16"/>
      <c r="F24" s="16"/>
      <c r="G24" s="14"/>
    </row>
    <row r="25" spans="1:7" ht="12.75">
      <c r="A25" s="14"/>
      <c r="B25" s="14" t="s">
        <v>18</v>
      </c>
      <c r="C25" s="14"/>
      <c r="D25" s="16">
        <v>21002</v>
      </c>
      <c r="E25" s="16"/>
      <c r="F25" s="16">
        <v>22543</v>
      </c>
      <c r="G25" s="14"/>
    </row>
    <row r="26" spans="1:7" ht="12.75">
      <c r="A26" s="14"/>
      <c r="B26" s="14" t="s">
        <v>19</v>
      </c>
      <c r="C26" s="14"/>
      <c r="D26" s="16">
        <v>18855</v>
      </c>
      <c r="E26" s="16"/>
      <c r="F26" s="16">
        <v>21675</v>
      </c>
      <c r="G26" s="14"/>
    </row>
    <row r="27" spans="1:7" ht="12.75">
      <c r="A27" s="14"/>
      <c r="B27" s="14" t="s">
        <v>93</v>
      </c>
      <c r="C27" s="14"/>
      <c r="D27" s="16">
        <v>33300</v>
      </c>
      <c r="E27" s="16"/>
      <c r="F27" s="16">
        <v>28572</v>
      </c>
      <c r="G27" s="14"/>
    </row>
    <row r="28" spans="1:7" ht="12.75">
      <c r="A28" s="14"/>
      <c r="B28" s="14" t="s">
        <v>66</v>
      </c>
      <c r="C28" s="14"/>
      <c r="D28" s="16">
        <v>4212</v>
      </c>
      <c r="E28" s="16"/>
      <c r="F28" s="16">
        <v>4243</v>
      </c>
      <c r="G28" s="14"/>
    </row>
    <row r="29" spans="1:7" ht="12.75">
      <c r="A29" s="14"/>
      <c r="B29" s="14" t="s">
        <v>9</v>
      </c>
      <c r="C29" s="14"/>
      <c r="D29" s="16">
        <v>30441</v>
      </c>
      <c r="E29" s="16"/>
      <c r="F29" s="16">
        <v>25816</v>
      </c>
      <c r="G29" s="14"/>
    </row>
    <row r="30" spans="1:7" ht="12.75">
      <c r="A30" s="14"/>
      <c r="B30" s="14" t="s">
        <v>6</v>
      </c>
      <c r="C30" s="14"/>
      <c r="D30" s="16">
        <v>362</v>
      </c>
      <c r="E30" s="16"/>
      <c r="F30" s="16">
        <v>362</v>
      </c>
      <c r="G30" s="14"/>
    </row>
    <row r="31" spans="1:7" ht="12.75">
      <c r="A31" s="14"/>
      <c r="B31" s="14" t="s">
        <v>92</v>
      </c>
      <c r="C31" s="14"/>
      <c r="D31" s="19">
        <v>46272</v>
      </c>
      <c r="E31" s="16"/>
      <c r="F31" s="19">
        <v>47517</v>
      </c>
      <c r="G31" s="14"/>
    </row>
    <row r="32" spans="1:7" ht="12.75">
      <c r="A32" s="14"/>
      <c r="B32" s="14"/>
      <c r="C32" s="14"/>
      <c r="D32" s="16">
        <f>SUM(D25:D31)</f>
        <v>154444</v>
      </c>
      <c r="E32" s="16"/>
      <c r="F32" s="16">
        <f>SUM(F25:F31)</f>
        <v>150728</v>
      </c>
      <c r="G32" s="14"/>
    </row>
    <row r="33" spans="1:7" ht="12.75">
      <c r="A33" s="14"/>
      <c r="B33" s="14"/>
      <c r="C33" s="14"/>
      <c r="D33" s="16"/>
      <c r="E33" s="16"/>
      <c r="F33" s="16"/>
      <c r="G33" s="14"/>
    </row>
    <row r="34" spans="1:7" ht="12.75">
      <c r="A34" s="15" t="s">
        <v>22</v>
      </c>
      <c r="B34" s="14"/>
      <c r="C34" s="14"/>
      <c r="D34" s="16">
        <f>+D22-D32</f>
        <v>-148381</v>
      </c>
      <c r="E34" s="16"/>
      <c r="F34" s="16">
        <f>+F22-F32</f>
        <v>-143388</v>
      </c>
      <c r="G34" s="14"/>
    </row>
    <row r="35" spans="1:7" ht="13.5" thickBot="1">
      <c r="A35" s="14"/>
      <c r="B35" s="14"/>
      <c r="C35" s="14"/>
      <c r="D35" s="20">
        <f>+D16+D34</f>
        <v>-74530</v>
      </c>
      <c r="E35" s="16"/>
      <c r="F35" s="20">
        <f>+F16+F34</f>
        <v>-69254</v>
      </c>
      <c r="G35" s="14"/>
    </row>
    <row r="36" spans="1:7" ht="7.5" customHeight="1" thickTop="1">
      <c r="A36" s="14"/>
      <c r="B36" s="14"/>
      <c r="C36" s="14"/>
      <c r="D36" s="16"/>
      <c r="E36" s="16"/>
      <c r="F36" s="16"/>
      <c r="G36" s="14"/>
    </row>
    <row r="37" spans="1:7" ht="12.75">
      <c r="A37" s="15" t="s">
        <v>7</v>
      </c>
      <c r="B37" s="14"/>
      <c r="C37" s="14"/>
      <c r="D37" s="16"/>
      <c r="E37" s="16"/>
      <c r="F37" s="16"/>
      <c r="G37" s="14"/>
    </row>
    <row r="38" spans="1:7" ht="12.75">
      <c r="A38" s="14"/>
      <c r="B38" s="14" t="s">
        <v>2</v>
      </c>
      <c r="C38" s="14"/>
      <c r="D38" s="16">
        <v>37500</v>
      </c>
      <c r="E38" s="16"/>
      <c r="F38" s="16">
        <v>37500</v>
      </c>
      <c r="G38" s="14"/>
    </row>
    <row r="39" spans="1:7" ht="12.75">
      <c r="A39" s="14"/>
      <c r="B39" s="14" t="s">
        <v>8</v>
      </c>
      <c r="C39" s="14"/>
      <c r="D39" s="16"/>
      <c r="E39" s="16"/>
      <c r="F39" s="16"/>
      <c r="G39" s="14"/>
    </row>
    <row r="40" spans="1:7" ht="12.75">
      <c r="A40" s="14"/>
      <c r="B40" s="14" t="s">
        <v>38</v>
      </c>
      <c r="C40" s="14"/>
      <c r="D40" s="16">
        <v>710</v>
      </c>
      <c r="E40" s="16"/>
      <c r="F40" s="16">
        <v>710</v>
      </c>
      <c r="G40" s="14"/>
    </row>
    <row r="41" spans="1:7" ht="12.75">
      <c r="A41" s="14"/>
      <c r="B41" s="14" t="s">
        <v>39</v>
      </c>
      <c r="C41" s="14"/>
      <c r="D41" s="16">
        <v>-106880</v>
      </c>
      <c r="E41" s="16"/>
      <c r="F41" s="16">
        <v>-102828</v>
      </c>
      <c r="G41" s="14"/>
    </row>
    <row r="42" spans="1:7" ht="12.75">
      <c r="A42" s="14"/>
      <c r="B42" s="14" t="s">
        <v>40</v>
      </c>
      <c r="C42" s="14"/>
      <c r="D42" s="19">
        <v>-5861</v>
      </c>
      <c r="E42" s="16"/>
      <c r="F42" s="19">
        <v>-4636</v>
      </c>
      <c r="G42" s="14"/>
    </row>
    <row r="43" spans="1:7" ht="12.75">
      <c r="A43" s="14"/>
      <c r="B43" s="14"/>
      <c r="C43" s="14"/>
      <c r="D43" s="22">
        <f>SUM(D38:D42)</f>
        <v>-74531</v>
      </c>
      <c r="E43" s="16"/>
      <c r="F43" s="22">
        <f>SUM(F38:F42)</f>
        <v>-69254</v>
      </c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3.5" thickBot="1">
      <c r="A45" s="14"/>
      <c r="B45" s="14"/>
      <c r="C45" s="14"/>
      <c r="D45" s="20">
        <f>SUM(D43:D43)</f>
        <v>-74531</v>
      </c>
      <c r="E45" s="14"/>
      <c r="F45" s="20">
        <f>SUM(F43:F43)</f>
        <v>-69254</v>
      </c>
      <c r="G45" s="14"/>
    </row>
    <row r="46" spans="1:7" ht="13.5" thickTop="1">
      <c r="A46" s="14"/>
      <c r="B46" s="14"/>
      <c r="C46" s="14"/>
      <c r="D46" s="14"/>
      <c r="E46" s="14"/>
      <c r="F46" s="14"/>
      <c r="G46" s="14"/>
    </row>
    <row r="47" spans="1:7" ht="12.75">
      <c r="A47" s="14" t="s">
        <v>41</v>
      </c>
      <c r="B47" s="14"/>
      <c r="C47" s="14"/>
      <c r="D47" s="23">
        <f>(+D43-D15)/D38</f>
        <v>-2.03392</v>
      </c>
      <c r="E47" s="14"/>
      <c r="F47" s="23">
        <f>(+F43-F15)/F38</f>
        <v>-1.90248</v>
      </c>
      <c r="G47" s="14"/>
    </row>
    <row r="48" spans="1:7" ht="12.75">
      <c r="A48" s="14"/>
      <c r="B48" s="14"/>
      <c r="C48" s="14"/>
      <c r="D48" s="14"/>
      <c r="E48" s="14"/>
      <c r="F48" s="14"/>
      <c r="G48" s="14"/>
    </row>
  </sheetData>
  <mergeCells count="5">
    <mergeCell ref="A6:F6"/>
    <mergeCell ref="A2:F2"/>
    <mergeCell ref="A3:F3"/>
    <mergeCell ref="A4:F4"/>
    <mergeCell ref="A5:F5"/>
  </mergeCells>
  <printOptions/>
  <pageMargins left="1.74" right="0.75" top="0.48" bottom="0.57" header="0.34" footer="0.3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B9">
      <selection activeCell="E34" sqref="E34:F34"/>
    </sheetView>
  </sheetViews>
  <sheetFormatPr defaultColWidth="9.140625" defaultRowHeight="12.75"/>
  <cols>
    <col min="3" max="3" width="5.00390625" style="0" customWidth="1"/>
    <col min="4" max="4" width="3.421875" style="0" customWidth="1"/>
    <col min="6" max="6" width="3.00390625" style="0" customWidth="1"/>
    <col min="7" max="7" width="12.7109375" style="0" customWidth="1"/>
    <col min="8" max="8" width="3.28125" style="0" customWidth="1"/>
    <col min="10" max="10" width="3.7109375" style="0" customWidth="1"/>
    <col min="12" max="12" width="3.42187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40" t="s">
        <v>10</v>
      </c>
      <c r="E3" s="40"/>
      <c r="F3" s="40"/>
      <c r="G3" s="40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39" t="s">
        <v>11</v>
      </c>
      <c r="E4" s="39"/>
      <c r="F4" s="39"/>
      <c r="G4" s="39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41" t="s">
        <v>12</v>
      </c>
      <c r="E5" s="41"/>
      <c r="F5" s="41"/>
      <c r="G5" s="4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41" t="s">
        <v>51</v>
      </c>
      <c r="E6" s="41"/>
      <c r="F6" s="41"/>
      <c r="G6" s="4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39" t="s">
        <v>52</v>
      </c>
      <c r="E7" s="39"/>
      <c r="F7" s="39"/>
      <c r="G7" s="39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2" t="s">
        <v>53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 t="s">
        <v>78</v>
      </c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1"/>
      <c r="F12" s="11"/>
      <c r="G12" s="11"/>
      <c r="H12" s="11"/>
      <c r="I12" s="11" t="s">
        <v>54</v>
      </c>
      <c r="J12" s="11"/>
      <c r="K12" s="11"/>
      <c r="L12" s="1"/>
      <c r="M12" s="1"/>
    </row>
    <row r="13" spans="1:13" ht="12.75">
      <c r="A13" s="1"/>
      <c r="B13" s="1"/>
      <c r="C13" s="1"/>
      <c r="D13" s="1"/>
      <c r="E13" s="11" t="s">
        <v>55</v>
      </c>
      <c r="F13" s="11"/>
      <c r="G13" s="11" t="s">
        <v>56</v>
      </c>
      <c r="H13" s="11"/>
      <c r="I13" s="11" t="s">
        <v>57</v>
      </c>
      <c r="J13" s="11"/>
      <c r="K13" s="11" t="s">
        <v>58</v>
      </c>
      <c r="L13" s="1"/>
      <c r="M13" s="1"/>
    </row>
    <row r="14" spans="1:13" ht="12.75">
      <c r="A14" s="1"/>
      <c r="B14" s="1"/>
      <c r="C14" s="1"/>
      <c r="D14" s="1"/>
      <c r="E14" s="11" t="s">
        <v>56</v>
      </c>
      <c r="F14" s="11"/>
      <c r="G14" s="11" t="s">
        <v>8</v>
      </c>
      <c r="H14" s="11"/>
      <c r="I14" s="11" t="s">
        <v>8</v>
      </c>
      <c r="J14" s="11"/>
      <c r="K14" s="11" t="s">
        <v>59</v>
      </c>
      <c r="L14" s="1"/>
      <c r="M14" s="11" t="s">
        <v>50</v>
      </c>
    </row>
    <row r="15" spans="1:13" ht="12.75">
      <c r="A15" s="1"/>
      <c r="B15" s="1"/>
      <c r="C15" s="1"/>
      <c r="D15" s="1"/>
      <c r="E15" s="5" t="s">
        <v>0</v>
      </c>
      <c r="F15" s="5"/>
      <c r="G15" s="5" t="s">
        <v>0</v>
      </c>
      <c r="H15" s="5"/>
      <c r="I15" s="5" t="s">
        <v>0</v>
      </c>
      <c r="J15" s="5"/>
      <c r="K15" s="5" t="s">
        <v>0</v>
      </c>
      <c r="L15" s="1"/>
      <c r="M15" s="5" t="s"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 t="s">
        <v>76</v>
      </c>
      <c r="B17" s="1"/>
      <c r="C17" s="1"/>
      <c r="D17" s="1"/>
      <c r="E17" s="4">
        <v>37500</v>
      </c>
      <c r="F17" s="4"/>
      <c r="G17" s="4">
        <v>710</v>
      </c>
      <c r="H17" s="4"/>
      <c r="I17" s="4">
        <v>-4636</v>
      </c>
      <c r="J17" s="4"/>
      <c r="K17" s="4">
        <v>-102828</v>
      </c>
      <c r="L17" s="1"/>
      <c r="M17" s="4">
        <f>SUM(E17:K17)</f>
        <v>-69254</v>
      </c>
    </row>
    <row r="18" spans="1:13" ht="12.75">
      <c r="A18" s="1"/>
      <c r="B18" s="1"/>
      <c r="C18" s="1"/>
      <c r="D18" s="1"/>
      <c r="E18" s="4"/>
      <c r="F18" s="4"/>
      <c r="G18" s="4"/>
      <c r="H18" s="4"/>
      <c r="I18" s="4"/>
      <c r="J18" s="4"/>
      <c r="K18" s="4"/>
      <c r="L18" s="1"/>
      <c r="M18" s="1"/>
    </row>
    <row r="19" spans="1:13" ht="12.75">
      <c r="A19" s="1" t="s">
        <v>60</v>
      </c>
      <c r="B19" s="1"/>
      <c r="C19" s="1"/>
      <c r="D19" s="1"/>
      <c r="E19" s="31">
        <v>0</v>
      </c>
      <c r="F19" s="31"/>
      <c r="G19" s="31">
        <v>0</v>
      </c>
      <c r="H19" s="31"/>
      <c r="I19" s="31">
        <v>0</v>
      </c>
      <c r="J19" s="4"/>
      <c r="K19" s="4">
        <v>-4052</v>
      </c>
      <c r="L19" s="1"/>
      <c r="M19" s="4">
        <f>SUM(E19:K19)</f>
        <v>-4052</v>
      </c>
    </row>
    <row r="20" spans="1:13" ht="12.75">
      <c r="A20" s="1"/>
      <c r="B20" s="1"/>
      <c r="C20" s="1"/>
      <c r="D20" s="1"/>
      <c r="E20" s="4"/>
      <c r="F20" s="4"/>
      <c r="G20" s="4"/>
      <c r="H20" s="4"/>
      <c r="I20" s="4"/>
      <c r="J20" s="4"/>
      <c r="K20" s="4"/>
      <c r="L20" s="1"/>
      <c r="M20" s="1"/>
    </row>
    <row r="21" spans="1:13" ht="12.75">
      <c r="A21" s="1"/>
      <c r="B21" s="1"/>
      <c r="C21" s="1"/>
      <c r="D21" s="1"/>
      <c r="E21" s="4"/>
      <c r="F21" s="4"/>
      <c r="G21" s="4"/>
      <c r="H21" s="4"/>
      <c r="I21" s="4"/>
      <c r="J21" s="4"/>
      <c r="K21" s="4"/>
      <c r="L21" s="1"/>
      <c r="M21" s="3"/>
    </row>
    <row r="22" spans="1:13" ht="12.75">
      <c r="A22" s="1"/>
      <c r="B22" s="1"/>
      <c r="C22" s="1"/>
      <c r="D22" s="1"/>
      <c r="E22" s="4"/>
      <c r="F22" s="4"/>
      <c r="G22" s="4"/>
      <c r="H22" s="4"/>
      <c r="I22" s="4"/>
      <c r="J22" s="4"/>
      <c r="K22" s="4"/>
      <c r="L22" s="1"/>
      <c r="M22" s="1"/>
    </row>
    <row r="23" spans="1:13" ht="12.75">
      <c r="A23" s="1" t="s">
        <v>61</v>
      </c>
      <c r="B23" s="1"/>
      <c r="C23" s="1"/>
      <c r="D23" s="1"/>
      <c r="E23" s="31">
        <v>0</v>
      </c>
      <c r="F23" s="31"/>
      <c r="G23" s="31">
        <v>0</v>
      </c>
      <c r="H23" s="4"/>
      <c r="I23" s="4">
        <v>-1225</v>
      </c>
      <c r="J23" s="4"/>
      <c r="K23" s="31">
        <v>0</v>
      </c>
      <c r="L23" s="1"/>
      <c r="M23" s="3">
        <f>+I23</f>
        <v>-1225</v>
      </c>
    </row>
    <row r="24" spans="1:13" ht="12.75">
      <c r="A24" s="1"/>
      <c r="B24" s="1"/>
      <c r="C24" s="1"/>
      <c r="D24" s="1"/>
      <c r="E24" s="4"/>
      <c r="F24" s="4"/>
      <c r="G24" s="4"/>
      <c r="H24" s="4"/>
      <c r="I24" s="4"/>
      <c r="J24" s="4"/>
      <c r="K24" s="4"/>
      <c r="L24" s="1"/>
      <c r="M24" s="1"/>
    </row>
    <row r="25" spans="1:13" ht="13.5" thickBot="1">
      <c r="A25" s="1" t="s">
        <v>77</v>
      </c>
      <c r="B25" s="1"/>
      <c r="C25" s="1"/>
      <c r="D25" s="1"/>
      <c r="E25" s="12">
        <f>SUM(E17:E23)</f>
        <v>37500</v>
      </c>
      <c r="F25" s="4"/>
      <c r="G25" s="12">
        <f>SUM(G17:G23)</f>
        <v>710</v>
      </c>
      <c r="H25" s="4"/>
      <c r="I25" s="12">
        <f>SUM(I17:I23)</f>
        <v>-5861</v>
      </c>
      <c r="J25" s="4"/>
      <c r="K25" s="12">
        <f>+K17+K19</f>
        <v>-106880</v>
      </c>
      <c r="L25" s="1"/>
      <c r="M25" s="12">
        <f>SUM(M17:M23)</f>
        <v>-74531</v>
      </c>
    </row>
    <row r="26" spans="1:13" ht="13.5" thickTop="1">
      <c r="A26" s="1"/>
      <c r="B26" s="1"/>
      <c r="C26" s="1"/>
      <c r="D26" s="1"/>
      <c r="E26" s="4"/>
      <c r="F26" s="4"/>
      <c r="G26" s="4"/>
      <c r="H26" s="4"/>
      <c r="I26" s="4"/>
      <c r="J26" s="4"/>
      <c r="K26" s="4"/>
      <c r="L26" s="1"/>
      <c r="M26" s="1"/>
    </row>
    <row r="27" spans="1:13" ht="12.75">
      <c r="A27" s="1"/>
      <c r="B27" s="1"/>
      <c r="C27" s="1"/>
      <c r="D27" s="1"/>
      <c r="E27" s="4"/>
      <c r="F27" s="4"/>
      <c r="G27" s="4"/>
      <c r="H27" s="4"/>
      <c r="I27" s="4"/>
      <c r="J27" s="4"/>
      <c r="K27" s="4"/>
      <c r="L27" s="1"/>
      <c r="M27" s="1"/>
    </row>
    <row r="28" spans="1:13" ht="12.75">
      <c r="A28" s="1"/>
      <c r="B28" s="1"/>
      <c r="C28" s="1"/>
      <c r="D28" s="1"/>
      <c r="E28" s="4"/>
      <c r="F28" s="4"/>
      <c r="G28" s="4"/>
      <c r="H28" s="4"/>
      <c r="I28" s="4"/>
      <c r="J28" s="4"/>
      <c r="K28" s="4"/>
      <c r="L28" s="1"/>
      <c r="M28" s="1"/>
    </row>
  </sheetData>
  <mergeCells count="5">
    <mergeCell ref="D7:G7"/>
    <mergeCell ref="D3:G3"/>
    <mergeCell ref="D4:G4"/>
    <mergeCell ref="D5:G5"/>
    <mergeCell ref="D6:G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2">
      <selection activeCell="A5" sqref="A5:C5"/>
    </sheetView>
  </sheetViews>
  <sheetFormatPr defaultColWidth="9.140625" defaultRowHeight="12.75"/>
  <cols>
    <col min="1" max="1" width="49.00390625" style="0" customWidth="1"/>
    <col min="4" max="4" width="9.57421875" style="0" bestFit="1" customWidth="1"/>
  </cols>
  <sheetData>
    <row r="2" spans="1:5" ht="12.75">
      <c r="A2" s="42" t="s">
        <v>72</v>
      </c>
      <c r="B2" s="42"/>
      <c r="C2" s="42"/>
      <c r="D2" s="1"/>
      <c r="E2" s="1"/>
    </row>
    <row r="3" spans="1:5" ht="12.75">
      <c r="A3" s="43" t="s">
        <v>12</v>
      </c>
      <c r="B3" s="43"/>
      <c r="C3" s="43"/>
      <c r="D3" s="1"/>
      <c r="E3" s="1"/>
    </row>
    <row r="4" spans="1:4" ht="12.75">
      <c r="A4" s="36" t="s">
        <v>64</v>
      </c>
      <c r="B4" s="36"/>
      <c r="C4" s="36"/>
      <c r="D4" s="14"/>
    </row>
    <row r="5" spans="1:4" ht="12.75">
      <c r="A5" s="36" t="s">
        <v>96</v>
      </c>
      <c r="B5" s="36"/>
      <c r="C5" s="36"/>
      <c r="D5" s="14"/>
    </row>
    <row r="6" spans="1:4" ht="12.75">
      <c r="A6" s="15"/>
      <c r="B6" s="14"/>
      <c r="C6" s="14"/>
      <c r="D6" s="14"/>
    </row>
    <row r="7" spans="1:4" ht="12.75">
      <c r="A7" s="14"/>
      <c r="B7" s="14"/>
      <c r="C7" s="25"/>
      <c r="D7" s="14"/>
    </row>
    <row r="8" spans="1:4" ht="12.75">
      <c r="A8" s="14"/>
      <c r="B8" s="14"/>
      <c r="C8" s="24" t="s">
        <v>1</v>
      </c>
      <c r="D8" s="14"/>
    </row>
    <row r="9" spans="1:4" ht="12.75">
      <c r="A9" s="14"/>
      <c r="B9" s="14"/>
      <c r="C9" s="14"/>
      <c r="D9" s="14"/>
    </row>
    <row r="10" spans="1:4" ht="12.75">
      <c r="A10" s="14" t="s">
        <v>85</v>
      </c>
      <c r="B10" s="14"/>
      <c r="C10" s="16">
        <v>-4052</v>
      </c>
      <c r="D10" s="16"/>
    </row>
    <row r="11" spans="1:4" ht="12.75">
      <c r="A11" s="14"/>
      <c r="B11" s="14"/>
      <c r="C11" s="17"/>
      <c r="D11" s="14"/>
    </row>
    <row r="12" spans="1:4" ht="12.75">
      <c r="A12" s="14" t="s">
        <v>42</v>
      </c>
      <c r="B12" s="14"/>
      <c r="C12" s="14"/>
      <c r="D12" s="14"/>
    </row>
    <row r="13" spans="1:4" ht="12.75">
      <c r="A13" s="14" t="s">
        <v>43</v>
      </c>
      <c r="B13" s="14"/>
      <c r="C13" s="17">
        <v>1486</v>
      </c>
      <c r="D13" s="14"/>
    </row>
    <row r="14" spans="1:4" ht="12.75">
      <c r="A14" s="14" t="s">
        <v>44</v>
      </c>
      <c r="B14" s="14"/>
      <c r="C14" s="17">
        <v>348</v>
      </c>
      <c r="D14" s="14"/>
    </row>
    <row r="15" spans="1:4" ht="12.75">
      <c r="A15" s="14" t="s">
        <v>82</v>
      </c>
      <c r="B15" s="14"/>
      <c r="C15" s="17">
        <v>1310</v>
      </c>
      <c r="D15" s="14"/>
    </row>
    <row r="16" spans="1:4" ht="12.75">
      <c r="A16" s="14" t="s">
        <v>45</v>
      </c>
      <c r="B16" s="14"/>
      <c r="C16" s="17">
        <v>3049</v>
      </c>
      <c r="D16" s="14"/>
    </row>
    <row r="17" spans="1:4" ht="12.75">
      <c r="A17" s="14" t="s">
        <v>83</v>
      </c>
      <c r="B17" s="14"/>
      <c r="C17" s="17">
        <v>-75</v>
      </c>
      <c r="D17" s="14"/>
    </row>
    <row r="18" spans="1:4" ht="12.75">
      <c r="A18" s="14" t="s">
        <v>89</v>
      </c>
      <c r="B18" s="14"/>
      <c r="C18" s="17">
        <v>-1189</v>
      </c>
      <c r="D18" s="14"/>
    </row>
    <row r="19" spans="1:4" ht="12.75">
      <c r="A19" s="14" t="s">
        <v>80</v>
      </c>
      <c r="B19" s="14"/>
      <c r="C19" s="19">
        <f>-2294</f>
        <v>-2294</v>
      </c>
      <c r="D19" s="14"/>
    </row>
    <row r="20" spans="1:4" ht="12.75">
      <c r="A20" s="14" t="s">
        <v>88</v>
      </c>
      <c r="B20" s="14"/>
      <c r="C20" s="16">
        <f>SUM(C10:C19)</f>
        <v>-1417</v>
      </c>
      <c r="D20" s="18"/>
    </row>
    <row r="21" spans="1:4" ht="12.75">
      <c r="A21" s="14"/>
      <c r="B21" s="14"/>
      <c r="C21" s="14"/>
      <c r="D21" s="14"/>
    </row>
    <row r="22" spans="1:4" ht="12.75">
      <c r="A22" s="14" t="s">
        <v>84</v>
      </c>
      <c r="B22" s="14"/>
      <c r="C22" s="14"/>
      <c r="D22" s="14"/>
    </row>
    <row r="23" spans="1:4" ht="12.75">
      <c r="A23" s="14" t="s">
        <v>86</v>
      </c>
      <c r="B23" s="14"/>
      <c r="C23" s="14"/>
      <c r="D23" s="14"/>
    </row>
    <row r="24" spans="1:4" ht="12.75">
      <c r="A24" s="14" t="s">
        <v>46</v>
      </c>
      <c r="B24" s="14"/>
      <c r="C24" s="16">
        <v>-5</v>
      </c>
      <c r="D24" s="14"/>
    </row>
    <row r="25" spans="1:4" ht="12.75">
      <c r="A25" s="14" t="s">
        <v>81</v>
      </c>
      <c r="B25" s="14"/>
      <c r="C25" s="16">
        <v>1145</v>
      </c>
      <c r="D25" s="14"/>
    </row>
    <row r="26" spans="1:4" ht="12.75">
      <c r="A26" s="14" t="s">
        <v>87</v>
      </c>
      <c r="B26" s="14"/>
      <c r="C26" s="16"/>
      <c r="D26" s="14"/>
    </row>
    <row r="27" spans="1:4" ht="12.75">
      <c r="A27" s="14" t="s">
        <v>47</v>
      </c>
      <c r="B27" s="14"/>
      <c r="C27" s="19">
        <v>1541</v>
      </c>
      <c r="D27" s="16"/>
    </row>
    <row r="28" spans="1:4" ht="12.75">
      <c r="A28" s="14" t="s">
        <v>90</v>
      </c>
      <c r="B28" s="14"/>
      <c r="C28" s="16">
        <f>SUM(C20:C27)</f>
        <v>1264</v>
      </c>
      <c r="D28" s="18"/>
    </row>
    <row r="29" spans="1:4" ht="12.75">
      <c r="A29" s="14"/>
      <c r="B29" s="14"/>
      <c r="C29" s="14"/>
      <c r="D29" s="14"/>
    </row>
    <row r="30" spans="1:4" ht="12.75">
      <c r="A30" s="14" t="s">
        <v>48</v>
      </c>
      <c r="B30" s="14"/>
      <c r="C30" s="16">
        <v>-156</v>
      </c>
      <c r="D30" s="16"/>
    </row>
    <row r="31" spans="1:4" ht="12.75">
      <c r="A31" s="14"/>
      <c r="B31" s="14"/>
      <c r="C31" s="33"/>
      <c r="D31" s="14"/>
    </row>
    <row r="32" spans="1:4" ht="12.75">
      <c r="A32" s="14" t="s">
        <v>49</v>
      </c>
      <c r="B32" s="14"/>
      <c r="C32" s="16">
        <f>+C28+C30+C31</f>
        <v>1108</v>
      </c>
      <c r="D32" s="16"/>
    </row>
    <row r="33" spans="1:4" ht="12.75">
      <c r="A33" s="14"/>
      <c r="B33" s="14"/>
      <c r="C33" s="14"/>
      <c r="D33" s="14"/>
    </row>
    <row r="34" spans="1:4" ht="12.75">
      <c r="A34" s="14" t="s">
        <v>67</v>
      </c>
      <c r="B34" s="14"/>
      <c r="C34" s="16">
        <v>-46958</v>
      </c>
      <c r="D34" s="17"/>
    </row>
    <row r="35" spans="1:4" ht="12.75">
      <c r="A35" s="14" t="s">
        <v>91</v>
      </c>
      <c r="B35" s="14"/>
      <c r="C35" s="16"/>
      <c r="D35" s="17"/>
    </row>
    <row r="36" spans="1:4" ht="12.75">
      <c r="A36" s="14" t="s">
        <v>79</v>
      </c>
      <c r="B36" s="14"/>
      <c r="C36" s="16">
        <v>-45850</v>
      </c>
      <c r="D36" s="17"/>
    </row>
    <row r="37" spans="1:4" ht="12.75">
      <c r="A37" s="14"/>
      <c r="B37" s="14"/>
      <c r="C37" s="16"/>
      <c r="D37" s="17"/>
    </row>
    <row r="38" spans="1:5" ht="12.75">
      <c r="A38" s="14"/>
      <c r="B38" s="14"/>
      <c r="C38" s="16"/>
      <c r="D38" s="17"/>
      <c r="E38" s="34"/>
    </row>
    <row r="39" spans="1:5" ht="12.75">
      <c r="A39" s="14"/>
      <c r="B39" s="14"/>
      <c r="C39" s="16"/>
      <c r="D39" s="17"/>
      <c r="E39" s="34"/>
    </row>
    <row r="40" spans="1:4" ht="12.75">
      <c r="A40" s="14"/>
      <c r="B40" s="14"/>
      <c r="C40" s="14"/>
      <c r="D40" s="14"/>
    </row>
  </sheetData>
  <mergeCells count="4">
    <mergeCell ref="A5:C5"/>
    <mergeCell ref="A2:C2"/>
    <mergeCell ref="A3:C3"/>
    <mergeCell ref="A4:C4"/>
  </mergeCells>
  <printOptions/>
  <pageMargins left="1.24" right="0.75" top="1.1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Total Corporate Compliance</cp:lastModifiedBy>
  <cp:lastPrinted>2003-09-09T13:06:43Z</cp:lastPrinted>
  <dcterms:created xsi:type="dcterms:W3CDTF">1999-11-03T02:28:44Z</dcterms:created>
  <dcterms:modified xsi:type="dcterms:W3CDTF">2003-09-08T12:21:07Z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