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31" windowWidth="9720" windowHeight="9120" activeTab="0"/>
  </bookViews>
  <sheets>
    <sheet name="P&amp;L" sheetId="1" r:id="rId1"/>
    <sheet name="Balance Sheet" sheetId="2" r:id="rId2"/>
    <sheet name="Goodwill" sheetId="3" r:id="rId3"/>
    <sheet name="Reserve" sheetId="4" r:id="rId4"/>
    <sheet name="Lesong" sheetId="5" r:id="rId5"/>
  </sheets>
  <definedNames>
    <definedName name="_xlnm.Print_Area" localSheetId="1">'Balance Sheet'!$Q$9:$Z$70</definedName>
    <definedName name="_xlnm.Print_Area" localSheetId="2">'Goodwill'!$B$3:$J$39</definedName>
    <definedName name="_xlnm.Print_Area" localSheetId="4">'Lesong'!$A$1:$I$35</definedName>
    <definedName name="_xlnm.Print_Area" localSheetId="0">'P&amp;L'!$A$1:$M$66</definedName>
    <definedName name="_xlnm.Print_Area" localSheetId="3">'Reserve'!$B$4:$H$26</definedName>
  </definedNames>
  <calcPr fullCalcOnLoad="1"/>
</workbook>
</file>

<file path=xl/sharedStrings.xml><?xml version="1.0" encoding="utf-8"?>
<sst xmlns="http://schemas.openxmlformats.org/spreadsheetml/2006/main" count="236" uniqueCount="195">
  <si>
    <t xml:space="preserve">   MENTIGA </t>
  </si>
  <si>
    <t xml:space="preserve">      CORPORATION  BERHAD</t>
  </si>
  <si>
    <t xml:space="preserve">              (Company No: 10289-K)</t>
  </si>
  <si>
    <t>INDIVIDUAL QUARTER</t>
  </si>
  <si>
    <t>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</si>
  <si>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</si>
  <si>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</si>
  <si>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</si>
  <si>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</si>
  <si>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</si>
  <si>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</si>
  <si>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Period</t>
  </si>
  <si>
    <t>RM'000</t>
  </si>
  <si>
    <t>SBSB</t>
  </si>
  <si>
    <t>RM '000</t>
  </si>
  <si>
    <t>(a)</t>
  </si>
  <si>
    <t>(b)</t>
  </si>
  <si>
    <t>Investment income</t>
  </si>
  <si>
    <t xml:space="preserve">(c) </t>
  </si>
  <si>
    <t>Share Capital</t>
  </si>
  <si>
    <t>depreciation and amortisation, exceptonal items,</t>
  </si>
  <si>
    <t>income tax, minority 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</si>
  <si>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</si>
  <si>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</si>
  <si>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</si>
  <si>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</si>
  <si>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</si>
  <si>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</si>
  <si>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</si>
  <si>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</si>
  <si>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</si>
  <si>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attributable to members of the company</t>
  </si>
  <si>
    <t>(k)</t>
  </si>
  <si>
    <t>(iii) Extraordinary items attributable to</t>
  </si>
  <si>
    <t xml:space="preserve">      members of the company</t>
  </si>
  <si>
    <t>(l)</t>
  </si>
  <si>
    <t>deducting any provision for preference dividends, if any:-</t>
  </si>
  <si>
    <t xml:space="preserve">As At </t>
  </si>
  <si>
    <t>Fixed Assets</t>
  </si>
  <si>
    <t>Investment in Associated Companies</t>
  </si>
  <si>
    <t>Long Term Investments</t>
  </si>
  <si>
    <t>Intangible Assets - Goodwill</t>
  </si>
  <si>
    <t>Current Assets</t>
  </si>
  <si>
    <t>Stocks</t>
  </si>
  <si>
    <t>Trade Debtors</t>
  </si>
  <si>
    <t>Short Term Investments</t>
  </si>
  <si>
    <t>Cash</t>
  </si>
  <si>
    <t>Other Debtors &amp; Prepayments</t>
  </si>
  <si>
    <t>Current Liabitlties</t>
  </si>
  <si>
    <t>Short Term Borrowings</t>
  </si>
  <si>
    <t>Trade Creditors</t>
  </si>
  <si>
    <t>Other Creditors</t>
  </si>
  <si>
    <t>Provision for Taxation</t>
  </si>
  <si>
    <t>Others - Bank Overdrafts</t>
  </si>
  <si>
    <t>Net Current Assets or Current Liabilities</t>
  </si>
  <si>
    <t>Shareholders Funds</t>
  </si>
  <si>
    <t>`</t>
  </si>
  <si>
    <t>Reserves</t>
  </si>
  <si>
    <t>Share Premium</t>
  </si>
  <si>
    <t>Revaluation Reserve</t>
  </si>
  <si>
    <t>Capital Reserve</t>
  </si>
  <si>
    <t>Statutory Reserve</t>
  </si>
  <si>
    <t>Retained Profit</t>
  </si>
  <si>
    <t>Exchange Fluctuation Reserve</t>
  </si>
  <si>
    <t>Minority Interests</t>
  </si>
  <si>
    <t>Long Term Borrowings</t>
  </si>
  <si>
    <t>Other Long Term Liabilities</t>
  </si>
  <si>
    <t>Net tangible assets per share (sen)</t>
  </si>
  <si>
    <t>Group</t>
  </si>
  <si>
    <t>Goodwill arising from consolidation</t>
  </si>
  <si>
    <t>Acquired Lesong Forest Products Sdn. Bhd. in 1994</t>
  </si>
  <si>
    <t>Approved by Shareholder on 28th Feb 1994</t>
  </si>
  <si>
    <t>For purpose of ascertaining pre-acquired profit and loss</t>
  </si>
  <si>
    <t>Assume acquisition effexcted on 1st Jan 1994</t>
  </si>
  <si>
    <t>Goodwill arrived as follow:</t>
  </si>
  <si>
    <t>RM</t>
  </si>
  <si>
    <t>Purchase consideration</t>
  </si>
  <si>
    <t>Professional fees</t>
  </si>
  <si>
    <t>Accumulated loss</t>
  </si>
  <si>
    <t>Short term borrowings</t>
  </si>
  <si>
    <t>A</t>
  </si>
  <si>
    <t>(A/25)</t>
  </si>
  <si>
    <t>Goodwill on consolidation of LFP's a/c</t>
  </si>
  <si>
    <t>Amortisation per year over 25 years</t>
  </si>
  <si>
    <t xml:space="preserve">              UNAUDITED CONSOLIDATED BALANCE SHEET</t>
  </si>
  <si>
    <t xml:space="preserve">          MENTIGA </t>
  </si>
  <si>
    <t xml:space="preserve">           CORPORATION  BERHAD</t>
  </si>
  <si>
    <t xml:space="preserve">                    (Company No: 10289-K)</t>
  </si>
  <si>
    <t xml:space="preserve">               CONSOLIDATED INCOME STATEMENT(UNAUDITED)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</si>
  <si>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</si>
  <si>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</si>
  <si>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Revenue</t>
  </si>
  <si>
    <t xml:space="preserve">Other income </t>
  </si>
  <si>
    <t>Profit/(loss) before finance cost,</t>
  </si>
  <si>
    <t>Finance cost</t>
  </si>
  <si>
    <t>Profit/(loss) before income tax,</t>
  </si>
  <si>
    <t>minority interests and extraordinary items</t>
  </si>
  <si>
    <t>Share of profits and losses of associated companies</t>
  </si>
  <si>
    <t>Profit/(loss) before income tax, minority interests</t>
  </si>
  <si>
    <t>and extraordinary items after share of profits and losses</t>
  </si>
  <si>
    <t>of associated companies</t>
  </si>
  <si>
    <t>Income tax</t>
  </si>
  <si>
    <t>(i)  Profit/(loss) after income tax before</t>
  </si>
  <si>
    <t xml:space="preserve">      deducting minority interests</t>
  </si>
  <si>
    <t xml:space="preserve">Net profit/(loss) from ordinary activities </t>
  </si>
  <si>
    <t>Pre-acquisition profit/(loss), if applicable</t>
  </si>
  <si>
    <t>(ii)  Minority interests</t>
  </si>
  <si>
    <t>(i)  Extraordinary items</t>
  </si>
  <si>
    <t>(ii) Minority interests</t>
  </si>
  <si>
    <t>(m)</t>
  </si>
  <si>
    <t xml:space="preserve">Net profit/(loss) attributable </t>
  </si>
  <si>
    <t>to members of the company</t>
  </si>
  <si>
    <t>Earnings per share based on 2(m) above after</t>
  </si>
  <si>
    <t>Basic (based on ordinary shares -  sen)</t>
  </si>
  <si>
    <t xml:space="preserve">Fully diluted (based on ordinanry shares - sen) </t>
  </si>
  <si>
    <t>To date</t>
  </si>
  <si>
    <t>Investment property</t>
  </si>
  <si>
    <t>Goodwill on consolidation</t>
  </si>
  <si>
    <t xml:space="preserve">Intangible Assets </t>
  </si>
  <si>
    <t>7.</t>
  </si>
  <si>
    <t>6.</t>
  </si>
  <si>
    <t>1.</t>
  </si>
  <si>
    <t>2.</t>
  </si>
  <si>
    <t>3.</t>
  </si>
  <si>
    <t>4.</t>
  </si>
  <si>
    <t>5.</t>
  </si>
  <si>
    <t>8.</t>
  </si>
  <si>
    <t>Other long term assets</t>
  </si>
  <si>
    <t>Inventories</t>
  </si>
  <si>
    <t>Trade receivables</t>
  </si>
  <si>
    <t>Trade payables</t>
  </si>
  <si>
    <t>Other payables</t>
  </si>
  <si>
    <t>Proposed dividend</t>
  </si>
  <si>
    <t>9.</t>
  </si>
  <si>
    <t>10.</t>
  </si>
  <si>
    <t>11.</t>
  </si>
  <si>
    <t>12.</t>
  </si>
  <si>
    <t>13.</t>
  </si>
  <si>
    <t>14.</t>
  </si>
  <si>
    <t>15.</t>
  </si>
  <si>
    <t>16.</t>
  </si>
  <si>
    <t>Deferred taxation</t>
  </si>
  <si>
    <t>Arising in the quarter</t>
  </si>
  <si>
    <t xml:space="preserve">   x 56%</t>
  </si>
  <si>
    <t>Arising in the 2nd Q</t>
  </si>
  <si>
    <t>Amortisation per quarter over 25 years</t>
  </si>
  <si>
    <t>(A/25/4)</t>
  </si>
  <si>
    <t xml:space="preserve"> </t>
  </si>
  <si>
    <t>31 Dec 2001</t>
  </si>
  <si>
    <t>MENTIGA  CORPORATION  BERHAD</t>
  </si>
  <si>
    <t>30/06/2002</t>
  </si>
  <si>
    <t>30/06/2001</t>
  </si>
  <si>
    <t>LESONG FOREST PRODUCTS SDN. BHD.</t>
  </si>
  <si>
    <t>PROFIT &amp; LOSS ACCOUNT FOR 2nd QUARTER ENDED 30 JUNE 2002</t>
  </si>
  <si>
    <t>This quarter</t>
  </si>
  <si>
    <t>Year Todate</t>
  </si>
  <si>
    <t>Fixed Deposit Income</t>
  </si>
  <si>
    <t>Rental Income</t>
  </si>
  <si>
    <t>Administrative Expenses</t>
  </si>
  <si>
    <t>Stationery supplies</t>
  </si>
  <si>
    <t>Insurance</t>
  </si>
  <si>
    <t>Bank charges</t>
  </si>
  <si>
    <t>Audit fees</t>
  </si>
  <si>
    <t>Tax consultation fees</t>
  </si>
  <si>
    <t>Professional/secretarial fees</t>
  </si>
  <si>
    <t>Licences &amp; registration</t>
  </si>
  <si>
    <t>Miscellaneous expenses</t>
  </si>
  <si>
    <t>Quit rent</t>
  </si>
  <si>
    <t>Assessment</t>
  </si>
  <si>
    <t>Machinery inspection</t>
  </si>
  <si>
    <t>Operating Profit/(loss) before</t>
  </si>
  <si>
    <t xml:space="preserve"> interest, depreciation &amp; income tax</t>
  </si>
  <si>
    <t>Interest</t>
  </si>
  <si>
    <t>Depreciation &amp; amortisation</t>
  </si>
  <si>
    <t>Taxation</t>
  </si>
  <si>
    <t>Profit/(loss) after tax</t>
  </si>
  <si>
    <t>Last quarter</t>
  </si>
  <si>
    <t>Balance as at 31.12.2001</t>
  </si>
  <si>
    <t>as at 31.3.2002</t>
  </si>
  <si>
    <t>Balance as at 31.3.2002 ----------&gt;</t>
  </si>
  <si>
    <t>As at 30.6.2002</t>
  </si>
  <si>
    <t>Balance as at 30.6.2002 -------------&gt;</t>
  </si>
  <si>
    <t xml:space="preserve">  x 56%</t>
  </si>
  <si>
    <t>Exchange fluctuation reserve</t>
  </si>
  <si>
    <t>Amortisation b/f  1.1.2002</t>
  </si>
  <si>
    <t>Amortisation to 1st quarter 2002</t>
  </si>
  <si>
    <t>Amortisation to 2nd quarter 2002</t>
  </si>
  <si>
    <t>Goodwill as at 30th June .2002</t>
  </si>
  <si>
    <t>Balance Sheet As at 30 June, 2002</t>
  </si>
  <si>
    <t>Amount owing by holding company</t>
  </si>
  <si>
    <t>30 June 2002</t>
  </si>
  <si>
    <t>Accumulated losses</t>
  </si>
  <si>
    <t>Investment in subsidiary companies</t>
  </si>
  <si>
    <t>Properties, plant and equipment</t>
  </si>
  <si>
    <t>Net Current Liabilities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</si>
</sst>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[Red]\(0\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;[Red]0"/>
    <numFmt numFmtId="171" formatCode="0.0"/>
    <numFmt numFmtId="172" formatCode="0.0_);\(0.0\)"/>
    <numFmt numFmtId="173" formatCode="0_);\(0\)"/>
    <numFmt numFmtId="174" formatCode="0.0%"/>
    <numFmt numFmtId="175" formatCode="0.00_);\(0.00\)"/>
    <numFmt numFmtId="176" formatCode="0.000_);\(0.000\)"/>
    <numFmt numFmtId="177" formatCode="#,##0.000"/>
    <numFmt numFmtId="178" formatCode="#,##0.000_);\(#,##0.000\)"/>
    <numFmt numFmtId="179" formatCode="#,##0;[Red]#,##0"/>
  </numFmts>
  <fonts count="16">
    <font>
      <sz val="10"/>
      <name val="Arial"/>
      <family val="0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name val="Gill Sans"/>
      <family val="2"/>
    </font>
    <font>
      <sz val="10"/>
      <name val="Lucida Console"/>
      <family val="3"/>
    </font>
    <font>
      <b/>
      <i/>
      <sz val="18"/>
      <name val="Century Gothic"/>
      <family val="2"/>
    </font>
    <font>
      <u val="single"/>
      <sz val="10"/>
      <name val="Arial"/>
      <family val="2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b/>
      <i/>
      <sz val="26"/>
      <name val="Century Gothic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169" fontId="0" fillId="0" borderId="0" xfId="15" applyNumberFormat="1" applyAlignment="1">
      <alignment/>
    </xf>
    <xf numFmtId="169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68" fontId="4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4" fillId="0" borderId="0" xfId="0" applyFont="1" applyAlignment="1" quotePrefix="1">
      <alignment horizontal="right"/>
    </xf>
    <xf numFmtId="3" fontId="0" fillId="0" borderId="0" xfId="0" applyNumberFormat="1" applyAlignment="1">
      <alignment horizontal="right"/>
    </xf>
    <xf numFmtId="37" fontId="0" fillId="0" borderId="6" xfId="0" applyNumberForma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7" fontId="4" fillId="0" borderId="1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right"/>
    </xf>
    <xf numFmtId="172" fontId="4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8" xfId="0" applyNumberFormat="1" applyBorder="1" applyAlignment="1">
      <alignment/>
    </xf>
    <xf numFmtId="169" fontId="14" fillId="0" borderId="0" xfId="15" applyNumberFormat="1" applyFont="1" applyAlignment="1">
      <alignment/>
    </xf>
    <xf numFmtId="0" fontId="15" fillId="0" borderId="0" xfId="0" applyFont="1" applyAlignment="1">
      <alignment/>
    </xf>
    <xf numFmtId="169" fontId="14" fillId="0" borderId="0" xfId="15" applyNumberFormat="1" applyFont="1" applyAlignment="1">
      <alignment horizontal="center"/>
    </xf>
    <xf numFmtId="169" fontId="0" fillId="0" borderId="0" xfId="15" applyNumberFormat="1" applyFont="1" applyAlignment="1">
      <alignment/>
    </xf>
    <xf numFmtId="169" fontId="0" fillId="0" borderId="1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37" fontId="4" fillId="0" borderId="9" xfId="0" applyNumberFormat="1" applyFont="1" applyBorder="1" applyAlignment="1">
      <alignment/>
    </xf>
    <xf numFmtId="3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514350</xdr:colOff>
      <xdr:row>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6000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72</xdr:row>
      <xdr:rowOff>76200</xdr:rowOff>
    </xdr:from>
    <xdr:to>
      <xdr:col>5</xdr:col>
      <xdr:colOff>590550</xdr:colOff>
      <xdr:row>77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334625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41"/>
  <sheetViews>
    <sheetView tabSelected="1" workbookViewId="0" topLeftCell="B1">
      <selection activeCell="B1" sqref="B1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3.57421875" style="0" customWidth="1"/>
    <col min="4" max="5" width="11.57421875" style="0" customWidth="1"/>
    <col min="6" max="6" width="13.8515625" style="0" customWidth="1"/>
    <col min="7" max="7" width="12.57421875" style="0" customWidth="1"/>
    <col min="8" max="8" width="1.28515625" style="0" customWidth="1"/>
    <col min="9" max="9" width="10.7109375" style="0" customWidth="1"/>
    <col min="10" max="10" width="1.57421875" style="0" customWidth="1"/>
    <col min="11" max="11" width="10.57421875" style="0" customWidth="1"/>
    <col min="12" max="12" width="2.28125" style="0" customWidth="1"/>
    <col min="13" max="13" width="12.421875" style="0" customWidth="1"/>
    <col min="14" max="14" width="3.421875" style="0" customWidth="1"/>
    <col min="15" max="15" width="11.00390625" style="0" customWidth="1"/>
    <col min="16" max="16" width="4.7109375" style="0" customWidth="1"/>
    <col min="17" max="17" width="19.8515625" style="0" customWidth="1"/>
    <col min="18" max="18" width="39.28125" style="0" customWidth="1"/>
    <col min="19" max="22" width="8.7109375" style="0" customWidth="1"/>
    <col min="23" max="23" width="8.28125" style="0" customWidth="1"/>
    <col min="24" max="24" width="7.00390625" style="0" customWidth="1"/>
    <col min="25" max="25" width="10.57421875" style="0" customWidth="1"/>
    <col min="26" max="26" width="10.8515625" style="0" customWidth="1"/>
    <col min="27" max="27" width="38.140625" style="0" customWidth="1"/>
    <col min="28" max="32" width="9.7109375" style="0" customWidth="1"/>
    <col min="33" max="33" width="5.57421875" style="0" customWidth="1"/>
    <col min="34" max="34" width="12.00390625" style="0" customWidth="1"/>
    <col min="35" max="35" width="10.7109375" style="0" customWidth="1"/>
    <col min="36" max="36" width="43.7109375" style="0" customWidth="1"/>
    <col min="37" max="41" width="8.7109375" style="0" customWidth="1"/>
    <col min="42" max="42" width="6.28125" style="0" customWidth="1"/>
    <col min="43" max="43" width="11.28125" style="0" customWidth="1"/>
    <col min="44" max="44" width="16.00390625" style="0" customWidth="1"/>
    <col min="45" max="45" width="13.7109375" style="0" customWidth="1"/>
    <col min="46" max="46" width="19.421875" style="0" customWidth="1"/>
    <col min="47" max="47" width="16.28125" style="0" customWidth="1"/>
    <col min="48" max="48" width="14.57421875" style="0" customWidth="1"/>
    <col min="49" max="49" width="2.8515625" style="0" customWidth="1"/>
    <col min="50" max="50" width="15.00390625" style="0" customWidth="1"/>
    <col min="60" max="60" width="10.57421875" style="0" customWidth="1"/>
  </cols>
  <sheetData>
    <row r="2" ht="25.5" customHeight="1">
      <c r="E2" s="44" t="s">
        <v>0</v>
      </c>
    </row>
    <row r="3" ht="12.75">
      <c r="E3" s="1" t="s">
        <v>1</v>
      </c>
    </row>
    <row r="4" ht="12.75">
      <c r="E4" s="2" t="s">
        <v>2</v>
      </c>
    </row>
    <row r="6" ht="12.75">
      <c r="A6" s="3" t="s">
        <v>88</v>
      </c>
    </row>
    <row r="7" ht="6" customHeight="1"/>
    <row r="8" spans="7:15" ht="12.75">
      <c r="G8" s="27" t="s">
        <v>3</v>
      </c>
      <c r="H8" s="27"/>
      <c r="I8" s="27"/>
      <c r="K8" s="41" t="s">
        <v>4</v>
      </c>
      <c r="L8" s="41"/>
      <c r="M8" s="41"/>
      <c r="N8" s="27"/>
      <c r="O8" s="27"/>
    </row>
    <row r="9" spans="7:15" ht="12.75">
      <c r="G9" s="6" t="s">
        <v>5</v>
      </c>
      <c r="I9" s="6" t="s">
        <v>6</v>
      </c>
      <c r="J9" s="5"/>
      <c r="K9" s="6" t="s">
        <v>7</v>
      </c>
      <c r="L9" s="5"/>
      <c r="M9" s="6" t="s">
        <v>6</v>
      </c>
      <c r="N9" s="6"/>
      <c r="O9" s="6"/>
    </row>
    <row r="10" spans="2:14" ht="12.75">
      <c r="B10" t="s">
        <v>90</v>
      </c>
      <c r="G10" s="6" t="s">
        <v>8</v>
      </c>
      <c r="I10" s="6" t="s">
        <v>9</v>
      </c>
      <c r="J10" s="5"/>
      <c r="K10" s="6" t="s">
        <v>8</v>
      </c>
      <c r="L10" s="5"/>
      <c r="M10" s="6" t="s">
        <v>9</v>
      </c>
      <c r="N10" s="6"/>
    </row>
    <row r="11" spans="7:14" ht="12.75">
      <c r="G11" s="6" t="s">
        <v>10</v>
      </c>
      <c r="I11" s="6" t="s">
        <v>10</v>
      </c>
      <c r="J11" s="5"/>
      <c r="K11" s="6" t="s">
        <v>115</v>
      </c>
      <c r="L11" s="5"/>
      <c r="M11" s="6" t="s">
        <v>11</v>
      </c>
      <c r="N11" s="6"/>
    </row>
    <row r="12" spans="7:14" ht="12.75">
      <c r="G12" s="7" t="s">
        <v>150</v>
      </c>
      <c r="I12" s="7" t="s">
        <v>151</v>
      </c>
      <c r="J12" s="5"/>
      <c r="K12" s="7" t="s">
        <v>150</v>
      </c>
      <c r="L12" s="5"/>
      <c r="M12" s="7" t="s">
        <v>151</v>
      </c>
      <c r="N12" s="7"/>
    </row>
    <row r="13" spans="7:14" ht="12.75">
      <c r="G13" s="6" t="s">
        <v>12</v>
      </c>
      <c r="I13" s="6" t="s">
        <v>12</v>
      </c>
      <c r="J13" s="5"/>
      <c r="K13" s="6" t="s">
        <v>12</v>
      </c>
      <c r="L13" s="5"/>
      <c r="M13" s="6" t="s">
        <v>12</v>
      </c>
      <c r="N13" s="6"/>
    </row>
    <row r="14" ht="7.5" customHeight="1"/>
    <row r="15" spans="1:53" ht="12.75">
      <c r="A15" s="5">
        <v>1</v>
      </c>
      <c r="B15" s="5" t="s">
        <v>15</v>
      </c>
      <c r="C15" s="5" t="s">
        <v>91</v>
      </c>
      <c r="D15" s="5"/>
      <c r="E15" s="5"/>
      <c r="G15" s="48">
        <v>952</v>
      </c>
      <c r="H15" s="47"/>
      <c r="I15" s="48">
        <v>11881</v>
      </c>
      <c r="J15" s="47"/>
      <c r="K15" s="49">
        <v>1487</v>
      </c>
      <c r="L15" s="47"/>
      <c r="M15" s="48">
        <v>15652</v>
      </c>
      <c r="N15" s="20"/>
      <c r="AY15" s="12"/>
      <c r="AZ15" s="12"/>
      <c r="BA15" s="12"/>
    </row>
    <row r="16" spans="1:53" ht="7.5" customHeight="1">
      <c r="A16" s="5"/>
      <c r="B16" s="5"/>
      <c r="C16" s="5"/>
      <c r="D16" s="5"/>
      <c r="E16" s="5"/>
      <c r="G16" s="48"/>
      <c r="H16" s="47"/>
      <c r="I16" s="48"/>
      <c r="J16" s="47"/>
      <c r="K16" s="48"/>
      <c r="L16" s="47"/>
      <c r="M16" s="48"/>
      <c r="N16" s="26"/>
      <c r="AY16" s="12"/>
      <c r="AZ16" s="12"/>
      <c r="BA16" s="12"/>
    </row>
    <row r="17" spans="1:53" ht="12.75">
      <c r="A17" s="5"/>
      <c r="B17" s="5" t="s">
        <v>16</v>
      </c>
      <c r="C17" s="5" t="s">
        <v>17</v>
      </c>
      <c r="D17" s="5"/>
      <c r="E17" s="5"/>
      <c r="G17" s="48">
        <v>0</v>
      </c>
      <c r="H17" s="47"/>
      <c r="I17" s="48">
        <v>0</v>
      </c>
      <c r="J17" s="47"/>
      <c r="K17" s="49">
        <v>0</v>
      </c>
      <c r="L17" s="47"/>
      <c r="M17" s="48">
        <v>0</v>
      </c>
      <c r="N17" s="40"/>
      <c r="AY17" s="12"/>
      <c r="AZ17" s="12"/>
      <c r="BA17" s="12"/>
    </row>
    <row r="18" spans="1:53" ht="7.5" customHeight="1">
      <c r="A18" s="5"/>
      <c r="B18" s="5"/>
      <c r="C18" s="5"/>
      <c r="D18" s="5"/>
      <c r="E18" s="5"/>
      <c r="G18" s="48"/>
      <c r="H18" s="47"/>
      <c r="I18" s="48"/>
      <c r="J18" s="47"/>
      <c r="K18" s="48"/>
      <c r="L18" s="47"/>
      <c r="M18" s="48"/>
      <c r="N18" s="26"/>
      <c r="AY18" s="12"/>
      <c r="AZ18" s="12"/>
      <c r="BA18" s="12"/>
    </row>
    <row r="19" spans="1:53" ht="12.75">
      <c r="A19" s="5"/>
      <c r="B19" s="4" t="s">
        <v>18</v>
      </c>
      <c r="C19" s="5" t="s">
        <v>92</v>
      </c>
      <c r="D19" s="5"/>
      <c r="E19" s="5"/>
      <c r="G19" s="48">
        <v>211</v>
      </c>
      <c r="H19" s="47"/>
      <c r="I19" s="48">
        <v>-25</v>
      </c>
      <c r="J19" s="47"/>
      <c r="K19" s="49">
        <v>746</v>
      </c>
      <c r="L19" s="47"/>
      <c r="M19" s="48">
        <v>19</v>
      </c>
      <c r="N19" s="40"/>
      <c r="AY19" s="12"/>
      <c r="AZ19" s="12"/>
      <c r="BA19" s="12"/>
    </row>
    <row r="20" spans="1:53" ht="7.5" customHeight="1">
      <c r="A20" s="5"/>
      <c r="B20" s="5"/>
      <c r="C20" s="5"/>
      <c r="D20" s="5"/>
      <c r="E20" s="5"/>
      <c r="G20" s="48"/>
      <c r="H20" s="47"/>
      <c r="I20" s="48"/>
      <c r="J20" s="47"/>
      <c r="K20" s="48"/>
      <c r="L20" s="47"/>
      <c r="M20" s="48"/>
      <c r="AY20" s="12"/>
      <c r="AZ20" s="12"/>
      <c r="BA20" s="12"/>
    </row>
    <row r="21" spans="1:64" ht="12.75">
      <c r="A21" s="5">
        <v>2</v>
      </c>
      <c r="B21" s="5" t="s">
        <v>15</v>
      </c>
      <c r="C21" s="5" t="s">
        <v>93</v>
      </c>
      <c r="D21" s="5"/>
      <c r="E21" s="5"/>
      <c r="G21" s="48">
        <v>425</v>
      </c>
      <c r="H21" s="47"/>
      <c r="I21" s="48">
        <v>3404</v>
      </c>
      <c r="J21" s="47"/>
      <c r="K21" s="49">
        <v>1618</v>
      </c>
      <c r="L21" s="47"/>
      <c r="M21" s="48">
        <v>3044</v>
      </c>
      <c r="N21" s="14"/>
      <c r="AY21" s="12"/>
      <c r="AZ21" s="12"/>
      <c r="BA21" s="12"/>
      <c r="BL21">
        <f>269437-149708</f>
        <v>119729</v>
      </c>
    </row>
    <row r="22" spans="1:53" ht="12.75">
      <c r="A22" s="5"/>
      <c r="B22" s="5"/>
      <c r="C22" s="5" t="s">
        <v>20</v>
      </c>
      <c r="D22" s="5"/>
      <c r="E22" s="5"/>
      <c r="G22" s="48"/>
      <c r="H22" s="47"/>
      <c r="I22" s="48"/>
      <c r="J22" s="47"/>
      <c r="K22" s="47"/>
      <c r="L22" s="47"/>
      <c r="M22" s="48"/>
      <c r="N22" s="26"/>
      <c r="AY22" s="12"/>
      <c r="AZ22" s="12"/>
      <c r="BA22" s="12"/>
    </row>
    <row r="23" spans="1:53" ht="12.75">
      <c r="A23" s="5"/>
      <c r="B23" s="5"/>
      <c r="C23" s="5" t="s">
        <v>21</v>
      </c>
      <c r="D23" s="5"/>
      <c r="E23" s="5"/>
      <c r="G23" s="48"/>
      <c r="H23" s="47"/>
      <c r="I23" s="48"/>
      <c r="J23" s="47"/>
      <c r="K23" s="47"/>
      <c r="L23" s="47"/>
      <c r="M23" s="48"/>
      <c r="N23" s="26"/>
      <c r="AY23" s="12"/>
      <c r="AZ23" s="12"/>
      <c r="BA23" s="12"/>
    </row>
    <row r="24" spans="1:53" ht="7.5" customHeight="1">
      <c r="A24" s="5"/>
      <c r="B24" s="5"/>
      <c r="C24" s="5"/>
      <c r="D24" s="5"/>
      <c r="E24" s="5"/>
      <c r="G24" s="48"/>
      <c r="H24" s="47"/>
      <c r="I24" s="48"/>
      <c r="J24" s="47"/>
      <c r="K24" s="47"/>
      <c r="L24" s="47"/>
      <c r="M24" s="48"/>
      <c r="N24" s="26"/>
      <c r="AY24" s="12"/>
      <c r="AZ24" s="12"/>
      <c r="BA24" s="12"/>
    </row>
    <row r="25" spans="1:53" ht="12.75">
      <c r="A25" s="5"/>
      <c r="B25" s="5" t="s">
        <v>16</v>
      </c>
      <c r="C25" s="5" t="s">
        <v>94</v>
      </c>
      <c r="D25" s="5"/>
      <c r="E25" s="5"/>
      <c r="G25" s="48">
        <v>-1551</v>
      </c>
      <c r="H25" s="47"/>
      <c r="I25" s="48">
        <v>-1378</v>
      </c>
      <c r="J25" s="47"/>
      <c r="K25" s="49">
        <v>-2875</v>
      </c>
      <c r="L25" s="47"/>
      <c r="M25" s="48">
        <v>-3289</v>
      </c>
      <c r="N25" s="14"/>
      <c r="AY25" s="12"/>
      <c r="AZ25" s="12"/>
      <c r="BA25" s="12"/>
    </row>
    <row r="26" spans="1:53" ht="7.5" customHeight="1">
      <c r="A26" s="5"/>
      <c r="B26" s="5"/>
      <c r="C26" s="5"/>
      <c r="D26" s="5"/>
      <c r="E26" s="5"/>
      <c r="G26" s="48"/>
      <c r="H26" s="47"/>
      <c r="I26" s="48"/>
      <c r="J26" s="47"/>
      <c r="K26" s="47"/>
      <c r="L26" s="47"/>
      <c r="M26" s="48"/>
      <c r="N26" s="39"/>
      <c r="AY26" s="12"/>
      <c r="AZ26" s="12"/>
      <c r="BA26" s="12"/>
    </row>
    <row r="27" spans="1:53" ht="12.75">
      <c r="A27" s="5"/>
      <c r="B27" s="4" t="s">
        <v>18</v>
      </c>
      <c r="C27" s="5" t="s">
        <v>22</v>
      </c>
      <c r="D27" s="5"/>
      <c r="E27" s="5"/>
      <c r="G27" s="48">
        <v>-1082</v>
      </c>
      <c r="H27" s="47"/>
      <c r="I27" s="48">
        <v>-960</v>
      </c>
      <c r="J27" s="47"/>
      <c r="K27" s="49">
        <v>-2018</v>
      </c>
      <c r="L27" s="47"/>
      <c r="M27" s="48">
        <v>-1927</v>
      </c>
      <c r="N27" s="14"/>
      <c r="AY27" s="12"/>
      <c r="AZ27" s="12"/>
      <c r="BA27" s="12"/>
    </row>
    <row r="28" spans="1:53" ht="7.5" customHeight="1">
      <c r="A28" s="5"/>
      <c r="B28" s="5"/>
      <c r="C28" s="5"/>
      <c r="D28" s="5"/>
      <c r="E28" s="5"/>
      <c r="G28" s="48"/>
      <c r="H28" s="47"/>
      <c r="I28" s="48"/>
      <c r="J28" s="47"/>
      <c r="K28" s="47"/>
      <c r="L28" s="47"/>
      <c r="M28" s="48"/>
      <c r="N28" s="14"/>
      <c r="AY28" s="12"/>
      <c r="AZ28" s="12"/>
      <c r="BA28" s="12"/>
    </row>
    <row r="29" spans="1:53" ht="12.75">
      <c r="A29" s="5"/>
      <c r="B29" s="5" t="s">
        <v>23</v>
      </c>
      <c r="C29" s="5" t="s">
        <v>24</v>
      </c>
      <c r="D29" s="5"/>
      <c r="E29" s="5"/>
      <c r="G29" s="48">
        <v>0</v>
      </c>
      <c r="H29" s="47"/>
      <c r="I29" s="48">
        <v>0</v>
      </c>
      <c r="J29" s="47"/>
      <c r="K29" s="49">
        <v>0</v>
      </c>
      <c r="L29" s="47"/>
      <c r="M29" s="48">
        <v>0</v>
      </c>
      <c r="N29" s="14"/>
      <c r="AY29" s="12"/>
      <c r="AZ29" s="12"/>
      <c r="BA29" s="12"/>
    </row>
    <row r="30" spans="1:53" ht="7.5" customHeight="1">
      <c r="A30" s="5"/>
      <c r="B30" s="5"/>
      <c r="C30" s="5"/>
      <c r="D30" s="5"/>
      <c r="E30" s="5"/>
      <c r="G30" s="48"/>
      <c r="H30" s="47"/>
      <c r="I30" s="48"/>
      <c r="J30" s="47"/>
      <c r="K30" s="47"/>
      <c r="L30" s="47"/>
      <c r="M30" s="48"/>
      <c r="N30" s="39"/>
      <c r="AY30" s="12"/>
      <c r="AZ30" s="12"/>
      <c r="BA30" s="12"/>
    </row>
    <row r="31" spans="1:53" ht="12.75">
      <c r="A31" s="5"/>
      <c r="B31" s="5" t="s">
        <v>25</v>
      </c>
      <c r="C31" s="5" t="s">
        <v>95</v>
      </c>
      <c r="D31" s="5"/>
      <c r="E31" s="5"/>
      <c r="G31" s="48">
        <v>-2208</v>
      </c>
      <c r="H31" s="47"/>
      <c r="I31" s="48">
        <v>1066</v>
      </c>
      <c r="J31" s="47"/>
      <c r="K31" s="49">
        <v>-3275</v>
      </c>
      <c r="L31" s="47"/>
      <c r="M31" s="48">
        <v>-2172</v>
      </c>
      <c r="N31" s="14"/>
      <c r="AY31" s="12"/>
      <c r="AZ31" s="12"/>
      <c r="BA31" s="12"/>
    </row>
    <row r="32" spans="1:53" ht="12.75">
      <c r="A32" s="5"/>
      <c r="B32" s="5"/>
      <c r="C32" s="5" t="s">
        <v>96</v>
      </c>
      <c r="D32" s="5"/>
      <c r="E32" s="5"/>
      <c r="G32" s="48"/>
      <c r="H32" s="47"/>
      <c r="I32" s="48"/>
      <c r="J32" s="47"/>
      <c r="K32" s="47"/>
      <c r="L32" s="47"/>
      <c r="M32" s="48"/>
      <c r="N32" s="39"/>
      <c r="AY32" s="12"/>
      <c r="AZ32" s="12"/>
      <c r="BA32" s="12"/>
    </row>
    <row r="33" spans="1:53" ht="7.5" customHeight="1">
      <c r="A33" s="5"/>
      <c r="B33" s="5"/>
      <c r="D33" s="5"/>
      <c r="E33" s="5"/>
      <c r="G33" s="48"/>
      <c r="H33" s="47"/>
      <c r="I33" s="48"/>
      <c r="J33" s="47"/>
      <c r="K33" s="47"/>
      <c r="L33" s="47"/>
      <c r="M33" s="48"/>
      <c r="N33" s="26"/>
      <c r="AY33" s="12"/>
      <c r="AZ33" s="12"/>
      <c r="BA33" s="12"/>
    </row>
    <row r="34" spans="1:53" ht="12.75">
      <c r="A34" s="5"/>
      <c r="B34" s="5" t="s">
        <v>26</v>
      </c>
      <c r="C34" s="5" t="s">
        <v>97</v>
      </c>
      <c r="D34" s="5"/>
      <c r="E34" s="5"/>
      <c r="G34" s="48">
        <v>0</v>
      </c>
      <c r="H34" s="47"/>
      <c r="I34" s="48">
        <v>0</v>
      </c>
      <c r="J34" s="47"/>
      <c r="K34" s="49">
        <v>0</v>
      </c>
      <c r="L34" s="47"/>
      <c r="M34" s="48">
        <v>0</v>
      </c>
      <c r="N34" s="40"/>
      <c r="AY34" s="12"/>
      <c r="AZ34" s="12"/>
      <c r="BA34" s="12"/>
    </row>
    <row r="35" spans="1:53" ht="7.5" customHeight="1">
      <c r="A35" s="5"/>
      <c r="B35" s="5"/>
      <c r="C35" s="5"/>
      <c r="D35" s="5"/>
      <c r="E35" s="5"/>
      <c r="G35" s="48"/>
      <c r="H35" s="47"/>
      <c r="I35" s="48"/>
      <c r="J35" s="47"/>
      <c r="K35" s="47"/>
      <c r="L35" s="47"/>
      <c r="M35" s="48"/>
      <c r="N35" s="26"/>
      <c r="AY35" s="12"/>
      <c r="AZ35" s="12"/>
      <c r="BA35" s="12"/>
    </row>
    <row r="36" spans="1:53" ht="12.75">
      <c r="A36" s="5"/>
      <c r="B36" s="5" t="s">
        <v>27</v>
      </c>
      <c r="C36" s="5" t="s">
        <v>98</v>
      </c>
      <c r="D36" s="5"/>
      <c r="E36" s="5"/>
      <c r="G36" s="48">
        <v>-2208</v>
      </c>
      <c r="H36" s="47"/>
      <c r="I36" s="48">
        <v>1066</v>
      </c>
      <c r="J36" s="47"/>
      <c r="K36" s="49">
        <v>-3275</v>
      </c>
      <c r="L36" s="47"/>
      <c r="M36" s="48">
        <v>-2172</v>
      </c>
      <c r="N36" s="14"/>
      <c r="AY36" s="12"/>
      <c r="AZ36" s="12"/>
      <c r="BA36" s="12"/>
    </row>
    <row r="37" spans="1:53" ht="12.75">
      <c r="A37" s="5"/>
      <c r="B37" s="5"/>
      <c r="C37" s="5" t="s">
        <v>99</v>
      </c>
      <c r="D37" s="5"/>
      <c r="E37" s="5"/>
      <c r="G37" s="48"/>
      <c r="H37" s="47"/>
      <c r="I37" s="48"/>
      <c r="J37" s="47"/>
      <c r="K37" s="47"/>
      <c r="L37" s="47"/>
      <c r="M37" s="48"/>
      <c r="N37" s="26"/>
      <c r="AY37" s="12"/>
      <c r="AZ37" s="12"/>
      <c r="BA37" s="12"/>
    </row>
    <row r="38" spans="1:53" ht="12.75">
      <c r="A38" s="5"/>
      <c r="B38" s="5"/>
      <c r="C38" s="5" t="s">
        <v>100</v>
      </c>
      <c r="D38" s="5"/>
      <c r="E38" s="5"/>
      <c r="G38" s="48"/>
      <c r="H38" s="47"/>
      <c r="I38" s="48"/>
      <c r="J38" s="47"/>
      <c r="K38" s="47"/>
      <c r="L38" s="47"/>
      <c r="M38" s="48"/>
      <c r="N38" s="26"/>
      <c r="AY38" s="12"/>
      <c r="AZ38" s="12"/>
      <c r="BA38" s="12"/>
    </row>
    <row r="39" spans="1:53" ht="7.5" customHeight="1">
      <c r="A39" s="5"/>
      <c r="B39" s="5"/>
      <c r="C39" s="5"/>
      <c r="D39" s="5"/>
      <c r="E39" s="5"/>
      <c r="G39" s="48"/>
      <c r="H39" s="47"/>
      <c r="I39" s="48"/>
      <c r="J39" s="47"/>
      <c r="K39" s="47"/>
      <c r="L39" s="47"/>
      <c r="M39" s="48"/>
      <c r="N39" s="26"/>
      <c r="AY39" s="12"/>
      <c r="AZ39" s="12"/>
      <c r="BA39" s="12"/>
    </row>
    <row r="40" spans="1:53" ht="12.75">
      <c r="A40" s="5"/>
      <c r="B40" s="5" t="s">
        <v>28</v>
      </c>
      <c r="C40" s="5" t="s">
        <v>101</v>
      </c>
      <c r="D40" s="5"/>
      <c r="E40" s="5"/>
      <c r="G40" s="48">
        <v>0</v>
      </c>
      <c r="H40" s="47"/>
      <c r="I40" s="48">
        <v>0</v>
      </c>
      <c r="J40" s="47"/>
      <c r="K40" s="49">
        <v>0</v>
      </c>
      <c r="L40" s="47"/>
      <c r="M40" s="48">
        <v>0</v>
      </c>
      <c r="N40" s="14"/>
      <c r="AY40" s="12"/>
      <c r="AZ40" s="12"/>
      <c r="BA40" s="12"/>
    </row>
    <row r="41" spans="1:53" ht="7.5" customHeight="1">
      <c r="A41" s="5"/>
      <c r="B41" s="5"/>
      <c r="C41" s="5"/>
      <c r="D41" s="5"/>
      <c r="E41" s="5"/>
      <c r="G41" s="48"/>
      <c r="H41" s="47"/>
      <c r="I41" s="48"/>
      <c r="J41" s="47"/>
      <c r="K41" s="47"/>
      <c r="L41" s="47"/>
      <c r="M41" s="48"/>
      <c r="N41" s="26"/>
      <c r="AY41" s="12"/>
      <c r="AZ41" s="12"/>
      <c r="BA41" s="12"/>
    </row>
    <row r="42" spans="1:53" ht="12.75">
      <c r="A42" s="5"/>
      <c r="B42" s="5" t="s">
        <v>29</v>
      </c>
      <c r="C42" s="5" t="s">
        <v>102</v>
      </c>
      <c r="D42" s="5"/>
      <c r="E42" s="5"/>
      <c r="G42" s="48">
        <v>-2208</v>
      </c>
      <c r="H42" s="47"/>
      <c r="I42" s="48">
        <v>1066</v>
      </c>
      <c r="J42" s="47"/>
      <c r="K42" s="49">
        <v>-3275</v>
      </c>
      <c r="L42" s="47"/>
      <c r="M42" s="48">
        <v>-2172</v>
      </c>
      <c r="N42" s="14"/>
      <c r="AY42" s="12"/>
      <c r="AZ42" s="12"/>
      <c r="BA42" s="12"/>
    </row>
    <row r="43" spans="1:53" ht="12.75">
      <c r="A43" s="5"/>
      <c r="B43" s="5"/>
      <c r="C43" s="5" t="s">
        <v>103</v>
      </c>
      <c r="D43" s="5"/>
      <c r="E43" s="5"/>
      <c r="G43" s="48"/>
      <c r="H43" s="47"/>
      <c r="I43" s="48"/>
      <c r="J43" s="47"/>
      <c r="K43" s="47"/>
      <c r="L43" s="47"/>
      <c r="M43" s="48"/>
      <c r="AY43" s="12"/>
      <c r="AZ43" s="12"/>
      <c r="BA43" s="12"/>
    </row>
    <row r="44" spans="1:53" ht="7.5" customHeight="1">
      <c r="A44" s="5"/>
      <c r="B44" s="5"/>
      <c r="C44" s="5"/>
      <c r="D44" s="5"/>
      <c r="E44" s="5"/>
      <c r="G44" s="48"/>
      <c r="H44" s="47"/>
      <c r="I44" s="48"/>
      <c r="J44" s="47"/>
      <c r="K44" s="47"/>
      <c r="L44" s="47"/>
      <c r="M44" s="48"/>
      <c r="AY44" s="12"/>
      <c r="AZ44" s="12"/>
      <c r="BA44" s="12"/>
    </row>
    <row r="45" spans="1:53" ht="12.75">
      <c r="A45" s="5"/>
      <c r="B45" s="5"/>
      <c r="C45" s="5" t="s">
        <v>106</v>
      </c>
      <c r="D45" s="5"/>
      <c r="E45" s="5"/>
      <c r="G45" s="48">
        <v>0</v>
      </c>
      <c r="H45" s="47"/>
      <c r="I45" s="48">
        <v>0</v>
      </c>
      <c r="J45" s="47"/>
      <c r="K45" s="49">
        <v>0</v>
      </c>
      <c r="L45" s="47"/>
      <c r="M45" s="48">
        <v>0</v>
      </c>
      <c r="N45" s="20"/>
      <c r="AY45" s="12"/>
      <c r="AZ45" s="12"/>
      <c r="BA45" s="12"/>
    </row>
    <row r="46" spans="1:53" ht="7.5" customHeight="1">
      <c r="A46" s="5"/>
      <c r="B46" s="5"/>
      <c r="C46" s="5"/>
      <c r="D46" s="5"/>
      <c r="E46" s="5"/>
      <c r="G46" s="48"/>
      <c r="H46" s="47"/>
      <c r="I46" s="48"/>
      <c r="J46" s="47"/>
      <c r="K46" s="47"/>
      <c r="L46" s="47"/>
      <c r="M46" s="48"/>
      <c r="AY46" s="12"/>
      <c r="AZ46" s="12"/>
      <c r="BA46" s="12"/>
    </row>
    <row r="47" spans="1:53" ht="12.75">
      <c r="A47" s="5"/>
      <c r="B47" s="5" t="s">
        <v>30</v>
      </c>
      <c r="C47" s="5" t="s">
        <v>105</v>
      </c>
      <c r="E47" s="5"/>
      <c r="G47" s="48">
        <v>0</v>
      </c>
      <c r="H47" s="47"/>
      <c r="I47" s="48">
        <v>0</v>
      </c>
      <c r="J47" s="47"/>
      <c r="K47" s="49">
        <v>0</v>
      </c>
      <c r="L47" s="47"/>
      <c r="M47" s="48">
        <v>0</v>
      </c>
      <c r="N47" s="14"/>
      <c r="AY47" s="12"/>
      <c r="AZ47" s="12"/>
      <c r="BA47" s="12"/>
    </row>
    <row r="48" spans="1:53" ht="7.5" customHeight="1">
      <c r="A48" s="5"/>
      <c r="B48" s="5"/>
      <c r="C48" s="5"/>
      <c r="D48" s="5"/>
      <c r="E48" s="5"/>
      <c r="G48" s="48"/>
      <c r="H48" s="47"/>
      <c r="I48" s="48"/>
      <c r="J48" s="47"/>
      <c r="K48" s="47"/>
      <c r="L48" s="47"/>
      <c r="M48" s="48"/>
      <c r="N48" s="39"/>
      <c r="AY48" s="12"/>
      <c r="AZ48" s="12"/>
      <c r="BA48" s="12"/>
    </row>
    <row r="49" spans="1:53" ht="12.75" customHeight="1">
      <c r="A49" s="5"/>
      <c r="B49" s="5" t="s">
        <v>32</v>
      </c>
      <c r="C49" s="5" t="s">
        <v>104</v>
      </c>
      <c r="D49" s="5"/>
      <c r="E49" s="5"/>
      <c r="G49" s="48">
        <v>-2208</v>
      </c>
      <c r="H49" s="47"/>
      <c r="I49" s="48">
        <v>1066</v>
      </c>
      <c r="J49" s="47"/>
      <c r="K49" s="49">
        <v>-3275</v>
      </c>
      <c r="L49" s="47"/>
      <c r="M49" s="48">
        <v>-2172</v>
      </c>
      <c r="N49" s="39"/>
      <c r="AY49" s="12"/>
      <c r="AZ49" s="12"/>
      <c r="BA49" s="12"/>
    </row>
    <row r="50" spans="1:53" ht="12.75" customHeight="1">
      <c r="A50" s="5"/>
      <c r="B50" s="5"/>
      <c r="C50" s="5" t="s">
        <v>31</v>
      </c>
      <c r="D50" s="5"/>
      <c r="E50" s="5"/>
      <c r="G50" s="48"/>
      <c r="H50" s="47"/>
      <c r="I50" s="48"/>
      <c r="J50" s="47"/>
      <c r="K50" s="49"/>
      <c r="L50" s="47"/>
      <c r="M50" s="48"/>
      <c r="N50" s="39"/>
      <c r="AY50" s="12"/>
      <c r="AZ50" s="12"/>
      <c r="BA50" s="12"/>
    </row>
    <row r="51" spans="1:53" ht="7.5" customHeight="1">
      <c r="A51" s="5"/>
      <c r="B51" s="5"/>
      <c r="C51" s="5"/>
      <c r="D51" s="5"/>
      <c r="E51" s="5"/>
      <c r="G51" s="48"/>
      <c r="H51" s="47"/>
      <c r="I51" s="48"/>
      <c r="J51" s="47"/>
      <c r="K51" s="47"/>
      <c r="L51" s="47"/>
      <c r="M51" s="48"/>
      <c r="N51" s="39"/>
      <c r="AY51" s="12"/>
      <c r="AZ51" s="12"/>
      <c r="BA51" s="12"/>
    </row>
    <row r="52" spans="1:53" ht="12.75">
      <c r="A52" s="5"/>
      <c r="B52" s="5" t="s">
        <v>35</v>
      </c>
      <c r="C52" s="5" t="s">
        <v>107</v>
      </c>
      <c r="D52" s="5"/>
      <c r="E52" s="5"/>
      <c r="G52" s="48">
        <v>0</v>
      </c>
      <c r="H52" s="47"/>
      <c r="I52" s="48">
        <v>0</v>
      </c>
      <c r="J52" s="47"/>
      <c r="K52" s="49">
        <v>0</v>
      </c>
      <c r="L52" s="47"/>
      <c r="M52" s="48">
        <v>0</v>
      </c>
      <c r="N52" s="14"/>
      <c r="AY52" s="12"/>
      <c r="AZ52" s="12"/>
      <c r="BA52" s="12"/>
    </row>
    <row r="53" spans="1:53" ht="12.75">
      <c r="A53" s="5"/>
      <c r="B53" s="5"/>
      <c r="C53" s="5" t="s">
        <v>108</v>
      </c>
      <c r="D53" s="5"/>
      <c r="E53" s="5"/>
      <c r="G53" s="48">
        <v>0</v>
      </c>
      <c r="H53" s="47"/>
      <c r="I53" s="48">
        <v>0</v>
      </c>
      <c r="J53" s="47"/>
      <c r="K53" s="49">
        <v>0</v>
      </c>
      <c r="L53" s="47"/>
      <c r="M53" s="48">
        <v>0</v>
      </c>
      <c r="N53" s="14"/>
      <c r="AY53" s="12"/>
      <c r="AZ53" s="12"/>
      <c r="BA53" s="12"/>
    </row>
    <row r="54" spans="1:53" ht="12.75">
      <c r="A54" s="5"/>
      <c r="B54" s="5"/>
      <c r="C54" s="5" t="s">
        <v>33</v>
      </c>
      <c r="D54" s="5"/>
      <c r="E54" s="5"/>
      <c r="G54" s="48">
        <v>0</v>
      </c>
      <c r="H54" s="47"/>
      <c r="I54" s="48">
        <v>0</v>
      </c>
      <c r="J54" s="47"/>
      <c r="K54" s="49">
        <v>0</v>
      </c>
      <c r="L54" s="47"/>
      <c r="M54" s="48">
        <v>0</v>
      </c>
      <c r="N54" s="14"/>
      <c r="AY54" s="12"/>
      <c r="AZ54" s="12"/>
      <c r="BA54" s="12"/>
    </row>
    <row r="55" spans="1:53" ht="12.75">
      <c r="A55" s="5"/>
      <c r="B55" s="5"/>
      <c r="C55" s="5" t="s">
        <v>34</v>
      </c>
      <c r="D55" s="5"/>
      <c r="E55" s="5"/>
      <c r="G55" s="48"/>
      <c r="H55" s="47"/>
      <c r="I55" s="48"/>
      <c r="J55" s="47"/>
      <c r="K55" s="47"/>
      <c r="L55" s="47"/>
      <c r="M55" s="48"/>
      <c r="N55" s="39"/>
      <c r="AY55" s="12"/>
      <c r="AZ55" s="12"/>
      <c r="BA55" s="12"/>
    </row>
    <row r="56" spans="1:53" ht="7.5" customHeight="1">
      <c r="A56" s="5"/>
      <c r="B56" s="5"/>
      <c r="C56" s="5"/>
      <c r="D56" s="5"/>
      <c r="E56" s="5"/>
      <c r="G56" s="48"/>
      <c r="H56" s="47"/>
      <c r="I56" s="48" t="s">
        <v>147</v>
      </c>
      <c r="J56" s="47"/>
      <c r="K56" s="47"/>
      <c r="L56" s="47"/>
      <c r="M56" s="48" t="s">
        <v>147</v>
      </c>
      <c r="N56" s="39"/>
      <c r="AY56" s="12"/>
      <c r="AZ56" s="12"/>
      <c r="BA56" s="12"/>
    </row>
    <row r="57" spans="1:53" ht="12.75">
      <c r="A57" s="5"/>
      <c r="B57" s="5" t="s">
        <v>109</v>
      </c>
      <c r="C57" s="5" t="s">
        <v>110</v>
      </c>
      <c r="D57" s="5"/>
      <c r="E57" s="5"/>
      <c r="G57" s="48">
        <v>-2208</v>
      </c>
      <c r="H57" s="47"/>
      <c r="I57" s="48">
        <v>1066</v>
      </c>
      <c r="J57" s="47"/>
      <c r="K57" s="49">
        <v>-3275</v>
      </c>
      <c r="L57" s="47"/>
      <c r="M57" s="48">
        <v>-2172</v>
      </c>
      <c r="N57" s="14"/>
      <c r="AY57" s="12"/>
      <c r="AZ57" s="12"/>
      <c r="BA57" s="12"/>
    </row>
    <row r="58" spans="1:53" ht="12.75">
      <c r="A58" s="5"/>
      <c r="B58" s="5"/>
      <c r="C58" s="5" t="s">
        <v>111</v>
      </c>
      <c r="D58" s="5"/>
      <c r="E58" s="5"/>
      <c r="G58" s="48"/>
      <c r="H58" s="47"/>
      <c r="I58" s="48"/>
      <c r="J58" s="47"/>
      <c r="K58" s="47"/>
      <c r="L58" s="47"/>
      <c r="M58" s="48"/>
      <c r="N58" s="39"/>
      <c r="AY58" s="12"/>
      <c r="AZ58" s="12"/>
      <c r="BA58" s="12"/>
    </row>
    <row r="59" spans="1:53" ht="7.5" customHeight="1">
      <c r="A59" s="5"/>
      <c r="B59" s="5"/>
      <c r="C59" s="5"/>
      <c r="D59" s="5"/>
      <c r="E59" s="5"/>
      <c r="G59" s="48"/>
      <c r="H59" s="47"/>
      <c r="I59" s="48"/>
      <c r="J59" s="47"/>
      <c r="K59" s="47"/>
      <c r="L59" s="47"/>
      <c r="M59" s="48"/>
      <c r="N59" s="39"/>
      <c r="AY59" s="12"/>
      <c r="AZ59" s="12"/>
      <c r="BA59" s="12"/>
    </row>
    <row r="60" spans="1:53" ht="12.75">
      <c r="A60" s="5">
        <v>3</v>
      </c>
      <c r="B60" s="5"/>
      <c r="C60" s="5" t="s">
        <v>112</v>
      </c>
      <c r="D60" s="5"/>
      <c r="E60" s="5"/>
      <c r="G60" s="48"/>
      <c r="H60" s="47"/>
      <c r="I60" s="48"/>
      <c r="J60" s="47"/>
      <c r="K60" s="47"/>
      <c r="L60" s="47"/>
      <c r="M60" s="48"/>
      <c r="N60" s="39"/>
      <c r="AY60" s="12"/>
      <c r="AZ60" s="12"/>
      <c r="BA60" s="12"/>
    </row>
    <row r="61" spans="1:53" ht="12.75">
      <c r="A61" s="5"/>
      <c r="B61" s="5"/>
      <c r="C61" s="5" t="s">
        <v>36</v>
      </c>
      <c r="D61" s="5"/>
      <c r="E61" s="5"/>
      <c r="G61" s="48"/>
      <c r="H61" s="47"/>
      <c r="I61" s="48"/>
      <c r="J61" s="47"/>
      <c r="K61" s="47"/>
      <c r="L61" s="47"/>
      <c r="M61" s="48"/>
      <c r="N61" s="39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7.5" customHeight="1">
      <c r="A62" s="5"/>
      <c r="B62" s="5"/>
      <c r="C62" s="5"/>
      <c r="D62" s="5"/>
      <c r="E62" s="5"/>
      <c r="G62" s="50"/>
      <c r="H62" s="8"/>
      <c r="I62" s="48"/>
      <c r="J62" s="8"/>
      <c r="K62" s="8"/>
      <c r="L62" s="8"/>
      <c r="M62" s="48"/>
      <c r="N62" s="39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62" ht="12.75">
      <c r="A63" s="5"/>
      <c r="B63" s="5" t="s">
        <v>15</v>
      </c>
      <c r="C63" s="5" t="s">
        <v>113</v>
      </c>
      <c r="D63" s="5"/>
      <c r="E63" s="5"/>
      <c r="G63" s="51">
        <v>-5.89</v>
      </c>
      <c r="H63" s="51"/>
      <c r="I63" s="52">
        <v>2.84</v>
      </c>
      <c r="J63" s="51"/>
      <c r="K63" s="52">
        <v>-8.73</v>
      </c>
      <c r="L63" s="51"/>
      <c r="M63" s="52">
        <v>-5.79</v>
      </c>
      <c r="N63" s="17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ht="7.5" customHeight="1">
      <c r="A64" s="5"/>
      <c r="B64" s="5"/>
      <c r="C64" s="5"/>
      <c r="D64" s="5"/>
      <c r="E64" s="5"/>
      <c r="G64" s="51"/>
      <c r="H64" s="51"/>
      <c r="I64" s="52"/>
      <c r="J64" s="51"/>
      <c r="K64" s="51"/>
      <c r="L64" s="51"/>
      <c r="M64" s="52"/>
      <c r="N64" s="17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ht="12.75">
      <c r="A65" s="5"/>
      <c r="B65" s="5" t="s">
        <v>16</v>
      </c>
      <c r="C65" s="5" t="s">
        <v>114</v>
      </c>
      <c r="E65" s="5"/>
      <c r="G65" s="46" t="s">
        <v>89</v>
      </c>
      <c r="I65" s="46" t="s">
        <v>89</v>
      </c>
      <c r="K65" s="46" t="s">
        <v>89</v>
      </c>
      <c r="M65" s="46" t="s">
        <v>89</v>
      </c>
      <c r="N65" s="39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ht="7.5" customHeight="1">
      <c r="A66" s="5"/>
      <c r="B66" s="5"/>
      <c r="C66" s="5"/>
      <c r="D66" s="5"/>
      <c r="E66" s="5"/>
      <c r="I66" s="45"/>
      <c r="M66" s="45"/>
      <c r="N66" s="39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ht="12.75">
      <c r="A67" s="5"/>
      <c r="B67" s="5"/>
      <c r="C67" s="5"/>
      <c r="E67" s="5"/>
      <c r="N67" s="14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ht="12.75">
      <c r="A68" s="5"/>
      <c r="B68" s="5"/>
      <c r="C68" s="5"/>
      <c r="D68" s="5"/>
      <c r="E68" s="5"/>
      <c r="I68" s="26"/>
      <c r="M68" s="39"/>
      <c r="N68" s="39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ht="6.75" customHeight="1">
      <c r="A69" s="5"/>
      <c r="B69" s="5"/>
      <c r="C69" s="5"/>
      <c r="D69" s="5"/>
      <c r="E69" s="5"/>
      <c r="I69" s="26"/>
      <c r="M69" s="39"/>
      <c r="N69" s="39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ht="12.75">
      <c r="A70" s="5"/>
      <c r="B70" s="5"/>
      <c r="C70" s="5"/>
      <c r="D70" s="5"/>
      <c r="E70" s="5"/>
      <c r="M70" s="39"/>
      <c r="N70" s="39"/>
      <c r="O70" s="39"/>
      <c r="Q70" s="5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ht="12.75">
      <c r="A71" s="5"/>
      <c r="B71" s="5"/>
      <c r="C71" s="5"/>
      <c r="D71" s="5"/>
      <c r="E71" s="5"/>
      <c r="M71" s="39"/>
      <c r="N71" s="39"/>
      <c r="O71" s="39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ht="12.75">
      <c r="A72" s="5"/>
      <c r="B72" s="5"/>
      <c r="C72" s="5"/>
      <c r="D72" s="5"/>
      <c r="E72" s="5"/>
      <c r="M72" s="39"/>
      <c r="N72" s="39"/>
      <c r="O72" s="39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ht="12.75">
      <c r="A73" s="5"/>
      <c r="B73" s="5"/>
      <c r="C73" s="5"/>
      <c r="D73" s="5"/>
      <c r="E73" s="5"/>
      <c r="M73" s="39"/>
      <c r="N73" s="39"/>
      <c r="O73" s="39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ht="12.75">
      <c r="A74" s="5"/>
      <c r="B74" s="5"/>
      <c r="C74" s="5"/>
      <c r="D74" s="5"/>
      <c r="E74" s="5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ht="12.75">
      <c r="A75" s="5"/>
      <c r="B75" s="5"/>
      <c r="C75" s="5"/>
      <c r="D75" s="5"/>
      <c r="E75" s="5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ht="12.75">
      <c r="A76" s="5"/>
      <c r="B76" s="5"/>
      <c r="C76" s="5"/>
      <c r="D76" s="5"/>
      <c r="E76" s="5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ht="20.25" customHeight="1">
      <c r="A77" s="5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ht="18" customHeight="1">
      <c r="A78" s="5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1:62" ht="12.75">
      <c r="A79" s="5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</row>
    <row r="80" spans="1:62" ht="12.75">
      <c r="A80" s="5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</row>
    <row r="81" spans="1:62" ht="6.75" customHeight="1">
      <c r="A81" s="5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45:62" ht="12.75"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</row>
    <row r="83" spans="1:62" ht="12.75">
      <c r="A83" s="5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</row>
    <row r="84" spans="1:62" ht="12.75">
      <c r="A84" s="5"/>
      <c r="AA84" s="12"/>
      <c r="AB84" s="11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ht="12.75">
      <c r="A85" s="5"/>
      <c r="AB85" s="11"/>
      <c r="AC85" s="12"/>
      <c r="AD85" s="12"/>
      <c r="AE85" s="12"/>
      <c r="AF85" s="12"/>
      <c r="AG85" s="12"/>
      <c r="AH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ht="12.75">
      <c r="A86" s="5"/>
      <c r="AB86" s="11"/>
      <c r="AC86" s="12"/>
      <c r="AD86" s="12"/>
      <c r="AE86" s="12"/>
      <c r="AF86" s="12"/>
      <c r="AG86" s="12"/>
      <c r="AH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2" ht="12.75">
      <c r="A87" s="5"/>
      <c r="AB87" s="11"/>
      <c r="AC87" s="12"/>
      <c r="AD87" s="12"/>
      <c r="AE87" s="12"/>
      <c r="AF87" s="12"/>
      <c r="AG87" s="12"/>
      <c r="AH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ht="10.5" customHeight="1">
      <c r="A88" s="5"/>
      <c r="AB88" s="12"/>
      <c r="AC88" s="12"/>
      <c r="AD88" s="12"/>
      <c r="AE88" s="12"/>
      <c r="AF88" s="12"/>
      <c r="AG88" s="12"/>
      <c r="AH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ht="6.75" customHeight="1">
      <c r="A89" s="5"/>
      <c r="AB89" s="12"/>
      <c r="AC89" s="12"/>
      <c r="AD89" s="12"/>
      <c r="AE89" s="12"/>
      <c r="AF89" s="12"/>
      <c r="AG89" s="12"/>
      <c r="AH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9.75" customHeight="1">
      <c r="A90" s="35" t="s">
        <v>121</v>
      </c>
      <c r="AB90" s="12"/>
      <c r="AC90" s="12"/>
      <c r="AD90" s="12"/>
      <c r="AE90" s="12"/>
      <c r="AF90" s="12"/>
      <c r="AG90" s="12"/>
      <c r="AH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</row>
    <row r="91" spans="1:62" ht="9.75" customHeight="1">
      <c r="A91" s="35" t="s">
        <v>122</v>
      </c>
      <c r="AB91" s="12"/>
      <c r="AC91" s="12"/>
      <c r="AD91" s="12"/>
      <c r="AE91" s="12"/>
      <c r="AF91" s="12"/>
      <c r="AG91" s="12"/>
      <c r="AH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ht="9.75" customHeight="1">
      <c r="A92" s="35" t="s">
        <v>123</v>
      </c>
      <c r="AB92" s="12"/>
      <c r="AC92" s="12"/>
      <c r="AD92" s="12"/>
      <c r="AE92" s="12"/>
      <c r="AF92" s="12"/>
      <c r="AG92" s="12"/>
      <c r="AH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ht="9.75" customHeight="1">
      <c r="A93" s="35" t="s">
        <v>124</v>
      </c>
      <c r="AB93" s="12"/>
      <c r="AC93" s="12"/>
      <c r="AD93" s="12"/>
      <c r="AE93" s="12"/>
      <c r="AF93" s="12"/>
      <c r="AG93" s="12"/>
      <c r="AH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9.75" customHeight="1">
      <c r="A94" s="35" t="s">
        <v>125</v>
      </c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ht="9.75" customHeight="1">
      <c r="A95" s="35" t="s">
        <v>120</v>
      </c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ht="9.75" customHeight="1">
      <c r="A96" s="35" t="s">
        <v>119</v>
      </c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spans="1:62" ht="4.5" customHeight="1">
      <c r="A97" s="5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</row>
    <row r="98" spans="1:62" ht="12.75">
      <c r="A98" s="35" t="s">
        <v>126</v>
      </c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</row>
    <row r="99" spans="1:62" ht="12.75" customHeight="1">
      <c r="A99" s="5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ht="12.75" customHeight="1">
      <c r="A100" s="5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</row>
    <row r="101" spans="1:62" ht="12.75" customHeight="1">
      <c r="A101" s="5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</row>
    <row r="102" spans="1:62" ht="12.75" customHeight="1">
      <c r="A102" s="5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ht="12.75" customHeight="1">
      <c r="A103" s="5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</row>
    <row r="104" spans="1:62" ht="9.75" customHeight="1">
      <c r="A104" s="5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</row>
    <row r="105" spans="1:62" ht="9.75" customHeight="1">
      <c r="A105" s="5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2" ht="9.75" customHeight="1">
      <c r="A106" s="5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</row>
    <row r="107" spans="1:62" ht="9.75" customHeight="1">
      <c r="A107" s="5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ht="12.75">
      <c r="A108" s="4" t="s">
        <v>133</v>
      </c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2" ht="9.75" customHeight="1">
      <c r="A109" s="5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2" ht="9.75" customHeight="1">
      <c r="A110" s="5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ht="9.75" customHeight="1">
      <c r="A111" s="5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</row>
    <row r="112" spans="1:62" ht="9.75" customHeight="1">
      <c r="A112" s="5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</row>
    <row r="113" spans="1:62" ht="9.75" customHeight="1">
      <c r="A113" s="5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</row>
    <row r="114" spans="1:62" ht="9.75" customHeight="1">
      <c r="A114" s="5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ht="9.75" customHeight="1">
      <c r="A115" s="5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</row>
    <row r="116" spans="1:62" ht="9.75" customHeight="1">
      <c r="A116" s="5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ht="9.75" customHeight="1">
      <c r="A117" s="5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ht="10.5" customHeight="1">
      <c r="A118" s="5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</row>
    <row r="119" spans="1:62" ht="12.75">
      <c r="A119" s="4" t="s">
        <v>134</v>
      </c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</row>
    <row r="120" spans="1:62" ht="2.25" customHeight="1">
      <c r="A120" s="5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</row>
    <row r="121" spans="1:62" ht="10.5" customHeight="1">
      <c r="A121" s="5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ht="4.5" customHeight="1">
      <c r="A122" s="5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11.25" customHeight="1">
      <c r="A123" s="4" t="s">
        <v>135</v>
      </c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ht="9.75" customHeight="1">
      <c r="A124" s="5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2" ht="9.75" customHeight="1">
      <c r="A125" s="5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2" ht="9.75" customHeight="1">
      <c r="A126" s="5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</row>
    <row r="127" spans="1:62" ht="9.75" customHeight="1">
      <c r="A127" s="5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</row>
    <row r="128" spans="1:62" ht="9.75" customHeight="1">
      <c r="A128" s="5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ht="9.75" customHeight="1">
      <c r="A129" s="5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ht="9.75" customHeight="1">
      <c r="A130" s="5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ht="9.75" customHeight="1">
      <c r="A131" s="5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</row>
    <row r="132" spans="1:62" ht="5.25" customHeight="1">
      <c r="A132" s="5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ht="10.5" customHeight="1">
      <c r="A133" s="4" t="s">
        <v>136</v>
      </c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  <row r="134" spans="1:62" ht="3.75" customHeight="1">
      <c r="A134" s="5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</row>
    <row r="135" spans="1:62" ht="10.5" customHeight="1">
      <c r="A135" s="4" t="s">
        <v>137</v>
      </c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</row>
    <row r="136" spans="1:62" ht="3" customHeight="1">
      <c r="A136" s="5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</row>
    <row r="137" ht="10.5" customHeight="1">
      <c r="A137" s="4" t="s">
        <v>138</v>
      </c>
    </row>
    <row r="138" ht="4.5" customHeight="1">
      <c r="A138" s="5"/>
    </row>
    <row r="139" ht="10.5" customHeight="1">
      <c r="A139" s="4" t="s">
        <v>139</v>
      </c>
    </row>
    <row r="140" ht="4.5" customHeight="1">
      <c r="A140" s="5"/>
    </row>
    <row r="141" ht="10.5" customHeight="1">
      <c r="A141" s="4" t="s">
        <v>140</v>
      </c>
    </row>
    <row r="142" ht="11.25" customHeight="1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spans="1:2" ht="12.75">
      <c r="A158" s="5"/>
      <c r="B158" s="5"/>
    </row>
    <row r="159" spans="1:25" ht="12.75">
      <c r="A159" s="5"/>
      <c r="B159" s="5"/>
      <c r="T159" s="16"/>
      <c r="U159" s="16"/>
      <c r="V159" s="16"/>
      <c r="W159" s="16"/>
      <c r="X159" s="16"/>
      <c r="Y159" s="16"/>
    </row>
    <row r="160" spans="1:25" ht="12.75">
      <c r="A160" s="5"/>
      <c r="B160" s="5"/>
      <c r="T160" s="16"/>
      <c r="U160" s="16"/>
      <c r="V160" s="16"/>
      <c r="W160" s="16"/>
      <c r="X160" s="16"/>
      <c r="Y160" s="16"/>
    </row>
    <row r="161" spans="1:25" ht="12.75">
      <c r="A161" s="5"/>
      <c r="B161" s="5"/>
      <c r="T161" s="16"/>
      <c r="U161" s="16"/>
      <c r="V161" s="16"/>
      <c r="W161" s="16"/>
      <c r="X161" s="16"/>
      <c r="Y161" s="16"/>
    </row>
    <row r="162" spans="1:25" ht="12.75">
      <c r="A162" s="5"/>
      <c r="B162" s="5"/>
      <c r="T162" s="16"/>
      <c r="U162" s="16"/>
      <c r="V162" s="16"/>
      <c r="W162" s="16"/>
      <c r="X162" s="16"/>
      <c r="Y162" s="16"/>
    </row>
    <row r="163" spans="1:25" ht="12.75">
      <c r="A163" s="5"/>
      <c r="B163" s="5"/>
      <c r="T163" s="16"/>
      <c r="U163" s="15"/>
      <c r="V163" s="15"/>
      <c r="W163" s="15"/>
      <c r="X163" s="15"/>
      <c r="Y163" s="15"/>
    </row>
    <row r="164" spans="1:25" ht="12.75">
      <c r="A164" s="5"/>
      <c r="B164" s="5"/>
      <c r="T164" s="16"/>
      <c r="U164" s="15"/>
      <c r="V164" s="15"/>
      <c r="W164" s="15"/>
      <c r="X164" s="15"/>
      <c r="Y164" s="15"/>
    </row>
    <row r="165" spans="1:25" ht="12.75">
      <c r="A165" s="5"/>
      <c r="B165" s="5"/>
      <c r="T165" s="16"/>
      <c r="U165" s="15"/>
      <c r="V165" s="15"/>
      <c r="W165" s="15"/>
      <c r="X165" s="15"/>
      <c r="Y165" s="15"/>
    </row>
    <row r="166" spans="1:25" ht="12.75">
      <c r="A166" s="5"/>
      <c r="B166" s="5"/>
      <c r="T166" s="16"/>
      <c r="U166" s="15"/>
      <c r="V166" s="15"/>
      <c r="W166" s="15"/>
      <c r="X166" s="15"/>
      <c r="Y166" s="15"/>
    </row>
    <row r="167" spans="1:25" ht="12.75">
      <c r="A167" s="5"/>
      <c r="B167" s="5"/>
      <c r="T167" s="16"/>
      <c r="U167" s="15"/>
      <c r="V167" s="15"/>
      <c r="W167" s="15"/>
      <c r="X167" s="15"/>
      <c r="Y167" s="15"/>
    </row>
    <row r="168" spans="1:25" ht="12.75">
      <c r="A168" s="5"/>
      <c r="B168" s="5"/>
      <c r="T168" s="16"/>
      <c r="U168" s="15"/>
      <c r="V168" s="15"/>
      <c r="W168" s="15"/>
      <c r="X168" s="15"/>
      <c r="Y168" s="15"/>
    </row>
    <row r="169" spans="1:25" ht="12.75">
      <c r="A169" s="5"/>
      <c r="B169" s="5"/>
      <c r="T169" s="16"/>
      <c r="U169" s="15"/>
      <c r="V169" s="15"/>
      <c r="W169" s="15"/>
      <c r="X169" s="15"/>
      <c r="Y169" s="15"/>
    </row>
    <row r="170" spans="1:25" ht="12.75">
      <c r="A170" s="5"/>
      <c r="B170" s="5"/>
      <c r="T170" s="16"/>
      <c r="U170" s="15"/>
      <c r="V170" s="15"/>
      <c r="W170" s="15"/>
      <c r="X170" s="15"/>
      <c r="Y170" s="15"/>
    </row>
    <row r="171" spans="1:25" ht="12.75">
      <c r="A171" s="5"/>
      <c r="B171" s="5"/>
      <c r="C171" s="5"/>
      <c r="D171" s="5"/>
      <c r="E171" s="5"/>
      <c r="F171" s="5"/>
      <c r="G171" s="11"/>
      <c r="H171" s="11"/>
      <c r="I171" s="11"/>
      <c r="J171" s="11"/>
      <c r="K171" s="11"/>
      <c r="L171" s="11"/>
      <c r="M171" s="11"/>
      <c r="N171" s="11"/>
      <c r="O171" s="11"/>
      <c r="P171" s="12"/>
      <c r="Q171" s="11"/>
      <c r="R171" s="5"/>
      <c r="S171" s="16"/>
      <c r="T171" s="16"/>
      <c r="U171" s="15"/>
      <c r="V171" s="15"/>
      <c r="W171" s="15"/>
      <c r="X171" s="15"/>
      <c r="Y171" s="15"/>
    </row>
    <row r="172" spans="1:25" ht="12.75">
      <c r="A172" s="5"/>
      <c r="B172" s="5"/>
      <c r="C172" s="5"/>
      <c r="D172" s="5"/>
      <c r="E172" s="5"/>
      <c r="F172" s="5"/>
      <c r="G172" s="11"/>
      <c r="H172" s="11"/>
      <c r="I172" s="11"/>
      <c r="J172" s="11"/>
      <c r="K172" s="11"/>
      <c r="L172" s="11"/>
      <c r="M172" s="11"/>
      <c r="N172" s="11"/>
      <c r="O172" s="11"/>
      <c r="P172" s="12"/>
      <c r="Q172" s="11"/>
      <c r="R172" s="5"/>
      <c r="S172" s="16"/>
      <c r="T172" s="16"/>
      <c r="U172" s="15"/>
      <c r="V172" s="15"/>
      <c r="W172" s="15"/>
      <c r="X172" s="15"/>
      <c r="Y172" s="15"/>
    </row>
    <row r="173" spans="1:25" ht="12.75">
      <c r="A173" s="5"/>
      <c r="B173" s="5"/>
      <c r="C173" s="5"/>
      <c r="D173" s="5"/>
      <c r="J173" s="11"/>
      <c r="K173" s="11"/>
      <c r="L173" s="11"/>
      <c r="M173" s="11"/>
      <c r="N173" s="11"/>
      <c r="O173" s="11"/>
      <c r="P173" s="12"/>
      <c r="Q173" s="11"/>
      <c r="R173" s="11"/>
      <c r="S173" s="16"/>
      <c r="T173" s="16"/>
      <c r="U173" s="15">
        <f>+U142-U121</f>
        <v>0</v>
      </c>
      <c r="V173" s="15"/>
      <c r="W173" s="15"/>
      <c r="X173" s="15"/>
      <c r="Y173" s="15"/>
    </row>
    <row r="174" ht="12.75">
      <c r="A174" s="5"/>
    </row>
    <row r="175" spans="1:25" ht="12.75">
      <c r="A175" s="5"/>
      <c r="Y175" s="15">
        <f>SUM(S175:W175)</f>
        <v>0</v>
      </c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spans="1:27" ht="12.75">
      <c r="A184" s="5"/>
      <c r="Y184" s="11"/>
      <c r="Z184" s="11"/>
      <c r="AA184" s="11" t="s">
        <v>68</v>
      </c>
    </row>
    <row r="185" spans="1:27" ht="12.75">
      <c r="A185" s="5"/>
      <c r="Y185" s="11"/>
      <c r="Z185" s="11"/>
      <c r="AA185" s="11"/>
    </row>
    <row r="186" spans="1:27" ht="12.75">
      <c r="A186" s="5"/>
      <c r="Y186" s="11"/>
      <c r="Z186" s="11"/>
      <c r="AA186" s="11"/>
    </row>
    <row r="187" spans="1:27" ht="12.75">
      <c r="A187" s="5"/>
      <c r="Y187" s="11"/>
      <c r="Z187" s="11"/>
      <c r="AA187" s="11">
        <v>9185362</v>
      </c>
    </row>
    <row r="188" spans="1:27" ht="12.75">
      <c r="A188" s="5"/>
      <c r="Y188" s="11"/>
      <c r="Z188" s="11"/>
      <c r="AA188" s="11">
        <v>19153262</v>
      </c>
    </row>
    <row r="189" spans="1:27" ht="12.75">
      <c r="A189" s="5"/>
      <c r="Y189" s="11"/>
      <c r="Z189" s="11"/>
      <c r="AA189" s="11">
        <v>31965815</v>
      </c>
    </row>
    <row r="190" spans="1:27" ht="12.75">
      <c r="A190" s="5"/>
      <c r="Y190" s="11"/>
      <c r="Z190" s="11"/>
      <c r="AA190" s="11">
        <v>6647865</v>
      </c>
    </row>
    <row r="191" spans="1:27" ht="12.75">
      <c r="A191" s="5"/>
      <c r="Y191" s="11"/>
      <c r="Z191" s="11"/>
      <c r="AA191" s="11">
        <v>5000</v>
      </c>
    </row>
    <row r="192" spans="1:27" ht="12.75">
      <c r="A192" s="5"/>
      <c r="Y192" s="11"/>
      <c r="Z192" s="11"/>
      <c r="AA192" s="11">
        <v>237863</v>
      </c>
    </row>
    <row r="193" spans="1:27" ht="12.75">
      <c r="A193" s="5"/>
      <c r="Y193" s="11"/>
      <c r="Z193" s="11"/>
      <c r="AA193" s="11">
        <v>0</v>
      </c>
    </row>
    <row r="194" spans="1:27" ht="12.75">
      <c r="A194" s="5"/>
      <c r="Y194" s="11"/>
      <c r="Z194" s="11"/>
      <c r="AA194" s="11">
        <v>7255997</v>
      </c>
    </row>
    <row r="195" spans="1:27" ht="12.75">
      <c r="A195" s="5"/>
      <c r="Y195" s="11"/>
      <c r="Z195" s="11"/>
      <c r="AA195" s="11"/>
    </row>
    <row r="196" spans="1:27" ht="12.75">
      <c r="A196" s="5"/>
      <c r="Y196" s="11"/>
      <c r="Z196" s="11"/>
      <c r="AA196" s="11">
        <v>74451164</v>
      </c>
    </row>
    <row r="197" spans="1:27" ht="12.75">
      <c r="A197" s="5"/>
      <c r="Y197" s="11"/>
      <c r="Z197" s="11"/>
      <c r="AA197" s="11"/>
    </row>
    <row r="198" spans="1:27" ht="12.75">
      <c r="A198" s="5"/>
      <c r="Y198" s="11"/>
      <c r="Z198" s="11"/>
      <c r="AA198" s="11">
        <v>12002387</v>
      </c>
    </row>
    <row r="199" spans="1:27" ht="12.75">
      <c r="A199" s="5"/>
      <c r="Y199" s="11"/>
      <c r="Z199" s="11"/>
      <c r="AA199" s="11">
        <v>47359409</v>
      </c>
    </row>
    <row r="200" spans="1:27" ht="12.75">
      <c r="A200" s="5"/>
      <c r="Y200" s="11"/>
      <c r="Z200" s="11"/>
      <c r="AA200" s="11">
        <v>32079</v>
      </c>
    </row>
    <row r="201" spans="1:27" ht="12.75">
      <c r="A201" s="5"/>
      <c r="Y201" s="11"/>
      <c r="Z201" s="11"/>
      <c r="AA201" s="11">
        <v>966541</v>
      </c>
    </row>
    <row r="202" spans="1:27" ht="12.75">
      <c r="A202" s="5"/>
      <c r="Y202" s="11"/>
      <c r="Z202" s="11"/>
      <c r="AA202" s="11">
        <v>52498482</v>
      </c>
    </row>
    <row r="203" spans="1:27" ht="12.75">
      <c r="A203" s="5"/>
      <c r="Y203" s="11"/>
      <c r="Z203" s="11"/>
      <c r="AA203" s="11">
        <v>13084732</v>
      </c>
    </row>
    <row r="204" spans="1:27" ht="12.75">
      <c r="A204" s="5"/>
      <c r="Y204" s="11"/>
      <c r="Z204" s="11"/>
      <c r="AA204" s="11">
        <v>0</v>
      </c>
    </row>
    <row r="205" spans="1:27" ht="12.75">
      <c r="A205" s="5"/>
      <c r="Y205" s="11"/>
      <c r="Z205" s="11"/>
      <c r="AA205" s="11">
        <v>262091</v>
      </c>
    </row>
    <row r="206" spans="1:27" ht="12.75">
      <c r="A206" s="5"/>
      <c r="Y206" s="11"/>
      <c r="Z206" s="11"/>
      <c r="AA206" s="11">
        <v>7602766</v>
      </c>
    </row>
    <row r="207" spans="1:27" ht="12.75">
      <c r="A207" s="5"/>
      <c r="Y207" s="11"/>
      <c r="Z207" s="11"/>
      <c r="AA207" s="11">
        <v>0</v>
      </c>
    </row>
    <row r="208" spans="1:27" ht="12.75">
      <c r="A208" s="5"/>
      <c r="Y208" s="11"/>
      <c r="Z208" s="11"/>
      <c r="AA208" s="11">
        <v>133808487</v>
      </c>
    </row>
    <row r="209" spans="1:27" ht="12.75">
      <c r="A209" s="5"/>
      <c r="Y209" s="11"/>
      <c r="Z209" s="11"/>
      <c r="AA209" s="11"/>
    </row>
    <row r="210" spans="1:27" ht="13.5">
      <c r="A210" s="5"/>
      <c r="Y210" s="18"/>
      <c r="Z210" s="18"/>
      <c r="AA210" s="18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spans="1:25" ht="12.75">
      <c r="A222" s="5"/>
      <c r="Y222" s="8"/>
    </row>
    <row r="223" spans="1:25" ht="12.75">
      <c r="A223" s="5"/>
      <c r="Y223" s="8"/>
    </row>
    <row r="224" spans="1:25" ht="12.75">
      <c r="A224" s="5"/>
      <c r="Y224" s="8"/>
    </row>
    <row r="225" spans="1:25" ht="12.75">
      <c r="A225" s="5"/>
      <c r="Y225" s="8"/>
    </row>
    <row r="226" spans="1:25" ht="12.75">
      <c r="A226" s="5"/>
      <c r="Y226" s="8"/>
    </row>
    <row r="227" spans="1:25" ht="12.75">
      <c r="A227" s="5"/>
      <c r="Y227" s="8"/>
    </row>
    <row r="228" spans="1:25" ht="12.75">
      <c r="A228" s="5"/>
      <c r="Y228" s="8"/>
    </row>
    <row r="229" spans="1:25" ht="12.75">
      <c r="A229" s="5"/>
      <c r="Y229" s="8"/>
    </row>
    <row r="230" spans="1:25" ht="12.75">
      <c r="A230" s="5"/>
      <c r="Y230" s="8"/>
    </row>
    <row r="231" spans="1:25" ht="12.75">
      <c r="A231" s="5"/>
      <c r="Y231" s="8"/>
    </row>
    <row r="232" spans="1:25" ht="12.75">
      <c r="A232" s="5"/>
      <c r="Y232" s="8"/>
    </row>
    <row r="233" spans="1:25" ht="12.75">
      <c r="A233" s="5"/>
      <c r="Y233" s="8"/>
    </row>
    <row r="234" spans="1:25" ht="12.75">
      <c r="A234" s="5"/>
      <c r="Y234" s="8"/>
    </row>
    <row r="235" spans="1:25" ht="12.75">
      <c r="A235" s="5"/>
      <c r="Y235" s="8"/>
    </row>
    <row r="236" spans="1:25" ht="12.75">
      <c r="A236" s="5"/>
      <c r="Y236" s="8"/>
    </row>
    <row r="237" spans="1:25" ht="12.75">
      <c r="A237" s="5"/>
      <c r="Y237" s="8"/>
    </row>
    <row r="238" spans="1:25" ht="12.75">
      <c r="A238" s="5"/>
      <c r="Y238" s="8"/>
    </row>
    <row r="239" spans="1:25" ht="12.75">
      <c r="A239" s="5"/>
      <c r="Y239" s="8"/>
    </row>
    <row r="240" spans="1:25" ht="12.75">
      <c r="A240" s="5"/>
      <c r="Y240" s="8"/>
    </row>
    <row r="241" spans="1:25" ht="12.75">
      <c r="A241" s="5"/>
      <c r="Y241" s="8"/>
    </row>
    <row r="242" spans="1:25" ht="12.75">
      <c r="A242" s="5"/>
      <c r="Y242" s="8"/>
    </row>
    <row r="243" spans="1:25" ht="12.75">
      <c r="A243" s="5"/>
      <c r="Y243" s="8"/>
    </row>
    <row r="244" spans="1:25" ht="12.75">
      <c r="A244" s="5"/>
      <c r="Y244" s="8"/>
    </row>
    <row r="245" spans="1:25" ht="12.75">
      <c r="A245" s="5"/>
      <c r="Y245" s="8"/>
    </row>
    <row r="246" spans="1:25" ht="12.75">
      <c r="A246" s="5"/>
      <c r="Y246" s="8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</sheetData>
  <printOptions/>
  <pageMargins left="0.77" right="0.26" top="0.52" bottom="0.18" header="0.11" footer="0.18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A10" sqref="A10"/>
    </sheetView>
  </sheetViews>
  <sheetFormatPr defaultColWidth="9.140625" defaultRowHeight="12.75"/>
  <cols>
    <col min="1" max="3" width="3.7109375" style="0" customWidth="1"/>
    <col min="4" max="6" width="11.57421875" style="0" customWidth="1"/>
    <col min="7" max="7" width="10.7109375" style="0" customWidth="1"/>
    <col min="8" max="8" width="2.00390625" style="0" customWidth="1"/>
    <col min="10" max="10" width="1.8515625" style="0" customWidth="1"/>
    <col min="17" max="17" width="5.00390625" style="0" customWidth="1"/>
    <col min="18" max="18" width="29.57421875" style="0" customWidth="1"/>
  </cols>
  <sheetData>
    <row r="1" spans="1:28" ht="12.75">
      <c r="A1" s="5"/>
      <c r="B1" s="5"/>
      <c r="C1" s="5"/>
      <c r="D1" s="5"/>
      <c r="AA1" s="12"/>
      <c r="AB1" s="12"/>
    </row>
    <row r="2" spans="1:28" ht="23.25">
      <c r="A2" s="5"/>
      <c r="B2" s="5"/>
      <c r="C2" s="5"/>
      <c r="D2" s="5"/>
      <c r="E2" s="23" t="s">
        <v>85</v>
      </c>
      <c r="AA2" s="12"/>
      <c r="AB2" s="12"/>
    </row>
    <row r="3" spans="1:28" ht="12.75">
      <c r="A3" s="5"/>
      <c r="B3" s="5"/>
      <c r="C3" s="5"/>
      <c r="D3" s="5"/>
      <c r="E3" s="1" t="s">
        <v>86</v>
      </c>
      <c r="AA3" s="12"/>
      <c r="AB3" s="12"/>
    </row>
    <row r="4" spans="1:28" ht="12.75">
      <c r="A4" s="5"/>
      <c r="B4" s="5"/>
      <c r="C4" s="5"/>
      <c r="D4" s="5"/>
      <c r="E4" s="2" t="s">
        <v>87</v>
      </c>
      <c r="AA4" s="12"/>
      <c r="AB4" s="12"/>
    </row>
    <row r="5" spans="1:28" ht="12.75">
      <c r="A5" s="5"/>
      <c r="B5" s="5"/>
      <c r="C5" s="5"/>
      <c r="D5" s="5"/>
      <c r="E5" s="5"/>
      <c r="AA5" s="12"/>
      <c r="AB5" s="12"/>
    </row>
    <row r="6" spans="2:28" ht="12.75">
      <c r="B6" s="5"/>
      <c r="D6" s="3" t="s">
        <v>84</v>
      </c>
      <c r="E6" s="5"/>
      <c r="AA6" s="12"/>
      <c r="AB6" s="12"/>
    </row>
    <row r="7" spans="1:28" ht="12.75">
      <c r="A7" s="5"/>
      <c r="B7" s="5"/>
      <c r="C7" s="5"/>
      <c r="D7" s="5"/>
      <c r="E7" s="5"/>
      <c r="F7" s="5"/>
      <c r="H7" s="5"/>
      <c r="I7" s="5"/>
      <c r="J7" s="5"/>
      <c r="AA7" s="12"/>
      <c r="AB7" s="12"/>
    </row>
    <row r="8" spans="1:28" ht="12.75">
      <c r="A8" s="5"/>
      <c r="B8" s="5"/>
      <c r="C8" s="5"/>
      <c r="D8" s="5"/>
      <c r="E8" s="5"/>
      <c r="F8" s="5"/>
      <c r="G8" s="9"/>
      <c r="H8" s="5"/>
      <c r="I8" s="5"/>
      <c r="J8" s="5"/>
      <c r="K8" s="9"/>
      <c r="AA8" s="12"/>
      <c r="AB8" s="12"/>
    </row>
    <row r="9" spans="1:28" ht="12.75">
      <c r="A9" s="5"/>
      <c r="B9" s="5"/>
      <c r="C9" s="5"/>
      <c r="D9" s="5"/>
      <c r="E9" s="5"/>
      <c r="F9" s="5"/>
      <c r="G9" s="9"/>
      <c r="H9" s="5"/>
      <c r="I9" s="5"/>
      <c r="J9" s="5"/>
      <c r="K9" s="9"/>
      <c r="AA9" s="12"/>
      <c r="AB9" s="12"/>
    </row>
    <row r="10" spans="1:11" ht="12.75">
      <c r="A10" s="5"/>
      <c r="B10" s="5"/>
      <c r="C10" s="5"/>
      <c r="D10" s="5"/>
      <c r="E10" s="5"/>
      <c r="F10" s="5"/>
      <c r="G10" s="9" t="s">
        <v>37</v>
      </c>
      <c r="H10" s="5"/>
      <c r="I10" s="5"/>
      <c r="J10" s="5"/>
      <c r="K10" s="9" t="s">
        <v>37</v>
      </c>
    </row>
    <row r="11" spans="1:11" ht="12.75">
      <c r="A11" s="5"/>
      <c r="B11" s="5"/>
      <c r="C11" s="5"/>
      <c r="D11" s="5"/>
      <c r="E11" s="5"/>
      <c r="F11" s="5"/>
      <c r="G11" s="10" t="s">
        <v>190</v>
      </c>
      <c r="H11" s="5"/>
      <c r="I11" s="5"/>
      <c r="J11" s="5"/>
      <c r="K11" s="10" t="s">
        <v>148</v>
      </c>
    </row>
    <row r="12" spans="1:11" ht="12.75">
      <c r="A12" s="5"/>
      <c r="B12" s="5"/>
      <c r="C12" s="5"/>
      <c r="D12" s="5"/>
      <c r="E12" s="5"/>
      <c r="F12" s="5"/>
      <c r="G12" s="22" t="s">
        <v>14</v>
      </c>
      <c r="H12" s="5"/>
      <c r="I12" s="5"/>
      <c r="J12" s="5"/>
      <c r="K12" s="22" t="s">
        <v>14</v>
      </c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5" ht="12.75">
      <c r="A14" s="8">
        <v>1</v>
      </c>
      <c r="B14" s="8" t="s">
        <v>193</v>
      </c>
      <c r="C14" s="8"/>
      <c r="D14" s="8"/>
      <c r="E14" s="5"/>
      <c r="F14" s="5"/>
      <c r="G14" s="11">
        <v>100480</v>
      </c>
      <c r="H14" s="11"/>
      <c r="I14" s="11"/>
      <c r="J14" s="11"/>
      <c r="K14" s="13">
        <v>98622</v>
      </c>
      <c r="L14" s="11"/>
      <c r="M14" s="11"/>
      <c r="N14" s="11"/>
      <c r="O14" s="11"/>
    </row>
    <row r="15" spans="1:15" ht="12.75">
      <c r="A15" s="8">
        <v>2</v>
      </c>
      <c r="B15" s="8" t="s">
        <v>116</v>
      </c>
      <c r="C15" s="8"/>
      <c r="D15" s="8"/>
      <c r="E15" s="5"/>
      <c r="F15" s="5"/>
      <c r="G15" s="11">
        <v>5717</v>
      </c>
      <c r="H15" s="11"/>
      <c r="I15" s="11"/>
      <c r="J15" s="11"/>
      <c r="K15" s="13"/>
      <c r="L15" s="11"/>
      <c r="M15" s="11"/>
      <c r="N15" s="11"/>
      <c r="O15" s="11"/>
    </row>
    <row r="16" spans="1:15" ht="12.75">
      <c r="A16" s="8">
        <v>3</v>
      </c>
      <c r="B16" s="8" t="s">
        <v>192</v>
      </c>
      <c r="C16" s="8"/>
      <c r="D16" s="8"/>
      <c r="E16" s="5"/>
      <c r="F16" s="5"/>
      <c r="G16" s="11">
        <v>0</v>
      </c>
      <c r="H16" s="11"/>
      <c r="I16" s="11"/>
      <c r="J16" s="11"/>
      <c r="K16" s="11">
        <v>0</v>
      </c>
      <c r="L16" s="11"/>
      <c r="M16" s="11"/>
      <c r="N16" s="11"/>
      <c r="O16" s="11"/>
    </row>
    <row r="17" spans="1:15" ht="12.75">
      <c r="A17" s="8">
        <v>4</v>
      </c>
      <c r="B17" s="8" t="s">
        <v>40</v>
      </c>
      <c r="C17" s="8"/>
      <c r="D17" s="8"/>
      <c r="E17" s="5"/>
      <c r="F17" s="5"/>
      <c r="G17" s="11">
        <v>0</v>
      </c>
      <c r="H17" s="11"/>
      <c r="I17" s="11"/>
      <c r="J17" s="11"/>
      <c r="K17" s="11">
        <v>5717</v>
      </c>
      <c r="L17" s="11"/>
      <c r="M17" s="11"/>
      <c r="N17" s="11"/>
      <c r="O17" s="11"/>
    </row>
    <row r="18" spans="1:15" ht="12.75">
      <c r="A18" s="8">
        <v>5</v>
      </c>
      <c r="B18" s="8" t="s">
        <v>117</v>
      </c>
      <c r="C18" s="8"/>
      <c r="D18" s="8"/>
      <c r="E18" s="5"/>
      <c r="F18" s="5"/>
      <c r="G18" s="11">
        <v>3191</v>
      </c>
      <c r="H18" s="11"/>
      <c r="I18" s="11"/>
      <c r="J18" s="11"/>
      <c r="K18" s="11">
        <v>3336</v>
      </c>
      <c r="L18" s="11"/>
      <c r="M18" s="11"/>
      <c r="N18" s="11"/>
      <c r="O18" s="11"/>
    </row>
    <row r="19" spans="1:15" ht="12.75">
      <c r="A19" s="8">
        <v>6</v>
      </c>
      <c r="B19" s="8" t="s">
        <v>118</v>
      </c>
      <c r="C19" s="8"/>
      <c r="D19" s="8"/>
      <c r="E19" s="5"/>
      <c r="F19" s="5"/>
      <c r="G19" s="11">
        <v>0</v>
      </c>
      <c r="H19" s="11"/>
      <c r="I19" s="11"/>
      <c r="J19" s="11"/>
      <c r="K19" s="11">
        <v>0</v>
      </c>
      <c r="L19" s="11"/>
      <c r="M19" s="11"/>
      <c r="N19" s="11"/>
      <c r="O19" s="11"/>
    </row>
    <row r="20" spans="1:15" ht="12.75">
      <c r="A20" s="8">
        <v>7</v>
      </c>
      <c r="B20" s="8" t="s">
        <v>127</v>
      </c>
      <c r="C20" s="8"/>
      <c r="D20" s="8"/>
      <c r="E20" s="5"/>
      <c r="F20" s="5"/>
      <c r="G20" s="11">
        <v>0</v>
      </c>
      <c r="H20" s="11"/>
      <c r="I20" s="11"/>
      <c r="J20" s="11"/>
      <c r="K20" s="11">
        <v>0</v>
      </c>
      <c r="L20" s="11"/>
      <c r="M20" s="11"/>
      <c r="N20" s="11"/>
      <c r="O20" s="11"/>
    </row>
    <row r="21" spans="1:15" ht="12.75">
      <c r="A21" s="8"/>
      <c r="B21" s="8"/>
      <c r="C21" s="8"/>
      <c r="D21" s="8"/>
      <c r="E21" s="5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8">
        <v>8</v>
      </c>
      <c r="B22" s="8" t="s">
        <v>42</v>
      </c>
      <c r="C22" s="8"/>
      <c r="D22" s="8"/>
      <c r="E22" s="5"/>
      <c r="F22" s="5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8"/>
      <c r="B23" s="8"/>
      <c r="C23" s="8" t="s">
        <v>128</v>
      </c>
      <c r="D23" s="8"/>
      <c r="E23" s="5"/>
      <c r="F23" s="5"/>
      <c r="G23" s="11">
        <v>3272</v>
      </c>
      <c r="H23" s="11"/>
      <c r="I23" s="11"/>
      <c r="J23" s="11"/>
      <c r="K23" s="11">
        <v>3647</v>
      </c>
      <c r="L23" s="11"/>
      <c r="M23" s="11"/>
      <c r="N23" s="11"/>
      <c r="O23" s="11"/>
    </row>
    <row r="24" spans="1:15" ht="12.75">
      <c r="A24" s="8"/>
      <c r="B24" s="8"/>
      <c r="C24" s="8" t="s">
        <v>129</v>
      </c>
      <c r="D24" s="8"/>
      <c r="E24" s="5"/>
      <c r="F24" s="5"/>
      <c r="G24" s="11">
        <v>7915</v>
      </c>
      <c r="H24" s="11"/>
      <c r="I24" s="11"/>
      <c r="J24" s="11"/>
      <c r="K24" s="11">
        <v>16428</v>
      </c>
      <c r="L24" s="11"/>
      <c r="M24" s="11"/>
      <c r="N24" s="11"/>
      <c r="O24" s="11"/>
    </row>
    <row r="25" spans="1:15" ht="12.75">
      <c r="A25" s="8"/>
      <c r="B25" s="8"/>
      <c r="C25" s="8" t="s">
        <v>45</v>
      </c>
      <c r="D25" s="8"/>
      <c r="E25" s="5"/>
      <c r="F25" s="5"/>
      <c r="G25" s="11">
        <v>0</v>
      </c>
      <c r="H25" s="11"/>
      <c r="I25" s="11"/>
      <c r="J25" s="11"/>
      <c r="K25" s="14">
        <v>0</v>
      </c>
      <c r="L25" s="11"/>
      <c r="M25" s="11"/>
      <c r="N25" s="11"/>
      <c r="O25" s="11"/>
    </row>
    <row r="26" spans="1:15" ht="12.75">
      <c r="A26" s="8"/>
      <c r="B26" s="8"/>
      <c r="C26" s="8" t="s">
        <v>46</v>
      </c>
      <c r="D26" s="8"/>
      <c r="E26" s="5"/>
      <c r="F26" s="5"/>
      <c r="G26" s="11">
        <v>250</v>
      </c>
      <c r="H26" s="11"/>
      <c r="I26" s="11"/>
      <c r="J26" s="11"/>
      <c r="K26" s="11">
        <v>140</v>
      </c>
      <c r="L26" s="11"/>
      <c r="M26" s="11"/>
      <c r="N26" s="11"/>
      <c r="O26" s="11"/>
    </row>
    <row r="27" spans="1:15" ht="12.75">
      <c r="A27" s="8"/>
      <c r="B27" s="8"/>
      <c r="C27" s="8" t="s">
        <v>47</v>
      </c>
      <c r="D27" s="8"/>
      <c r="E27" s="5"/>
      <c r="F27" s="5"/>
      <c r="G27" s="42">
        <v>1657</v>
      </c>
      <c r="H27" s="11"/>
      <c r="I27" s="11"/>
      <c r="J27" s="11"/>
      <c r="K27" s="42">
        <v>553</v>
      </c>
      <c r="L27" s="11"/>
      <c r="M27" s="11"/>
      <c r="N27" s="11"/>
      <c r="O27" s="11"/>
    </row>
    <row r="28" spans="1:15" ht="12.75">
      <c r="A28" s="8"/>
      <c r="B28" s="8"/>
      <c r="C28" s="8"/>
      <c r="D28" s="8"/>
      <c r="E28" s="5"/>
      <c r="F28" s="5"/>
      <c r="G28" s="11">
        <v>13094</v>
      </c>
      <c r="H28" s="11"/>
      <c r="I28" s="11"/>
      <c r="J28" s="11"/>
      <c r="K28" s="11">
        <v>20768</v>
      </c>
      <c r="L28" s="11"/>
      <c r="M28" s="11"/>
      <c r="N28" s="11"/>
      <c r="O28" s="11"/>
    </row>
    <row r="29" spans="1:15" ht="12.75">
      <c r="A29" s="8"/>
      <c r="B29" s="8"/>
      <c r="C29" s="8"/>
      <c r="D29" s="8"/>
      <c r="E29" s="5"/>
      <c r="F29" s="5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8"/>
      <c r="B30" s="8"/>
      <c r="C30" s="8"/>
      <c r="D30" s="8"/>
      <c r="E30" s="5"/>
      <c r="F30" s="5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8"/>
      <c r="B31" s="8"/>
      <c r="C31" s="8"/>
      <c r="D31" s="8"/>
      <c r="E31" s="5"/>
      <c r="F31" s="5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8">
        <v>9</v>
      </c>
      <c r="B32" s="8" t="s">
        <v>48</v>
      </c>
      <c r="C32" s="8"/>
      <c r="D32" s="8"/>
      <c r="E32" s="5"/>
      <c r="F32" s="5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8"/>
      <c r="B33" s="8"/>
      <c r="C33" s="8" t="s">
        <v>130</v>
      </c>
      <c r="D33" s="8"/>
      <c r="E33" s="5"/>
      <c r="F33" s="5"/>
      <c r="G33" s="11">
        <v>13866</v>
      </c>
      <c r="H33" s="11"/>
      <c r="I33" s="11"/>
      <c r="J33" s="11"/>
      <c r="K33" s="11">
        <v>16617</v>
      </c>
      <c r="L33" s="11"/>
      <c r="M33" s="11"/>
      <c r="N33" s="11"/>
      <c r="O33" s="11"/>
    </row>
    <row r="34" spans="1:15" ht="12.75">
      <c r="A34" s="8"/>
      <c r="B34" s="8"/>
      <c r="C34" s="8" t="s">
        <v>131</v>
      </c>
      <c r="D34" s="8"/>
      <c r="E34" s="5"/>
      <c r="F34" s="5"/>
      <c r="G34" s="11">
        <v>52367</v>
      </c>
      <c r="H34" s="11"/>
      <c r="I34" s="11"/>
      <c r="J34" s="11"/>
      <c r="K34" s="11">
        <v>53577</v>
      </c>
      <c r="L34" s="11"/>
      <c r="M34" s="11"/>
      <c r="N34" s="11"/>
      <c r="O34" s="11"/>
    </row>
    <row r="35" spans="1:15" ht="12.75">
      <c r="A35" s="8"/>
      <c r="B35" s="8"/>
      <c r="C35" s="8" t="s">
        <v>79</v>
      </c>
      <c r="D35" s="8"/>
      <c r="E35" s="5"/>
      <c r="F35" s="5"/>
      <c r="G35" s="11">
        <v>19897</v>
      </c>
      <c r="H35" s="11"/>
      <c r="I35" s="11"/>
      <c r="J35" s="11"/>
      <c r="K35" s="11">
        <v>19515</v>
      </c>
      <c r="L35" s="11"/>
      <c r="M35" s="11"/>
      <c r="N35" s="11"/>
      <c r="O35" s="11"/>
    </row>
    <row r="36" spans="1:15" ht="12.75">
      <c r="A36" s="8"/>
      <c r="B36" s="8"/>
      <c r="C36" s="8" t="s">
        <v>52</v>
      </c>
      <c r="D36" s="8"/>
      <c r="E36" s="5"/>
      <c r="F36" s="5"/>
      <c r="G36" s="11">
        <v>346</v>
      </c>
      <c r="H36" s="11"/>
      <c r="I36" s="11"/>
      <c r="J36" s="11"/>
      <c r="K36" s="11">
        <v>347</v>
      </c>
      <c r="L36" s="11"/>
      <c r="M36" s="11"/>
      <c r="N36" s="11"/>
      <c r="O36" s="11"/>
    </row>
    <row r="37" spans="1:15" ht="12.75">
      <c r="A37" s="8"/>
      <c r="B37" s="8"/>
      <c r="C37" s="8" t="s">
        <v>132</v>
      </c>
      <c r="D37" s="8"/>
      <c r="E37" s="5"/>
      <c r="F37" s="5"/>
      <c r="G37" s="11">
        <v>0</v>
      </c>
      <c r="H37" s="11"/>
      <c r="I37" s="11"/>
      <c r="J37" s="11"/>
      <c r="K37" s="11">
        <v>0</v>
      </c>
      <c r="L37" s="11"/>
      <c r="M37" s="11"/>
      <c r="N37" s="11"/>
      <c r="O37" s="11"/>
    </row>
    <row r="38" spans="1:15" ht="12.75">
      <c r="A38" s="8"/>
      <c r="B38" s="8"/>
      <c r="C38" s="8" t="s">
        <v>53</v>
      </c>
      <c r="D38" s="8"/>
      <c r="E38" s="5"/>
      <c r="F38" s="5"/>
      <c r="G38" s="42">
        <v>43721</v>
      </c>
      <c r="H38" s="11"/>
      <c r="I38" s="11"/>
      <c r="J38" s="11"/>
      <c r="K38" s="42">
        <v>41756</v>
      </c>
      <c r="L38" s="11"/>
      <c r="M38" s="11"/>
      <c r="N38" s="11"/>
      <c r="O38" s="11"/>
    </row>
    <row r="39" spans="1:15" ht="12.75">
      <c r="A39" s="8"/>
      <c r="B39" s="8"/>
      <c r="C39" s="8"/>
      <c r="D39" s="8"/>
      <c r="E39" s="5"/>
      <c r="F39" s="5"/>
      <c r="G39" s="11">
        <v>130197</v>
      </c>
      <c r="H39" s="11"/>
      <c r="I39" s="11"/>
      <c r="J39" s="11"/>
      <c r="K39" s="11">
        <v>131812</v>
      </c>
      <c r="L39" s="11"/>
      <c r="M39" s="11"/>
      <c r="N39" s="11"/>
      <c r="O39" s="11"/>
    </row>
    <row r="40" spans="1:15" ht="12.75">
      <c r="A40" s="8"/>
      <c r="B40" s="8"/>
      <c r="C40" s="8"/>
      <c r="D40" s="8"/>
      <c r="E40" s="5"/>
      <c r="F40" s="5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8"/>
      <c r="B41" s="8"/>
      <c r="C41" s="8"/>
      <c r="D41" s="8"/>
      <c r="E41" s="5"/>
      <c r="F41" s="5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8"/>
      <c r="B42" s="8"/>
      <c r="C42" s="8"/>
      <c r="D42" s="8"/>
      <c r="E42" s="5"/>
      <c r="F42" s="5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6.75" customHeight="1">
      <c r="A43" s="8"/>
      <c r="B43" s="8"/>
      <c r="C43" s="8"/>
      <c r="D43" s="8"/>
      <c r="E43" s="5"/>
      <c r="F43" s="5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8">
        <v>10</v>
      </c>
      <c r="B44" s="8" t="s">
        <v>194</v>
      </c>
      <c r="C44" s="8"/>
      <c r="D44" s="8"/>
      <c r="E44" s="5"/>
      <c r="F44" s="5"/>
      <c r="G44" s="11">
        <v>-117103</v>
      </c>
      <c r="H44" s="11"/>
      <c r="I44" s="11"/>
      <c r="J44" s="11"/>
      <c r="K44" s="11">
        <v>-111044</v>
      </c>
      <c r="L44" s="11"/>
      <c r="M44" s="11">
        <f>SUM(K14:K19)+K44</f>
        <v>-3369</v>
      </c>
      <c r="N44" s="11"/>
      <c r="O44" s="11"/>
    </row>
    <row r="45" spans="1:15" ht="6" customHeight="1">
      <c r="A45" s="8"/>
      <c r="B45" s="8"/>
      <c r="C45" s="8"/>
      <c r="D45" s="8"/>
      <c r="E45" s="5"/>
      <c r="F45" s="5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3.5" thickBot="1">
      <c r="A46" s="8"/>
      <c r="B46" s="8"/>
      <c r="C46" s="8"/>
      <c r="D46" s="8"/>
      <c r="E46" s="5"/>
      <c r="F46" s="5"/>
      <c r="G46" s="64">
        <v>-7715</v>
      </c>
      <c r="H46" s="16"/>
      <c r="I46" s="11"/>
      <c r="J46" s="11"/>
      <c r="K46" s="64">
        <v>-3369</v>
      </c>
      <c r="L46" s="11"/>
      <c r="M46" s="11"/>
      <c r="N46" s="11"/>
      <c r="O46" s="11"/>
    </row>
    <row r="47" spans="1:15" ht="13.5" thickTop="1">
      <c r="A47" s="8"/>
      <c r="B47" s="8"/>
      <c r="C47" s="8"/>
      <c r="D47" s="8"/>
      <c r="E47" s="5"/>
      <c r="F47" s="5"/>
      <c r="G47" s="16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8">
        <v>11</v>
      </c>
      <c r="B48" s="8" t="s">
        <v>55</v>
      </c>
      <c r="C48" s="8"/>
      <c r="D48" s="8"/>
      <c r="E48" s="5"/>
      <c r="F48" s="5"/>
      <c r="G48" s="16"/>
      <c r="H48" s="11"/>
      <c r="I48" s="11"/>
      <c r="J48" s="11"/>
      <c r="K48" s="11" t="s">
        <v>56</v>
      </c>
      <c r="L48" s="11"/>
      <c r="M48" s="11"/>
      <c r="N48" s="11"/>
      <c r="O48" s="11"/>
    </row>
    <row r="49" spans="1:15" ht="12.75">
      <c r="A49" s="8"/>
      <c r="B49" s="8" t="s">
        <v>19</v>
      </c>
      <c r="C49" s="8"/>
      <c r="D49" s="8"/>
      <c r="E49" s="5"/>
      <c r="F49" s="5"/>
      <c r="G49" s="11">
        <v>37500</v>
      </c>
      <c r="H49" s="11"/>
      <c r="I49" s="11"/>
      <c r="J49" s="11"/>
      <c r="K49" s="11">
        <v>37500</v>
      </c>
      <c r="L49" s="11"/>
      <c r="M49" s="11"/>
      <c r="N49" s="11"/>
      <c r="O49" s="11"/>
    </row>
    <row r="50" spans="1:15" ht="12.75">
      <c r="A50" s="8"/>
      <c r="B50" s="8" t="s">
        <v>57</v>
      </c>
      <c r="C50" s="8"/>
      <c r="D50" s="8"/>
      <c r="E50" s="5"/>
      <c r="F50" s="5"/>
      <c r="G50" s="11">
        <v>0</v>
      </c>
      <c r="H50" s="11"/>
      <c r="I50" s="11"/>
      <c r="J50" s="11"/>
      <c r="K50" s="11">
        <v>0</v>
      </c>
      <c r="L50" s="11"/>
      <c r="M50" s="11"/>
      <c r="N50" s="11"/>
      <c r="O50" s="11"/>
    </row>
    <row r="51" spans="1:15" ht="12.75">
      <c r="A51" s="8"/>
      <c r="B51" s="8"/>
      <c r="C51" s="8" t="s">
        <v>58</v>
      </c>
      <c r="D51" s="8"/>
      <c r="E51" s="5"/>
      <c r="F51" s="5"/>
      <c r="G51" s="11">
        <v>0</v>
      </c>
      <c r="H51" s="11"/>
      <c r="I51" s="11"/>
      <c r="J51" s="11"/>
      <c r="K51" s="11">
        <v>0</v>
      </c>
      <c r="L51" s="11"/>
      <c r="M51" s="11"/>
      <c r="N51" s="11"/>
      <c r="O51" s="11"/>
    </row>
    <row r="52" spans="1:15" ht="12.75">
      <c r="A52" s="8"/>
      <c r="B52" s="8"/>
      <c r="C52" s="8" t="s">
        <v>59</v>
      </c>
      <c r="D52" s="8"/>
      <c r="E52" s="5"/>
      <c r="F52" s="5"/>
      <c r="G52" s="11">
        <v>0</v>
      </c>
      <c r="H52" s="11"/>
      <c r="I52" s="11"/>
      <c r="J52" s="11"/>
      <c r="K52" s="11">
        <v>0</v>
      </c>
      <c r="L52" s="11"/>
      <c r="M52" s="11"/>
      <c r="N52" s="11"/>
      <c r="O52" s="11"/>
    </row>
    <row r="53" spans="1:15" ht="12.75">
      <c r="A53" s="8"/>
      <c r="B53" s="8"/>
      <c r="C53" s="8" t="s">
        <v>60</v>
      </c>
      <c r="D53" s="8"/>
      <c r="E53" s="5"/>
      <c r="F53" s="5"/>
      <c r="G53" s="11">
        <v>710</v>
      </c>
      <c r="H53" s="11"/>
      <c r="I53" s="11"/>
      <c r="J53" s="11"/>
      <c r="K53" s="11">
        <v>710</v>
      </c>
      <c r="L53" s="11"/>
      <c r="M53" s="11"/>
      <c r="N53" s="11"/>
      <c r="O53" s="11"/>
    </row>
    <row r="54" spans="1:15" ht="12.75">
      <c r="A54" s="8"/>
      <c r="B54" s="8"/>
      <c r="C54" s="8" t="s">
        <v>61</v>
      </c>
      <c r="D54" s="8"/>
      <c r="E54" s="5"/>
      <c r="F54" s="5"/>
      <c r="G54" s="11">
        <v>0</v>
      </c>
      <c r="H54" s="11"/>
      <c r="I54" s="11"/>
      <c r="J54" s="11"/>
      <c r="K54" s="11">
        <v>0</v>
      </c>
      <c r="L54" s="11"/>
      <c r="M54" s="11"/>
      <c r="N54" s="11"/>
      <c r="O54" s="11"/>
    </row>
    <row r="55" spans="1:15" ht="12.75">
      <c r="A55" s="8"/>
      <c r="B55" s="8"/>
      <c r="C55" s="8" t="s">
        <v>191</v>
      </c>
      <c r="D55" s="8"/>
      <c r="E55" s="5"/>
      <c r="F55" s="5"/>
      <c r="G55" s="11">
        <v>-53457</v>
      </c>
      <c r="H55" s="11"/>
      <c r="I55" s="11"/>
      <c r="J55" s="11"/>
      <c r="K55" s="11">
        <v>-50182</v>
      </c>
      <c r="L55" s="11"/>
      <c r="M55" s="11"/>
      <c r="N55" s="11"/>
      <c r="O55" s="11"/>
    </row>
    <row r="56" spans="1:15" ht="12.75">
      <c r="A56" s="8"/>
      <c r="B56" s="8"/>
      <c r="C56" s="8" t="s">
        <v>63</v>
      </c>
      <c r="D56" s="8"/>
      <c r="E56" s="5"/>
      <c r="F56" s="5"/>
      <c r="G56" s="11">
        <v>-3300.47104</v>
      </c>
      <c r="H56" s="11"/>
      <c r="I56" s="11"/>
      <c r="J56" s="11"/>
      <c r="K56" s="11">
        <v>-2316</v>
      </c>
      <c r="L56" s="11"/>
      <c r="M56" s="11"/>
      <c r="N56" s="11"/>
      <c r="O56" s="11"/>
    </row>
    <row r="57" spans="1:15" ht="5.25" customHeight="1">
      <c r="A57" s="8"/>
      <c r="B57" s="8"/>
      <c r="C57" s="8"/>
      <c r="D57" s="8"/>
      <c r="E57" s="5"/>
      <c r="F57" s="5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8">
        <v>12</v>
      </c>
      <c r="B58" s="8" t="s">
        <v>64</v>
      </c>
      <c r="C58" s="8"/>
      <c r="D58" s="8"/>
      <c r="E58" s="5"/>
      <c r="F58" s="5"/>
      <c r="G58" s="11">
        <v>0</v>
      </c>
      <c r="H58" s="11"/>
      <c r="I58" s="11"/>
      <c r="J58" s="11"/>
      <c r="K58" s="11">
        <v>0</v>
      </c>
      <c r="L58" s="11"/>
      <c r="M58" s="11"/>
      <c r="N58" s="11"/>
      <c r="O58" s="11"/>
    </row>
    <row r="59" spans="1:15" ht="4.5" customHeight="1">
      <c r="A59" s="5"/>
      <c r="B59" s="5"/>
      <c r="C59" s="5"/>
      <c r="D59" s="5"/>
      <c r="E59" s="5"/>
      <c r="F59" s="5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5">
        <v>13</v>
      </c>
      <c r="B60" s="5" t="s">
        <v>65</v>
      </c>
      <c r="C60" s="5"/>
      <c r="D60" s="5"/>
      <c r="E60" s="5"/>
      <c r="F60" s="5"/>
      <c r="G60" s="11">
        <v>6527</v>
      </c>
      <c r="H60" s="11"/>
      <c r="I60" s="11"/>
      <c r="J60" s="11"/>
      <c r="K60" s="11">
        <v>6527</v>
      </c>
      <c r="L60" s="11"/>
      <c r="M60" s="11"/>
      <c r="N60" s="11"/>
      <c r="O60" s="11"/>
    </row>
    <row r="61" spans="1:15" ht="3.75" customHeight="1">
      <c r="A61" s="5"/>
      <c r="B61" s="5"/>
      <c r="C61" s="5"/>
      <c r="D61" s="5"/>
      <c r="E61" s="5"/>
      <c r="F61" s="5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5">
        <v>14</v>
      </c>
      <c r="B62" s="5" t="s">
        <v>66</v>
      </c>
      <c r="C62" s="5"/>
      <c r="D62" s="5"/>
      <c r="E62" s="5"/>
      <c r="F62" s="5"/>
      <c r="G62" s="11">
        <v>4290</v>
      </c>
      <c r="H62" s="11"/>
      <c r="I62" s="11"/>
      <c r="J62" s="11"/>
      <c r="K62" s="11">
        <v>4392</v>
      </c>
      <c r="L62" s="11"/>
      <c r="M62" s="11">
        <f>SUM(K49:K62)</f>
        <v>-3369</v>
      </c>
      <c r="N62" s="11"/>
      <c r="O62" s="11"/>
    </row>
    <row r="63" spans="1:15" ht="5.25" customHeight="1">
      <c r="A63" s="5"/>
      <c r="B63" s="5"/>
      <c r="C63" s="5"/>
      <c r="D63" s="5"/>
      <c r="E63" s="5"/>
      <c r="F63" s="5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5">
        <v>15</v>
      </c>
      <c r="B64" t="s">
        <v>141</v>
      </c>
      <c r="C64" s="5"/>
      <c r="D64" s="5"/>
      <c r="E64" s="5"/>
      <c r="F64" s="5"/>
      <c r="G64" s="11">
        <v>15</v>
      </c>
      <c r="H64" s="11"/>
      <c r="I64" s="11"/>
      <c r="J64" s="11"/>
      <c r="K64" s="21">
        <v>0</v>
      </c>
      <c r="L64" s="11"/>
      <c r="M64" s="11"/>
      <c r="N64" s="11"/>
      <c r="O64" s="11"/>
    </row>
    <row r="65" spans="1:15" ht="5.25" customHeight="1">
      <c r="A65" s="5"/>
      <c r="B65" s="5"/>
      <c r="C65" s="5"/>
      <c r="D65" s="5"/>
      <c r="E65" s="5"/>
      <c r="F65" s="5"/>
      <c r="G65" s="21"/>
      <c r="H65" s="11"/>
      <c r="I65" s="11"/>
      <c r="J65" s="11"/>
      <c r="K65" s="11"/>
      <c r="L65" s="11"/>
      <c r="M65" s="11"/>
      <c r="N65" s="11"/>
      <c r="O65" s="11"/>
    </row>
    <row r="66" spans="1:15" ht="13.5" thickBot="1">
      <c r="A66" s="5"/>
      <c r="G66" s="64">
        <v>-7715.47104</v>
      </c>
      <c r="H66" s="5"/>
      <c r="I66" s="11"/>
      <c r="J66" s="11"/>
      <c r="K66" s="64">
        <v>-3369</v>
      </c>
      <c r="L66" s="11"/>
      <c r="M66" s="11"/>
      <c r="N66" s="11"/>
      <c r="O66" s="11"/>
    </row>
    <row r="67" spans="1:15" ht="6" customHeight="1" thickTop="1">
      <c r="A67" s="5"/>
      <c r="B67" s="5"/>
      <c r="C67" s="5"/>
      <c r="D67" s="5"/>
      <c r="J67" s="11"/>
      <c r="K67" s="11"/>
      <c r="L67" s="11"/>
      <c r="M67" s="11"/>
      <c r="N67" s="11"/>
      <c r="O67" s="11"/>
    </row>
    <row r="68" spans="1:15" ht="12.75">
      <c r="A68" s="5"/>
      <c r="B68" s="5" t="s">
        <v>67</v>
      </c>
      <c r="C68" s="5"/>
      <c r="D68" s="5"/>
      <c r="E68" s="5"/>
      <c r="F68" s="5"/>
      <c r="G68" s="65">
        <v>-0.5796925610666667</v>
      </c>
      <c r="H68" s="11"/>
      <c r="K68" s="65">
        <v>-0.46997333333333335</v>
      </c>
      <c r="L68" s="11"/>
      <c r="M68" s="11"/>
      <c r="N68" s="11"/>
      <c r="O68" s="11"/>
    </row>
    <row r="69" spans="1:15" ht="12.75">
      <c r="A69" s="5"/>
      <c r="B69" s="5"/>
      <c r="G69" s="12"/>
      <c r="K69" s="12"/>
      <c r="N69" s="11"/>
      <c r="O69" s="11"/>
    </row>
    <row r="70" spans="1:15" ht="12.75">
      <c r="A70" s="5"/>
      <c r="B70" s="5"/>
      <c r="N70" s="12"/>
      <c r="O70" s="12"/>
    </row>
    <row r="71" spans="1:15" ht="12.75">
      <c r="A71" s="5"/>
      <c r="B71" s="5"/>
      <c r="G71" s="12">
        <f>+G46-G66</f>
        <v>0.4710400000003574</v>
      </c>
      <c r="N71" s="12"/>
      <c r="O71" s="12"/>
    </row>
    <row r="72" spans="1:15" ht="12.75">
      <c r="A72" s="5"/>
      <c r="B72" s="5"/>
      <c r="L72" s="12"/>
      <c r="M72" s="12"/>
      <c r="N72" s="12"/>
      <c r="O72" s="12"/>
    </row>
    <row r="73" spans="1:15" ht="12.75">
      <c r="A73" s="5"/>
      <c r="B73" s="5"/>
      <c r="L73" s="12"/>
      <c r="M73" s="12"/>
      <c r="N73" s="12"/>
      <c r="O73" s="12"/>
    </row>
    <row r="74" spans="1:15" ht="12.75">
      <c r="A74" s="5"/>
      <c r="B74" s="5"/>
      <c r="L74" s="12"/>
      <c r="M74" s="12"/>
      <c r="N74" s="12"/>
      <c r="O74" s="12"/>
    </row>
    <row r="75" spans="1:15" ht="12.75">
      <c r="A75" s="5"/>
      <c r="B75" s="5"/>
      <c r="L75" s="12"/>
      <c r="M75" s="12"/>
      <c r="N75" s="12"/>
      <c r="O75" s="12"/>
    </row>
    <row r="76" spans="1:15" ht="12.75">
      <c r="A76" s="5"/>
      <c r="B76" s="5"/>
      <c r="L76" s="12"/>
      <c r="M76" s="12"/>
      <c r="N76" s="12"/>
      <c r="O76" s="12"/>
    </row>
  </sheetData>
  <printOptions/>
  <pageMargins left="0.9" right="0.75" top="0.33" bottom="0.51" header="0.24" footer="0.5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8"/>
  <sheetViews>
    <sheetView workbookViewId="0" topLeftCell="B1">
      <selection activeCell="I2" sqref="I2"/>
    </sheetView>
  </sheetViews>
  <sheetFormatPr defaultColWidth="9.140625" defaultRowHeight="12.75"/>
  <cols>
    <col min="2" max="2" width="3.28125" style="0" customWidth="1"/>
    <col min="8" max="8" width="3.7109375" style="0" customWidth="1"/>
    <col min="9" max="9" width="13.421875" style="0" customWidth="1"/>
  </cols>
  <sheetData>
    <row r="3" spans="2:8" ht="12.75">
      <c r="B3" s="5"/>
      <c r="C3" s="5"/>
      <c r="D3" s="5"/>
      <c r="E3" s="5"/>
      <c r="F3" s="5"/>
      <c r="G3" s="11"/>
      <c r="H3" s="11"/>
    </row>
    <row r="4" spans="2:8" ht="15.75">
      <c r="B4" s="5"/>
      <c r="C4" s="5"/>
      <c r="D4" s="28" t="s">
        <v>69</v>
      </c>
      <c r="E4" s="5"/>
      <c r="F4" s="5"/>
      <c r="G4" s="11"/>
      <c r="H4" s="11"/>
    </row>
    <row r="5" spans="2:8" ht="12.75">
      <c r="B5" s="5"/>
      <c r="C5" s="5"/>
      <c r="D5" s="5"/>
      <c r="E5" s="5"/>
      <c r="F5" s="5"/>
      <c r="G5" s="11"/>
      <c r="H5" s="11"/>
    </row>
    <row r="6" spans="2:8" ht="12.75">
      <c r="B6" s="5"/>
      <c r="C6" s="5" t="s">
        <v>70</v>
      </c>
      <c r="D6" s="5"/>
      <c r="E6" s="5"/>
      <c r="F6" s="5"/>
      <c r="G6" s="11"/>
      <c r="H6" s="11"/>
    </row>
    <row r="7" spans="2:8" ht="12.75">
      <c r="B7" s="5"/>
      <c r="C7" s="5" t="s">
        <v>71</v>
      </c>
      <c r="D7" s="5"/>
      <c r="E7" s="5"/>
      <c r="F7" s="5"/>
      <c r="G7" s="11"/>
      <c r="H7" s="11"/>
    </row>
    <row r="8" spans="2:8" ht="12.75">
      <c r="B8" s="5"/>
      <c r="C8" s="5" t="s">
        <v>72</v>
      </c>
      <c r="D8" s="5"/>
      <c r="E8" s="5"/>
      <c r="F8" s="5"/>
      <c r="G8" s="11"/>
      <c r="H8" s="11"/>
    </row>
    <row r="9" spans="2:8" ht="12.75">
      <c r="B9" s="5"/>
      <c r="C9" s="5" t="s">
        <v>73</v>
      </c>
      <c r="D9" s="5"/>
      <c r="E9" s="5"/>
      <c r="F9" s="5"/>
      <c r="G9" s="11"/>
      <c r="H9" s="11"/>
    </row>
    <row r="10" spans="2:8" ht="12.75">
      <c r="B10" s="5"/>
      <c r="C10" s="5"/>
      <c r="D10" s="5"/>
      <c r="E10" s="5"/>
      <c r="F10" s="5"/>
      <c r="G10" s="11"/>
      <c r="H10" s="11"/>
    </row>
    <row r="11" spans="2:8" ht="12.75">
      <c r="B11" s="5"/>
      <c r="C11" s="5" t="s">
        <v>74</v>
      </c>
      <c r="D11" s="5"/>
      <c r="E11" s="5"/>
      <c r="F11" s="5"/>
      <c r="G11" s="11"/>
      <c r="H11" s="11"/>
    </row>
    <row r="12" spans="2:9" ht="12.75">
      <c r="B12" s="5"/>
      <c r="C12" s="5"/>
      <c r="D12" s="5"/>
      <c r="E12" s="5"/>
      <c r="F12" s="5"/>
      <c r="G12" s="11"/>
      <c r="H12" s="11"/>
      <c r="I12" s="25" t="s">
        <v>75</v>
      </c>
    </row>
    <row r="13" spans="2:9" ht="12.75">
      <c r="B13" s="5"/>
      <c r="C13" s="5" t="s">
        <v>76</v>
      </c>
      <c r="D13" s="5"/>
      <c r="E13" s="5"/>
      <c r="F13" s="5"/>
      <c r="G13" s="11"/>
      <c r="H13" s="11"/>
      <c r="I13" s="36">
        <v>12000000</v>
      </c>
    </row>
    <row r="14" spans="2:9" ht="12.75">
      <c r="B14" s="5"/>
      <c r="C14" s="5" t="s">
        <v>77</v>
      </c>
      <c r="D14" s="5"/>
      <c r="E14" s="5"/>
      <c r="F14" s="5"/>
      <c r="G14" s="11"/>
      <c r="H14" s="11"/>
      <c r="I14" s="30">
        <v>101373</v>
      </c>
    </row>
    <row r="15" spans="2:9" ht="12.75">
      <c r="B15" s="5"/>
      <c r="C15" s="5"/>
      <c r="D15" s="5"/>
      <c r="E15" s="5"/>
      <c r="F15" s="5"/>
      <c r="G15" s="11"/>
      <c r="H15" s="11"/>
      <c r="I15" s="29">
        <f>+I13+I14</f>
        <v>12101373</v>
      </c>
    </row>
    <row r="16" spans="2:8" ht="12.75">
      <c r="B16" s="5"/>
      <c r="C16" s="5"/>
      <c r="D16" s="5"/>
      <c r="E16" s="5"/>
      <c r="F16" s="5"/>
      <c r="G16" s="11"/>
      <c r="H16" s="11"/>
    </row>
    <row r="17" spans="2:9" ht="12.75">
      <c r="B17" s="5"/>
      <c r="C17" s="5" t="s">
        <v>19</v>
      </c>
      <c r="D17" s="5"/>
      <c r="E17" s="5"/>
      <c r="F17" s="5"/>
      <c r="G17" s="11"/>
      <c r="H17" s="11"/>
      <c r="I17" s="31">
        <v>10300000</v>
      </c>
    </row>
    <row r="18" spans="2:9" ht="12.75">
      <c r="B18" s="5"/>
      <c r="C18" s="5" t="s">
        <v>60</v>
      </c>
      <c r="D18" s="5"/>
      <c r="E18" s="5"/>
      <c r="F18" s="5"/>
      <c r="G18" s="5"/>
      <c r="H18" s="5"/>
      <c r="I18" s="32">
        <v>636286</v>
      </c>
    </row>
    <row r="19" spans="2:9" ht="12.75">
      <c r="B19" s="5"/>
      <c r="C19" s="5" t="s">
        <v>78</v>
      </c>
      <c r="D19" s="5"/>
      <c r="E19" s="5"/>
      <c r="F19" s="5"/>
      <c r="G19" s="5"/>
      <c r="H19" s="5"/>
      <c r="I19" s="33">
        <v>-3670231</v>
      </c>
    </row>
    <row r="20" spans="2:9" ht="12.75">
      <c r="B20" s="5"/>
      <c r="C20" s="5"/>
      <c r="D20" s="5"/>
      <c r="E20" s="5"/>
      <c r="F20" s="5"/>
      <c r="G20" s="5"/>
      <c r="H20" s="5"/>
      <c r="I20" s="12"/>
    </row>
    <row r="21" spans="2:9" ht="13.5" thickBot="1">
      <c r="B21" s="5"/>
      <c r="C21" s="5"/>
      <c r="D21" s="5"/>
      <c r="E21" s="5"/>
      <c r="F21" s="5"/>
      <c r="G21" s="5"/>
      <c r="H21" s="5"/>
      <c r="I21" s="34">
        <f>+I17+I18+I19</f>
        <v>7266055</v>
      </c>
    </row>
    <row r="22" spans="2:9" ht="12.75">
      <c r="B22" s="5"/>
      <c r="C22" s="5"/>
      <c r="D22" s="5"/>
      <c r="E22" s="5"/>
      <c r="F22" s="5"/>
      <c r="G22" s="5"/>
      <c r="H22" s="5"/>
      <c r="I22" s="12"/>
    </row>
    <row r="23" spans="2:9" ht="12.75">
      <c r="B23" s="5"/>
      <c r="C23" s="5"/>
      <c r="D23" s="5"/>
      <c r="E23" s="5"/>
      <c r="F23" s="5"/>
      <c r="G23" s="35" t="s">
        <v>80</v>
      </c>
      <c r="H23" s="5"/>
      <c r="I23" s="12">
        <f>+I15-I21</f>
        <v>4835318</v>
      </c>
    </row>
    <row r="24" spans="2:9" ht="12.75">
      <c r="B24" s="5"/>
      <c r="C24" s="5"/>
      <c r="D24" s="5"/>
      <c r="E24" s="5"/>
      <c r="F24" s="5"/>
      <c r="G24" s="5"/>
      <c r="H24" s="5"/>
      <c r="I24" s="12"/>
    </row>
    <row r="25" spans="2:9" ht="12.75">
      <c r="B25" s="5"/>
      <c r="C25" s="5"/>
      <c r="D25" s="5" t="s">
        <v>83</v>
      </c>
      <c r="E25" s="5"/>
      <c r="F25" s="5"/>
      <c r="G25" s="4" t="s">
        <v>81</v>
      </c>
      <c r="H25" s="5"/>
      <c r="I25" s="37">
        <v>193412.72</v>
      </c>
    </row>
    <row r="26" spans="2:9" ht="12.75">
      <c r="B26" s="5"/>
      <c r="C26" s="5"/>
      <c r="D26" s="5" t="s">
        <v>145</v>
      </c>
      <c r="E26" s="5"/>
      <c r="F26" s="5"/>
      <c r="G26" s="4" t="s">
        <v>146</v>
      </c>
      <c r="H26" s="5"/>
      <c r="I26" s="12">
        <f>+I25/4</f>
        <v>48353.18</v>
      </c>
    </row>
    <row r="27" spans="2:9" ht="12.75">
      <c r="B27" s="5"/>
      <c r="C27" s="5"/>
      <c r="D27" s="5"/>
      <c r="E27" s="5"/>
      <c r="F27" s="5"/>
      <c r="G27" s="5"/>
      <c r="H27" s="5"/>
      <c r="I27" s="12"/>
    </row>
    <row r="28" spans="2:9" ht="12.75">
      <c r="B28" s="5"/>
      <c r="C28" s="38" t="s">
        <v>69</v>
      </c>
      <c r="D28" s="5"/>
      <c r="E28" s="5"/>
      <c r="F28" s="5"/>
      <c r="G28" s="5"/>
      <c r="H28" s="5"/>
      <c r="I28" s="12"/>
    </row>
    <row r="29" spans="2:10" ht="12.75">
      <c r="B29" s="5"/>
      <c r="C29" s="5"/>
      <c r="D29" s="5"/>
      <c r="E29" s="5"/>
      <c r="F29" s="5"/>
      <c r="G29" s="5"/>
      <c r="H29" s="5"/>
      <c r="I29" s="11"/>
      <c r="J29" s="5"/>
    </row>
    <row r="30" spans="2:10" ht="12.75">
      <c r="B30" s="5"/>
      <c r="C30" s="5" t="s">
        <v>82</v>
      </c>
      <c r="D30" s="5"/>
      <c r="E30" s="5"/>
      <c r="F30" s="5"/>
      <c r="G30" s="5"/>
      <c r="H30" s="5"/>
      <c r="I30" s="11">
        <f>+I23</f>
        <v>4835318</v>
      </c>
      <c r="J30" s="5"/>
    </row>
    <row r="31" spans="2:10" ht="12.75">
      <c r="B31" s="5"/>
      <c r="C31" s="5"/>
      <c r="D31" s="5"/>
      <c r="E31" s="5"/>
      <c r="F31" s="5"/>
      <c r="G31" s="5"/>
      <c r="H31" s="5"/>
      <c r="I31" s="11"/>
      <c r="J31" s="5"/>
    </row>
    <row r="32" spans="2:10" ht="12.75">
      <c r="B32" s="5"/>
      <c r="C32" s="5" t="s">
        <v>184</v>
      </c>
      <c r="D32" s="5"/>
      <c r="E32" s="5"/>
      <c r="F32" s="5"/>
      <c r="G32" s="11">
        <v>-1547302</v>
      </c>
      <c r="H32" s="5"/>
      <c r="J32" s="5"/>
    </row>
    <row r="33" spans="2:10" ht="12.75">
      <c r="B33" s="5"/>
      <c r="C33" s="5"/>
      <c r="D33" s="5" t="s">
        <v>185</v>
      </c>
      <c r="E33" s="5"/>
      <c r="F33" s="5"/>
      <c r="G33" s="11">
        <v>-48353</v>
      </c>
      <c r="H33" s="5"/>
      <c r="J33" s="5"/>
    </row>
    <row r="34" spans="2:10" ht="12.75">
      <c r="B34" s="5"/>
      <c r="C34" s="5"/>
      <c r="D34" s="5" t="s">
        <v>186</v>
      </c>
      <c r="E34" s="5"/>
      <c r="F34" s="5"/>
      <c r="G34" s="11">
        <v>-48353</v>
      </c>
      <c r="H34" s="5"/>
      <c r="J34" s="5"/>
    </row>
    <row r="35" spans="2:10" ht="12.75">
      <c r="B35" s="5"/>
      <c r="C35" s="5"/>
      <c r="D35" s="5"/>
      <c r="E35" s="5"/>
      <c r="F35" s="5"/>
      <c r="G35" s="11"/>
      <c r="H35" s="5"/>
      <c r="J35" s="5"/>
    </row>
    <row r="36" spans="2:10" ht="12.75">
      <c r="B36" s="5"/>
      <c r="C36" s="5"/>
      <c r="D36" s="5"/>
      <c r="E36" s="5"/>
      <c r="F36" s="5"/>
      <c r="G36" s="42"/>
      <c r="H36" s="5"/>
      <c r="I36" s="42">
        <f>SUM(G32:G36)</f>
        <v>-1644008</v>
      </c>
      <c r="J36" s="5"/>
    </row>
    <row r="37" spans="2:10" ht="13.5" thickBot="1">
      <c r="B37" s="5"/>
      <c r="C37" s="5" t="s">
        <v>187</v>
      </c>
      <c r="D37" s="5"/>
      <c r="E37" s="5"/>
      <c r="F37" s="5"/>
      <c r="G37" s="5"/>
      <c r="H37" s="5"/>
      <c r="I37" s="43">
        <f>+I30+I36</f>
        <v>3191310</v>
      </c>
      <c r="J37" s="5"/>
    </row>
    <row r="38" spans="2:10" ht="13.5" thickTop="1">
      <c r="B38" s="5"/>
      <c r="C38" s="5"/>
      <c r="D38" s="5"/>
      <c r="E38" s="5"/>
      <c r="F38" s="5"/>
      <c r="G38" s="5"/>
      <c r="H38" s="5"/>
      <c r="I38" s="11"/>
      <c r="J38" s="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2"/>
  <sheetViews>
    <sheetView zoomScale="120" zoomScaleNormal="120" workbookViewId="0" topLeftCell="A1">
      <selection activeCell="E14" sqref="E14"/>
    </sheetView>
  </sheetViews>
  <sheetFormatPr defaultColWidth="9.140625" defaultRowHeight="12.75"/>
  <cols>
    <col min="3" max="3" width="16.28125" style="0" customWidth="1"/>
    <col min="4" max="4" width="13.28125" style="0" customWidth="1"/>
    <col min="5" max="5" width="12.140625" style="0" customWidth="1"/>
    <col min="7" max="7" width="11.57421875" style="0" customWidth="1"/>
  </cols>
  <sheetData>
    <row r="1" ht="12.75">
      <c r="D1" s="19" t="s">
        <v>149</v>
      </c>
    </row>
    <row r="3" ht="12.75">
      <c r="C3" s="3"/>
    </row>
    <row r="4" ht="12.75">
      <c r="C4" s="19" t="s">
        <v>183</v>
      </c>
    </row>
    <row r="5" spans="2:7" ht="12.75">
      <c r="B5" s="16"/>
      <c r="C5" s="16"/>
      <c r="D5" s="16"/>
      <c r="E5" s="16"/>
      <c r="F5" s="16"/>
      <c r="G5" s="16"/>
    </row>
    <row r="6" spans="2:7" ht="15">
      <c r="B6" s="16"/>
      <c r="C6" s="58"/>
      <c r="D6" s="59"/>
      <c r="E6" s="24" t="s">
        <v>13</v>
      </c>
      <c r="F6" s="8"/>
      <c r="G6" s="60" t="s">
        <v>68</v>
      </c>
    </row>
    <row r="7" spans="3:7" ht="12.75">
      <c r="C7" s="61" t="s">
        <v>177</v>
      </c>
      <c r="D7" s="61"/>
      <c r="E7" s="47">
        <v>-4135814</v>
      </c>
      <c r="F7" s="8"/>
      <c r="G7" s="47">
        <v>-2316056</v>
      </c>
    </row>
    <row r="8" spans="2:7" ht="12.75">
      <c r="B8" s="16"/>
      <c r="C8" s="61" t="s">
        <v>178</v>
      </c>
      <c r="D8" s="61"/>
      <c r="E8" s="62">
        <v>-4725069</v>
      </c>
      <c r="F8" s="61"/>
      <c r="G8" s="61"/>
    </row>
    <row r="9" spans="2:7" ht="12.75">
      <c r="B9" s="16"/>
      <c r="C9" s="61" t="s">
        <v>142</v>
      </c>
      <c r="D9" s="61"/>
      <c r="E9" s="61">
        <f>+E8-E7</f>
        <v>-589255</v>
      </c>
      <c r="F9" s="61"/>
      <c r="G9" s="61"/>
    </row>
    <row r="10" spans="2:7" ht="12.75">
      <c r="B10" s="16"/>
      <c r="C10" s="61" t="s">
        <v>143</v>
      </c>
      <c r="D10" s="61"/>
      <c r="E10" s="62">
        <f>+E9*0.56</f>
        <v>-329982.80000000005</v>
      </c>
      <c r="F10" s="61"/>
      <c r="G10" s="62">
        <f>+E10</f>
        <v>-329982.80000000005</v>
      </c>
    </row>
    <row r="11" spans="2:7" ht="12.75">
      <c r="B11" s="16"/>
      <c r="C11" s="61"/>
      <c r="D11" s="61" t="s">
        <v>179</v>
      </c>
      <c r="E11" s="61"/>
      <c r="F11" s="61"/>
      <c r="G11" s="61">
        <f>+G7+G10</f>
        <v>-2646038.8</v>
      </c>
    </row>
    <row r="12" spans="2:7" ht="12.75">
      <c r="B12" s="16"/>
      <c r="C12" s="61"/>
      <c r="D12" s="61"/>
      <c r="E12" s="61"/>
      <c r="F12" s="61"/>
      <c r="G12" s="61"/>
    </row>
    <row r="13" spans="2:7" ht="12.75">
      <c r="B13" s="16"/>
      <c r="C13" s="61" t="s">
        <v>180</v>
      </c>
      <c r="D13" s="61"/>
      <c r="E13" s="62">
        <v>-5893698</v>
      </c>
      <c r="F13" s="61"/>
      <c r="G13" s="61"/>
    </row>
    <row r="14" spans="2:6" ht="12.75">
      <c r="B14" s="16"/>
      <c r="C14" s="61" t="s">
        <v>144</v>
      </c>
      <c r="D14" s="61"/>
      <c r="E14" s="61">
        <f>+E13-E8</f>
        <v>-1168629</v>
      </c>
      <c r="F14" s="61"/>
    </row>
    <row r="15" spans="2:7" ht="12.75">
      <c r="B15" s="16"/>
      <c r="C15" s="61" t="s">
        <v>182</v>
      </c>
      <c r="D15" s="61"/>
      <c r="E15" s="61">
        <f>+E14*0.56</f>
        <v>-654432.2400000001</v>
      </c>
      <c r="F15" s="61"/>
      <c r="G15" s="62">
        <f>+E15</f>
        <v>-654432.2400000001</v>
      </c>
    </row>
    <row r="16" spans="2:7" ht="12.75">
      <c r="B16" s="16"/>
      <c r="C16" s="61"/>
      <c r="D16" s="61" t="s">
        <v>181</v>
      </c>
      <c r="E16" s="61"/>
      <c r="F16" s="61"/>
      <c r="G16" s="61">
        <f>+G11+G15</f>
        <v>-3300471.04</v>
      </c>
    </row>
    <row r="17" spans="2:3" ht="12.75">
      <c r="B17" s="16"/>
      <c r="C17" s="61"/>
    </row>
    <row r="18" spans="2:7" ht="12.75">
      <c r="B18" s="16"/>
      <c r="C18" s="61"/>
      <c r="D18" s="61"/>
      <c r="E18" s="61"/>
      <c r="F18" s="61"/>
      <c r="G18" s="61"/>
    </row>
    <row r="19" spans="2:7" ht="12.75">
      <c r="B19" s="16"/>
      <c r="C19" s="61"/>
      <c r="D19" s="61"/>
      <c r="E19" s="61"/>
      <c r="F19" s="61"/>
      <c r="G19" s="61"/>
    </row>
    <row r="20" spans="3:5" ht="12.75">
      <c r="C20" s="8"/>
      <c r="D20" s="8"/>
      <c r="E20" s="47"/>
    </row>
    <row r="21" spans="3:5" ht="12.75">
      <c r="C21" s="8"/>
      <c r="D21" s="8"/>
      <c r="E21" s="8"/>
    </row>
    <row r="22" spans="3:7" ht="12.75">
      <c r="C22" s="8"/>
      <c r="D22" s="61"/>
      <c r="E22" s="8"/>
      <c r="F22" s="8"/>
      <c r="G22" s="63"/>
    </row>
    <row r="23" spans="3:7" ht="12.75">
      <c r="C23" s="8"/>
      <c r="D23" s="8"/>
      <c r="E23" s="8"/>
      <c r="F23" s="8"/>
      <c r="G23" s="8"/>
    </row>
    <row r="24" spans="3:7" ht="12.75">
      <c r="C24" s="8"/>
      <c r="D24" s="8"/>
      <c r="E24" s="8"/>
      <c r="F24" s="8"/>
      <c r="G24" s="8"/>
    </row>
    <row r="25" spans="3:7" ht="12.75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3:7" ht="12.75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3:7" ht="12.75"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</sheetData>
  <printOptions/>
  <pageMargins left="0.75" right="0.75" top="1" bottom="1" header="0.5" footer="0.5"/>
  <pageSetup horizontalDpi="360" verticalDpi="36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="120" zoomScaleNormal="120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6" max="6" width="10.57421875" style="0" customWidth="1"/>
    <col min="7" max="7" width="3.8515625" style="0" customWidth="1"/>
    <col min="8" max="8" width="11.00390625" style="0" customWidth="1"/>
    <col min="9" max="9" width="4.00390625" style="0" customWidth="1"/>
    <col min="10" max="10" width="12.00390625" style="0" customWidth="1"/>
  </cols>
  <sheetData>
    <row r="1" ht="15.75">
      <c r="C1" s="53" t="s">
        <v>152</v>
      </c>
    </row>
    <row r="3" ht="12.75">
      <c r="B3" s="19" t="s">
        <v>153</v>
      </c>
    </row>
    <row r="6" spans="6:10" ht="12.75">
      <c r="F6" s="54" t="s">
        <v>154</v>
      </c>
      <c r="G6" s="54"/>
      <c r="H6" s="54" t="s">
        <v>155</v>
      </c>
      <c r="J6" s="54" t="s">
        <v>176</v>
      </c>
    </row>
    <row r="8" spans="1:10" ht="12.75">
      <c r="A8" t="s">
        <v>156</v>
      </c>
      <c r="F8" s="55">
        <v>39.45</v>
      </c>
      <c r="G8" s="55"/>
      <c r="H8" s="55">
        <f>+F8+J8</f>
        <v>79.78</v>
      </c>
      <c r="I8" s="55"/>
      <c r="J8" s="55">
        <v>40.33</v>
      </c>
    </row>
    <row r="9" spans="1:10" ht="12.75">
      <c r="A9" t="s">
        <v>157</v>
      </c>
      <c r="F9" s="56">
        <v>37500</v>
      </c>
      <c r="G9" s="55"/>
      <c r="H9" s="55">
        <f>+F9+J9</f>
        <v>75000</v>
      </c>
      <c r="I9" s="55"/>
      <c r="J9" s="55">
        <v>37500</v>
      </c>
    </row>
    <row r="10" spans="6:10" ht="12.75">
      <c r="F10" s="55">
        <f>+F8+F9</f>
        <v>37539.45</v>
      </c>
      <c r="G10" s="55"/>
      <c r="H10" s="55">
        <f>+H8+H9</f>
        <v>75079.78</v>
      </c>
      <c r="I10" s="55"/>
      <c r="J10" s="55">
        <f>+J8+J9</f>
        <v>37540.33</v>
      </c>
    </row>
    <row r="11" spans="6:10" ht="12.75">
      <c r="F11" s="55"/>
      <c r="G11" s="55"/>
      <c r="H11" s="55"/>
      <c r="I11" s="55"/>
      <c r="J11" s="55"/>
    </row>
    <row r="12" spans="6:10" ht="12.75">
      <c r="F12" s="55"/>
      <c r="G12" s="55"/>
      <c r="H12" s="55"/>
      <c r="I12" s="55"/>
      <c r="J12" s="55"/>
    </row>
    <row r="13" spans="1:10" ht="12.75">
      <c r="A13" s="54" t="s">
        <v>158</v>
      </c>
      <c r="F13" s="55"/>
      <c r="G13" s="55"/>
      <c r="H13" s="55"/>
      <c r="I13" s="55"/>
      <c r="J13" s="55"/>
    </row>
    <row r="14" spans="6:10" ht="12.75">
      <c r="F14" s="55"/>
      <c r="G14" s="55"/>
      <c r="H14" s="55"/>
      <c r="I14" s="55"/>
      <c r="J14" s="55"/>
    </row>
    <row r="15" spans="1:10" ht="12.75">
      <c r="A15" t="s">
        <v>159</v>
      </c>
      <c r="F15" s="55">
        <v>428.4</v>
      </c>
      <c r="G15" s="55"/>
      <c r="H15" s="55">
        <f aca="true" t="shared" si="0" ref="H15:H25">+F15+J15</f>
        <v>428.4</v>
      </c>
      <c r="I15" s="55"/>
      <c r="J15" s="55">
        <v>0</v>
      </c>
    </row>
    <row r="16" spans="1:10" ht="12.75">
      <c r="A16" t="s">
        <v>160</v>
      </c>
      <c r="F16" s="55">
        <v>0</v>
      </c>
      <c r="G16" s="55"/>
      <c r="H16" s="55">
        <f t="shared" si="0"/>
        <v>0</v>
      </c>
      <c r="I16" s="55"/>
      <c r="J16" s="55">
        <v>0</v>
      </c>
    </row>
    <row r="17" spans="1:10" ht="12.75">
      <c r="A17" t="s">
        <v>161</v>
      </c>
      <c r="F17" s="55">
        <v>20</v>
      </c>
      <c r="G17" s="55"/>
      <c r="H17" s="55">
        <f t="shared" si="0"/>
        <v>23.65</v>
      </c>
      <c r="I17" s="55"/>
      <c r="J17" s="55">
        <v>3.65</v>
      </c>
    </row>
    <row r="18" spans="1:10" ht="12.75">
      <c r="A18" t="s">
        <v>162</v>
      </c>
      <c r="F18" s="55">
        <v>0</v>
      </c>
      <c r="G18" s="55"/>
      <c r="H18" s="55">
        <f t="shared" si="0"/>
        <v>0</v>
      </c>
      <c r="I18" s="55"/>
      <c r="J18" s="55">
        <v>0</v>
      </c>
    </row>
    <row r="19" spans="1:10" ht="12.75">
      <c r="A19" t="s">
        <v>163</v>
      </c>
      <c r="F19" s="55">
        <v>0</v>
      </c>
      <c r="G19" s="55"/>
      <c r="H19" s="55">
        <f t="shared" si="0"/>
        <v>0</v>
      </c>
      <c r="I19" s="55"/>
      <c r="J19" s="55">
        <v>0</v>
      </c>
    </row>
    <row r="20" spans="1:10" ht="12.75">
      <c r="A20" t="s">
        <v>164</v>
      </c>
      <c r="F20" s="55">
        <v>550.33</v>
      </c>
      <c r="G20" s="55"/>
      <c r="H20" s="55">
        <f t="shared" si="0"/>
        <v>971.33</v>
      </c>
      <c r="I20" s="55"/>
      <c r="J20" s="55">
        <v>421</v>
      </c>
    </row>
    <row r="21" spans="1:10" ht="12.75">
      <c r="A21" t="s">
        <v>165</v>
      </c>
      <c r="F21" s="55">
        <v>0</v>
      </c>
      <c r="G21" s="55"/>
      <c r="H21" s="55">
        <f t="shared" si="0"/>
        <v>3900</v>
      </c>
      <c r="I21" s="55"/>
      <c r="J21" s="55">
        <v>3900</v>
      </c>
    </row>
    <row r="22" spans="1:10" ht="12.75">
      <c r="A22" t="s">
        <v>166</v>
      </c>
      <c r="F22" s="55">
        <v>328.99</v>
      </c>
      <c r="G22" s="55"/>
      <c r="H22" s="55">
        <f t="shared" si="0"/>
        <v>328.99</v>
      </c>
      <c r="I22" s="55"/>
      <c r="J22" s="55">
        <v>0</v>
      </c>
    </row>
    <row r="23" spans="1:10" ht="12.75">
      <c r="A23" t="s">
        <v>167</v>
      </c>
      <c r="F23" s="55">
        <v>12965</v>
      </c>
      <c r="G23" s="55"/>
      <c r="H23" s="55">
        <f t="shared" si="0"/>
        <v>25930</v>
      </c>
      <c r="I23" s="55"/>
      <c r="J23" s="55">
        <v>12965</v>
      </c>
    </row>
    <row r="24" spans="1:10" ht="12.75">
      <c r="A24" t="s">
        <v>168</v>
      </c>
      <c r="F24" s="55">
        <v>5472</v>
      </c>
      <c r="G24" s="55"/>
      <c r="H24" s="55">
        <f t="shared" si="0"/>
        <v>10944</v>
      </c>
      <c r="I24" s="55"/>
      <c r="J24" s="55">
        <v>5472</v>
      </c>
    </row>
    <row r="25" spans="1:10" ht="12.75">
      <c r="A25" t="s">
        <v>169</v>
      </c>
      <c r="F25" s="55">
        <v>945</v>
      </c>
      <c r="G25" s="55"/>
      <c r="H25" s="55">
        <f t="shared" si="0"/>
        <v>1890</v>
      </c>
      <c r="I25" s="55"/>
      <c r="J25" s="55">
        <v>945</v>
      </c>
    </row>
    <row r="26" spans="6:10" ht="12.75">
      <c r="F26" s="56"/>
      <c r="G26" s="55"/>
      <c r="H26" s="56"/>
      <c r="I26" s="55"/>
      <c r="J26" s="56"/>
    </row>
    <row r="27" spans="6:10" ht="12.75">
      <c r="F27" s="55">
        <f>SUM(F15:F26)</f>
        <v>20709.72</v>
      </c>
      <c r="G27" s="55"/>
      <c r="H27" s="55">
        <f>SUM(H15:H26)</f>
        <v>44416.369999999995</v>
      </c>
      <c r="I27" s="55"/>
      <c r="J27" s="55">
        <v>23706.65</v>
      </c>
    </row>
    <row r="28" spans="6:10" ht="12.75">
      <c r="F28" s="55"/>
      <c r="G28" s="55"/>
      <c r="H28" s="55"/>
      <c r="I28" s="55"/>
      <c r="J28" s="55"/>
    </row>
    <row r="29" spans="1:10" ht="12.75">
      <c r="A29" t="s">
        <v>170</v>
      </c>
      <c r="F29" s="55">
        <f>+F10-F27</f>
        <v>16829.729999999996</v>
      </c>
      <c r="G29" s="55"/>
      <c r="H29" s="55">
        <f>+H10-H27</f>
        <v>30663.410000000003</v>
      </c>
      <c r="I29" s="55"/>
      <c r="J29" s="55">
        <f>+J10-J27</f>
        <v>13833.68</v>
      </c>
    </row>
    <row r="30" spans="1:10" ht="12.75">
      <c r="A30" t="s">
        <v>171</v>
      </c>
      <c r="F30" s="55"/>
      <c r="G30" s="55"/>
      <c r="H30" s="55"/>
      <c r="I30" s="55"/>
      <c r="J30" s="55"/>
    </row>
    <row r="31" spans="2:10" ht="12.75">
      <c r="B31" t="s">
        <v>172</v>
      </c>
      <c r="F31" s="55">
        <v>0</v>
      </c>
      <c r="G31" s="55"/>
      <c r="H31" s="55">
        <f>+F31+J31</f>
        <v>0</v>
      </c>
      <c r="I31" s="55"/>
      <c r="J31" s="55">
        <v>0</v>
      </c>
    </row>
    <row r="32" spans="2:10" ht="12.75">
      <c r="B32" t="s">
        <v>173</v>
      </c>
      <c r="F32" s="55">
        <v>36873</v>
      </c>
      <c r="G32" s="55"/>
      <c r="H32" s="55">
        <f>+F32+J32</f>
        <v>73746</v>
      </c>
      <c r="I32" s="55"/>
      <c r="J32" s="55">
        <v>36873</v>
      </c>
    </row>
    <row r="33" spans="2:10" ht="12.75">
      <c r="B33" t="s">
        <v>174</v>
      </c>
      <c r="F33" s="56">
        <v>0</v>
      </c>
      <c r="G33" s="55"/>
      <c r="H33" s="55">
        <f>+F33+J33</f>
        <v>0</v>
      </c>
      <c r="I33" s="55"/>
      <c r="J33" s="55">
        <v>0</v>
      </c>
    </row>
    <row r="34" spans="1:10" ht="12.75">
      <c r="A34" t="s">
        <v>175</v>
      </c>
      <c r="F34" s="57">
        <f>+F29-F31-F32-F33</f>
        <v>-20043.270000000004</v>
      </c>
      <c r="G34" s="55"/>
      <c r="H34" s="57">
        <f>+H29-H31-H32-H33</f>
        <v>-43082.59</v>
      </c>
      <c r="I34" s="55"/>
      <c r="J34" s="57">
        <f>+J29-J31-J32-J33</f>
        <v>-23039.32</v>
      </c>
    </row>
    <row r="35" spans="6:10" ht="12.75">
      <c r="F35" s="55"/>
      <c r="G35" s="55"/>
      <c r="H35" s="55"/>
      <c r="I35" s="55"/>
      <c r="J35" s="55"/>
    </row>
    <row r="36" spans="6:10" ht="12.75">
      <c r="F36" s="55"/>
      <c r="G36" s="55"/>
      <c r="H36" s="55"/>
      <c r="I36" s="55"/>
      <c r="J36" s="55"/>
    </row>
    <row r="37" spans="6:10" ht="12.75">
      <c r="F37" s="55"/>
      <c r="G37" s="55"/>
      <c r="H37" s="55"/>
      <c r="I37" s="55"/>
      <c r="J37" s="55"/>
    </row>
    <row r="38" spans="6:10" ht="12.75">
      <c r="F38" s="55"/>
      <c r="G38" s="55"/>
      <c r="H38" s="55"/>
      <c r="I38" s="55"/>
      <c r="J38" s="55"/>
    </row>
    <row r="43" ht="15.75">
      <c r="C43" s="53" t="s">
        <v>152</v>
      </c>
    </row>
    <row r="45" ht="12.75">
      <c r="C45" s="19" t="s">
        <v>188</v>
      </c>
    </row>
    <row r="46" spans="1:10" ht="12.75">
      <c r="A46" s="5"/>
      <c r="B46" s="5"/>
      <c r="C46" s="5"/>
      <c r="D46" s="5"/>
      <c r="E46" s="5"/>
      <c r="F46" s="9"/>
      <c r="G46" s="5"/>
      <c r="H46" s="5"/>
      <c r="I46" s="5"/>
      <c r="J46" s="9"/>
    </row>
    <row r="47" spans="1:10" ht="12.75">
      <c r="A47" s="5"/>
      <c r="B47" s="5"/>
      <c r="C47" s="5"/>
      <c r="D47" s="5"/>
      <c r="E47" s="5"/>
      <c r="F47" s="10"/>
      <c r="G47" s="5"/>
      <c r="H47" s="5"/>
      <c r="I47" s="5"/>
      <c r="J47" s="10"/>
    </row>
    <row r="48" spans="1:10" ht="12.75">
      <c r="A48" s="5"/>
      <c r="B48" s="5"/>
      <c r="C48" s="5"/>
      <c r="D48" s="5"/>
      <c r="E48" s="5"/>
      <c r="F48" s="22" t="s">
        <v>14</v>
      </c>
      <c r="G48" s="5"/>
      <c r="H48" s="5"/>
      <c r="I48" s="5"/>
      <c r="J48" s="22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8" t="s">
        <v>38</v>
      </c>
      <c r="B50" s="8"/>
      <c r="C50" s="8"/>
      <c r="D50" s="5"/>
      <c r="E50" s="5"/>
      <c r="F50" s="11">
        <v>4908084</v>
      </c>
      <c r="G50" s="11"/>
      <c r="H50" s="11"/>
      <c r="I50" s="11"/>
      <c r="J50" s="13">
        <f>4944957-36873</f>
        <v>4908084</v>
      </c>
    </row>
    <row r="51" spans="1:10" ht="12.75">
      <c r="A51" s="8" t="s">
        <v>39</v>
      </c>
      <c r="B51" s="8"/>
      <c r="C51" s="8"/>
      <c r="D51" s="5"/>
      <c r="E51" s="5"/>
      <c r="F51" s="11">
        <v>0</v>
      </c>
      <c r="G51" s="11"/>
      <c r="H51" s="11"/>
      <c r="I51" s="11"/>
      <c r="J51" s="11"/>
    </row>
    <row r="52" spans="1:10" ht="12.75">
      <c r="A52" s="8" t="s">
        <v>40</v>
      </c>
      <c r="B52" s="8"/>
      <c r="C52" s="8"/>
      <c r="D52" s="5"/>
      <c r="E52" s="5"/>
      <c r="F52" s="11">
        <v>0</v>
      </c>
      <c r="G52" s="11"/>
      <c r="H52" s="11"/>
      <c r="I52" s="11"/>
      <c r="J52" s="11"/>
    </row>
    <row r="53" spans="1:10" ht="12.75">
      <c r="A53" s="8" t="s">
        <v>41</v>
      </c>
      <c r="B53" s="8"/>
      <c r="C53" s="8"/>
      <c r="D53" s="5"/>
      <c r="E53" s="5"/>
      <c r="F53" s="42">
        <v>0</v>
      </c>
      <c r="G53" s="11"/>
      <c r="H53" s="11"/>
      <c r="I53" s="11"/>
      <c r="J53" s="11"/>
    </row>
    <row r="54" spans="1:10" ht="12.75">
      <c r="A54" s="8"/>
      <c r="B54" s="8"/>
      <c r="C54" s="8"/>
      <c r="D54" s="5"/>
      <c r="F54" s="11"/>
      <c r="G54" s="11"/>
      <c r="H54" s="11"/>
      <c r="I54" s="11"/>
      <c r="J54" s="11"/>
    </row>
    <row r="55" spans="1:10" ht="12.75">
      <c r="A55" s="8" t="s">
        <v>42</v>
      </c>
      <c r="B55" s="8"/>
      <c r="C55" s="8"/>
      <c r="D55" s="5"/>
      <c r="E55" s="5"/>
      <c r="F55" s="11"/>
      <c r="G55" s="11"/>
      <c r="H55" s="11"/>
      <c r="I55" s="11"/>
      <c r="J55" s="11"/>
    </row>
    <row r="56" spans="1:10" ht="12.75">
      <c r="A56" s="8"/>
      <c r="B56" s="8" t="s">
        <v>43</v>
      </c>
      <c r="C56" s="8"/>
      <c r="D56" s="5"/>
      <c r="E56" s="5"/>
      <c r="F56" s="11">
        <v>0</v>
      </c>
      <c r="G56" s="11"/>
      <c r="H56" s="11"/>
      <c r="I56" s="11"/>
      <c r="J56" s="11"/>
    </row>
    <row r="57" spans="1:10" ht="12.75">
      <c r="A57" s="8"/>
      <c r="B57" s="8" t="s">
        <v>44</v>
      </c>
      <c r="C57" s="8"/>
      <c r="D57" s="5"/>
      <c r="E57" s="5"/>
      <c r="F57" s="11">
        <v>738852</v>
      </c>
      <c r="G57" s="11"/>
      <c r="H57" s="11"/>
      <c r="I57" s="11"/>
      <c r="J57" s="11"/>
    </row>
    <row r="58" spans="1:10" ht="12.75">
      <c r="A58" s="8"/>
      <c r="B58" s="8" t="s">
        <v>45</v>
      </c>
      <c r="C58" s="8"/>
      <c r="D58" s="5"/>
      <c r="E58" s="5"/>
      <c r="F58" s="11">
        <v>0</v>
      </c>
      <c r="G58" s="11"/>
      <c r="H58" s="11"/>
      <c r="I58" s="11"/>
      <c r="J58" s="14"/>
    </row>
    <row r="59" spans="1:10" ht="12.75">
      <c r="A59" s="8"/>
      <c r="B59" s="8" t="s">
        <v>46</v>
      </c>
      <c r="C59" s="8"/>
      <c r="D59" s="5"/>
      <c r="E59" s="5"/>
      <c r="F59" s="11">
        <f>6800+5000</f>
        <v>11800</v>
      </c>
      <c r="G59" s="11"/>
      <c r="H59" s="11"/>
      <c r="I59" s="11"/>
      <c r="J59" s="11"/>
    </row>
    <row r="60" spans="1:10" ht="12.75">
      <c r="A60" s="8"/>
      <c r="B60" s="8" t="s">
        <v>189</v>
      </c>
      <c r="C60" s="8"/>
      <c r="D60" s="5"/>
      <c r="E60" s="5"/>
      <c r="F60" s="42">
        <f>8213457-4970</f>
        <v>8208487</v>
      </c>
      <c r="G60" s="11"/>
      <c r="H60" s="11"/>
      <c r="I60" s="11"/>
      <c r="J60" s="42"/>
    </row>
    <row r="61" spans="1:10" ht="12.75">
      <c r="A61" s="8"/>
      <c r="B61" s="8"/>
      <c r="C61" s="8"/>
      <c r="D61" s="5"/>
      <c r="E61" s="5"/>
      <c r="F61" s="11">
        <f>SUM(F56:F60)</f>
        <v>8959139</v>
      </c>
      <c r="G61" s="11"/>
      <c r="H61" s="11"/>
      <c r="I61" s="11"/>
      <c r="J61" s="11"/>
    </row>
    <row r="62" spans="1:10" ht="12.75">
      <c r="A62" s="8"/>
      <c r="B62" s="8"/>
      <c r="C62" s="8"/>
      <c r="D62" s="5"/>
      <c r="E62" s="5"/>
      <c r="F62" s="11"/>
      <c r="G62" s="11"/>
      <c r="H62" s="11"/>
      <c r="I62" s="11"/>
      <c r="J62" s="11"/>
    </row>
    <row r="63" spans="1:10" ht="12.75">
      <c r="A63" s="8"/>
      <c r="B63" s="8"/>
      <c r="C63" s="8"/>
      <c r="D63" s="5"/>
      <c r="E63" s="5"/>
      <c r="F63" s="11"/>
      <c r="G63" s="11"/>
      <c r="H63" s="11"/>
      <c r="I63" s="11"/>
      <c r="J63" s="11"/>
    </row>
    <row r="64" spans="1:10" ht="12.75">
      <c r="A64" s="8" t="s">
        <v>48</v>
      </c>
      <c r="B64" s="8"/>
      <c r="C64" s="8"/>
      <c r="D64" s="5"/>
      <c r="E64" s="5"/>
      <c r="F64" s="11"/>
      <c r="G64" s="11"/>
      <c r="H64" s="11"/>
      <c r="I64" s="11"/>
      <c r="J64" s="11"/>
    </row>
    <row r="65" spans="1:10" ht="12.75">
      <c r="A65" s="8"/>
      <c r="B65" s="8" t="s">
        <v>49</v>
      </c>
      <c r="C65" s="8"/>
      <c r="D65" s="5"/>
      <c r="E65" s="5"/>
      <c r="F65" s="11">
        <v>0</v>
      </c>
      <c r="G65" s="11"/>
      <c r="H65" s="11"/>
      <c r="I65" s="11"/>
      <c r="J65" s="11"/>
    </row>
    <row r="66" spans="1:10" ht="12.75">
      <c r="A66" s="8"/>
      <c r="B66" s="8" t="s">
        <v>50</v>
      </c>
      <c r="C66" s="8"/>
      <c r="D66" s="5"/>
      <c r="E66" s="5"/>
      <c r="F66" s="11">
        <v>0</v>
      </c>
      <c r="G66" s="11"/>
      <c r="H66" s="11"/>
      <c r="I66" s="11"/>
      <c r="J66" s="11"/>
    </row>
    <row r="67" spans="1:10" ht="12.75">
      <c r="A67" s="8"/>
      <c r="B67" s="8" t="s">
        <v>51</v>
      </c>
      <c r="C67" s="8"/>
      <c r="D67" s="5"/>
      <c r="E67" s="5"/>
      <c r="F67" s="11">
        <f>1460492+37162</f>
        <v>1497654</v>
      </c>
      <c r="G67" s="11"/>
      <c r="H67" s="11"/>
      <c r="I67" s="11"/>
      <c r="J67" s="11"/>
    </row>
    <row r="68" spans="1:10" ht="12.75">
      <c r="A68" s="8"/>
      <c r="B68" s="8" t="s">
        <v>52</v>
      </c>
      <c r="C68" s="8"/>
      <c r="D68" s="5"/>
      <c r="E68" s="5"/>
      <c r="F68" s="11">
        <v>130549</v>
      </c>
      <c r="G68" s="11"/>
      <c r="H68" s="11"/>
      <c r="I68" s="11"/>
      <c r="J68" s="11"/>
    </row>
    <row r="69" spans="1:10" ht="12.75">
      <c r="A69" s="8"/>
      <c r="B69" s="8" t="s">
        <v>53</v>
      </c>
      <c r="C69" s="8"/>
      <c r="D69" s="5"/>
      <c r="E69" s="5"/>
      <c r="F69" s="42">
        <v>0</v>
      </c>
      <c r="G69" s="11"/>
      <c r="H69" s="11"/>
      <c r="I69" s="11"/>
      <c r="J69" s="42"/>
    </row>
    <row r="70" spans="1:10" ht="12.75">
      <c r="A70" s="8"/>
      <c r="B70" s="8"/>
      <c r="C70" s="8"/>
      <c r="D70" s="5"/>
      <c r="E70" s="5"/>
      <c r="F70" s="11">
        <f>SUM(F65:F69)</f>
        <v>1628203</v>
      </c>
      <c r="G70" s="11"/>
      <c r="H70" s="11"/>
      <c r="I70" s="11"/>
      <c r="J70" s="11"/>
    </row>
    <row r="71" spans="1:10" ht="12.75">
      <c r="A71" s="8"/>
      <c r="B71" s="8"/>
      <c r="C71" s="8"/>
      <c r="D71" s="5"/>
      <c r="E71" s="5"/>
      <c r="F71" s="11"/>
      <c r="G71" s="11"/>
      <c r="H71" s="11"/>
      <c r="I71" s="11"/>
      <c r="J71" s="11"/>
    </row>
    <row r="72" spans="1:10" ht="12.75">
      <c r="A72" s="8" t="s">
        <v>54</v>
      </c>
      <c r="B72" s="8"/>
      <c r="C72" s="8"/>
      <c r="D72" s="5"/>
      <c r="E72" s="5"/>
      <c r="F72" s="11">
        <f>+F61-F70</f>
        <v>7330936</v>
      </c>
      <c r="G72" s="11"/>
      <c r="H72" s="11"/>
      <c r="I72" s="11"/>
      <c r="J72" s="11"/>
    </row>
    <row r="73" spans="1:10" ht="12.75">
      <c r="A73" s="8"/>
      <c r="B73" s="8"/>
      <c r="C73" s="8"/>
      <c r="D73" s="5"/>
      <c r="E73" s="5"/>
      <c r="F73" s="11"/>
      <c r="G73" s="11"/>
      <c r="H73" s="11"/>
      <c r="I73" s="11"/>
      <c r="J73" s="11"/>
    </row>
    <row r="74" spans="1:10" ht="13.5" thickBot="1">
      <c r="A74" s="8"/>
      <c r="B74" s="8"/>
      <c r="C74" s="8"/>
      <c r="D74" s="5"/>
      <c r="E74" s="5"/>
      <c r="F74" s="64">
        <f>+F72+F50</f>
        <v>12239020</v>
      </c>
      <c r="G74" s="16"/>
      <c r="H74" s="11"/>
      <c r="I74" s="11"/>
      <c r="J74" s="11"/>
    </row>
    <row r="75" spans="1:10" ht="13.5" thickTop="1">
      <c r="A75" s="8"/>
      <c r="B75" s="8"/>
      <c r="C75" s="8"/>
      <c r="D75" s="5"/>
      <c r="E75" s="5"/>
      <c r="F75" s="16"/>
      <c r="G75" s="11"/>
      <c r="H75" s="11"/>
      <c r="I75" s="11"/>
      <c r="J75" s="11"/>
    </row>
    <row r="76" spans="1:10" ht="12.75">
      <c r="A76" s="8" t="s">
        <v>55</v>
      </c>
      <c r="B76" s="8"/>
      <c r="C76" s="8"/>
      <c r="D76" s="5"/>
      <c r="E76" s="5"/>
      <c r="F76" s="16"/>
      <c r="G76" s="11"/>
      <c r="H76" s="11"/>
      <c r="I76" s="11"/>
      <c r="J76" s="11"/>
    </row>
    <row r="77" spans="1:10" ht="12.75">
      <c r="A77" s="8" t="s">
        <v>19</v>
      </c>
      <c r="B77" s="8"/>
      <c r="C77" s="8"/>
      <c r="D77" s="5"/>
      <c r="E77" s="5"/>
      <c r="F77" s="11">
        <v>10300000</v>
      </c>
      <c r="G77" s="11"/>
      <c r="H77" s="11"/>
      <c r="I77" s="11"/>
      <c r="J77" s="11"/>
    </row>
    <row r="78" spans="1:10" ht="12.75">
      <c r="A78" s="8" t="s">
        <v>57</v>
      </c>
      <c r="B78" s="8"/>
      <c r="C78" s="8"/>
      <c r="D78" s="5"/>
      <c r="E78" s="5"/>
      <c r="F78" s="11">
        <v>0</v>
      </c>
      <c r="G78" s="11"/>
      <c r="H78" s="11"/>
      <c r="I78" s="11"/>
      <c r="J78" s="11"/>
    </row>
    <row r="79" spans="1:10" ht="12.75">
      <c r="A79" s="8"/>
      <c r="B79" s="8" t="s">
        <v>58</v>
      </c>
      <c r="C79" s="8"/>
      <c r="D79" s="5"/>
      <c r="E79" s="5"/>
      <c r="F79" s="11">
        <v>0</v>
      </c>
      <c r="G79" s="11"/>
      <c r="H79" s="11"/>
      <c r="I79" s="11"/>
      <c r="J79" s="11"/>
    </row>
    <row r="80" spans="1:10" ht="12.75">
      <c r="A80" s="8"/>
      <c r="B80" s="8" t="s">
        <v>59</v>
      </c>
      <c r="C80" s="8"/>
      <c r="D80" s="5"/>
      <c r="E80" s="5"/>
      <c r="F80" s="11">
        <v>636286</v>
      </c>
      <c r="G80" s="11"/>
      <c r="H80" s="11"/>
      <c r="I80" s="11"/>
      <c r="J80" s="11"/>
    </row>
    <row r="81" spans="1:10" ht="12.75">
      <c r="A81" s="8"/>
      <c r="B81" s="8" t="s">
        <v>60</v>
      </c>
      <c r="C81" s="8"/>
      <c r="D81" s="5"/>
      <c r="E81" s="5"/>
      <c r="F81" s="11">
        <v>0</v>
      </c>
      <c r="G81" s="11"/>
      <c r="H81" s="11"/>
      <c r="I81" s="11"/>
      <c r="J81" s="11"/>
    </row>
    <row r="82" spans="1:10" ht="12.75">
      <c r="A82" s="8"/>
      <c r="B82" s="8" t="s">
        <v>61</v>
      </c>
      <c r="C82" s="8"/>
      <c r="D82" s="5"/>
      <c r="E82" s="5"/>
      <c r="F82" s="11">
        <v>0</v>
      </c>
      <c r="G82" s="11"/>
      <c r="H82" s="11"/>
      <c r="I82" s="11"/>
      <c r="J82" s="11"/>
    </row>
    <row r="83" spans="1:10" ht="12.75">
      <c r="A83" s="8"/>
      <c r="B83" s="8" t="s">
        <v>62</v>
      </c>
      <c r="C83" s="8"/>
      <c r="D83" s="5"/>
      <c r="E83" s="5"/>
      <c r="F83" s="11">
        <v>1302734</v>
      </c>
      <c r="G83" s="11"/>
      <c r="H83" s="11"/>
      <c r="I83" s="11"/>
      <c r="J83" s="11"/>
    </row>
    <row r="84" spans="1:10" ht="12.75">
      <c r="A84" s="8"/>
      <c r="B84" s="8" t="s">
        <v>63</v>
      </c>
      <c r="C84" s="8"/>
      <c r="D84" s="5"/>
      <c r="E84" s="5"/>
      <c r="F84" s="42">
        <v>0</v>
      </c>
      <c r="G84" s="11"/>
      <c r="H84" s="11"/>
      <c r="I84" s="11"/>
      <c r="J84" s="11"/>
    </row>
    <row r="85" spans="1:10" ht="13.5" thickBot="1">
      <c r="A85" s="8"/>
      <c r="B85" s="8"/>
      <c r="C85" s="8"/>
      <c r="D85" s="5"/>
      <c r="E85" s="5"/>
      <c r="F85" s="64">
        <f>SUM(F77:F84)</f>
        <v>12239020</v>
      </c>
      <c r="G85" s="11"/>
      <c r="H85" s="11">
        <f>+F74-F85</f>
        <v>0</v>
      </c>
      <c r="I85" s="11"/>
      <c r="J85" s="11"/>
    </row>
    <row r="86" spans="1:10" ht="13.5" thickTop="1">
      <c r="A86" s="8"/>
      <c r="B86" s="8"/>
      <c r="C86" s="8"/>
      <c r="D86" s="5"/>
      <c r="E86" s="5"/>
      <c r="F86" s="11"/>
      <c r="G86" s="11"/>
      <c r="H86" s="11"/>
      <c r="I86" s="11"/>
      <c r="J86" s="11"/>
    </row>
    <row r="87" spans="1:10" ht="12.75">
      <c r="A87" s="5"/>
      <c r="B87" s="5"/>
      <c r="C87" s="5"/>
      <c r="D87" s="5"/>
      <c r="E87" s="5"/>
      <c r="F87" s="11"/>
      <c r="G87" s="11"/>
      <c r="H87" s="11"/>
      <c r="I87" s="11"/>
      <c r="J87" s="11"/>
    </row>
    <row r="88" spans="1:10" ht="12.75">
      <c r="A88" s="5"/>
      <c r="B88" s="5"/>
      <c r="C88" s="5"/>
      <c r="D88" s="5"/>
      <c r="E88" s="5"/>
      <c r="F88" s="11"/>
      <c r="G88" s="11"/>
      <c r="H88" s="11"/>
      <c r="I88" s="11"/>
      <c r="J88" s="11"/>
    </row>
    <row r="89" spans="1:10" ht="12.75">
      <c r="A89" s="5"/>
      <c r="B89" s="5"/>
      <c r="C89" s="5"/>
      <c r="D89" s="5"/>
      <c r="E89" s="5"/>
      <c r="F89" s="11"/>
      <c r="G89" s="11"/>
      <c r="H89" s="11"/>
      <c r="I89" s="11"/>
      <c r="J89" s="11"/>
    </row>
    <row r="90" spans="1:10" ht="12.75">
      <c r="A90" s="5"/>
      <c r="B90" s="5"/>
      <c r="C90" s="5"/>
      <c r="D90" s="5"/>
      <c r="E90" s="5"/>
      <c r="F90" s="11"/>
      <c r="G90" s="11"/>
      <c r="H90" s="11"/>
      <c r="I90" s="11"/>
      <c r="J90" s="11"/>
    </row>
    <row r="91" spans="1:10" ht="12.75">
      <c r="A91" s="5"/>
      <c r="B91" s="5"/>
      <c r="C91" s="5"/>
      <c r="D91" s="5"/>
      <c r="E91" s="5"/>
      <c r="G91" s="11"/>
      <c r="H91" s="11"/>
      <c r="I91" s="11"/>
      <c r="J91" s="11"/>
    </row>
    <row r="92" spans="1:10" ht="12.75">
      <c r="A92" s="5"/>
      <c r="B92" s="5"/>
      <c r="C92" s="5"/>
      <c r="D92" s="5"/>
      <c r="E92" s="5"/>
      <c r="F92" s="16"/>
      <c r="G92" s="11"/>
      <c r="H92" s="11"/>
      <c r="I92" s="11"/>
      <c r="J92" s="21"/>
    </row>
  </sheetData>
  <printOptions/>
  <pageMargins left="0.93" right="0.75" top="0.72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Total Corporate Compliance</cp:lastModifiedBy>
  <cp:lastPrinted>2002-08-29T04:24:38Z</cp:lastPrinted>
  <dcterms:created xsi:type="dcterms:W3CDTF">1999-11-03T02:28:44Z</dcterms:created>
  <dcterms:modified xsi:type="dcterms:W3CDTF">2002-08-29T09:22:20Z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