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21" windowWidth="9210" windowHeight="49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'Sheet1'!$A$197:$H$252</definedName>
  </definedNames>
  <calcPr fullCalcOnLoad="1"/>
</workbook>
</file>

<file path=xl/sharedStrings.xml><?xml version="1.0" encoding="utf-8"?>
<sst xmlns="http://schemas.openxmlformats.org/spreadsheetml/2006/main" count="245" uniqueCount="201">
  <si>
    <t>QUARTERLY REPORT</t>
  </si>
  <si>
    <t>The figures have not been audited.</t>
  </si>
  <si>
    <t>CONSOLIDATED INCOME STATEMENT</t>
  </si>
  <si>
    <t>INDIVIDUAL QUARTER</t>
  </si>
  <si>
    <t>CUMULATIVE QUARTER</t>
  </si>
  <si>
    <t xml:space="preserve">CURRENT </t>
  </si>
  <si>
    <t>PRECEDING YEAR</t>
  </si>
  <si>
    <t>YEAR</t>
  </si>
  <si>
    <t>CORRESPONDING</t>
  </si>
  <si>
    <t>QUARTER</t>
  </si>
  <si>
    <t>TO DATE</t>
  </si>
  <si>
    <t>PERIOD</t>
  </si>
  <si>
    <t>RM'000</t>
  </si>
  <si>
    <t>(a)</t>
  </si>
  <si>
    <t>Turnover</t>
  </si>
  <si>
    <t>(b)</t>
  </si>
  <si>
    <t>Investment income</t>
  </si>
  <si>
    <t>(c)</t>
  </si>
  <si>
    <t>Other income including interest income</t>
  </si>
  <si>
    <t>Operating profit/(loss) before</t>
  </si>
  <si>
    <t>interest on borrowings,depreciation and</t>
  </si>
  <si>
    <t>amortisation,exceptional items,income</t>
  </si>
  <si>
    <t>tax,minority interests and extraordinary</t>
  </si>
  <si>
    <t>items</t>
  </si>
  <si>
    <t>Depreciation and amortisation</t>
  </si>
  <si>
    <t>(d)</t>
  </si>
  <si>
    <t>Exceptional items</t>
  </si>
  <si>
    <t>(e)</t>
  </si>
  <si>
    <t>Operating profit/(loss) after</t>
  </si>
  <si>
    <t>amortisation and exceptional items but</t>
  </si>
  <si>
    <t>before income tax,minority interests and</t>
  </si>
  <si>
    <t>extraordinary items</t>
  </si>
  <si>
    <t xml:space="preserve">(f) </t>
  </si>
  <si>
    <t>Share of results of associated companies</t>
  </si>
  <si>
    <t xml:space="preserve">(g) </t>
  </si>
  <si>
    <t>interest and extraordinary items</t>
  </si>
  <si>
    <t>(h)</t>
  </si>
  <si>
    <t>(I)</t>
  </si>
  <si>
    <t>before deducting of minority interests</t>
  </si>
  <si>
    <t>(ii)</t>
  </si>
  <si>
    <t>Less:Minority interests</t>
  </si>
  <si>
    <t>(j)</t>
  </si>
  <si>
    <t>(k)</t>
  </si>
  <si>
    <t>Extraordinary items</t>
  </si>
  <si>
    <t>(iii)</t>
  </si>
  <si>
    <t xml:space="preserve">Extraordinary items attributable to </t>
  </si>
  <si>
    <t>members of the company</t>
  </si>
  <si>
    <t>(l)</t>
  </si>
  <si>
    <t xml:space="preserve">extraordinary items attributable to </t>
  </si>
  <si>
    <t xml:space="preserve">after deducting any provision for </t>
  </si>
  <si>
    <t>preference dividends,if any:-</t>
  </si>
  <si>
    <t>Basic(based on</t>
  </si>
  <si>
    <t>ordinary shares)(sen)</t>
  </si>
  <si>
    <t xml:space="preserve">Fully diluted(based on </t>
  </si>
  <si>
    <t>CONSOLIDATED BALANCE SHEET</t>
  </si>
  <si>
    <t>AS AT</t>
  </si>
  <si>
    <t xml:space="preserve">END OF </t>
  </si>
  <si>
    <t>PRECEDING</t>
  </si>
  <si>
    <t>CURRENT</t>
  </si>
  <si>
    <t xml:space="preserve">FINANCIAL </t>
  </si>
  <si>
    <t>YEAR END</t>
  </si>
  <si>
    <t>Fixed Assets</t>
  </si>
  <si>
    <t>Investment in Associated Companies</t>
  </si>
  <si>
    <t>Long Term Investments  (Properties Held</t>
  </si>
  <si>
    <t>For Development)</t>
  </si>
  <si>
    <t>Current Assets</t>
  </si>
  <si>
    <t>Stocks</t>
  </si>
  <si>
    <t>Properties Under Development</t>
  </si>
  <si>
    <t>Quoted shares</t>
  </si>
  <si>
    <t>Trade Debtors</t>
  </si>
  <si>
    <t>Short Term Investments</t>
  </si>
  <si>
    <t xml:space="preserve">Cash </t>
  </si>
  <si>
    <t>Other debtors</t>
  </si>
  <si>
    <t>Current Liabilities</t>
  </si>
  <si>
    <t>Short Term Borrowings</t>
  </si>
  <si>
    <t>Trade Creditors</t>
  </si>
  <si>
    <t>Other Creditors</t>
  </si>
  <si>
    <t>Provision for Taxation</t>
  </si>
  <si>
    <t>Others-provide details,if material</t>
  </si>
  <si>
    <t>Net Current Assets/(Current Liabilities)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</si>
  <si>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</si>
  <si>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</si>
  <si>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</si>
  <si>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</si>
  <si>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</si>
  <si>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</si>
  <si>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</si>
  <si>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</si>
  <si>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</si>
  <si>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Minority Interests</t>
  </si>
  <si>
    <t>Long Term Borrowings</t>
  </si>
  <si>
    <t>Other Long Term Liabilities</t>
  </si>
  <si>
    <t>Notes</t>
  </si>
  <si>
    <t>1.</t>
  </si>
  <si>
    <t>The quarterly financial statements are prepared on the basis of the accounting policies set out</t>
  </si>
  <si>
    <t>in the most recent set of annual financial statements.</t>
  </si>
  <si>
    <t>All investments in quoted shares are stated at book value which is net the provision for</t>
  </si>
  <si>
    <t>dimunition in the value of the shares.</t>
  </si>
  <si>
    <t>2.</t>
  </si>
  <si>
    <t>3.</t>
  </si>
  <si>
    <t>4.</t>
  </si>
  <si>
    <t>5.</t>
  </si>
  <si>
    <t>6.</t>
  </si>
  <si>
    <t>7.</t>
  </si>
  <si>
    <t>Investments in quoted shares as at end of the reporting period</t>
  </si>
  <si>
    <t>Total Investments,at cost;</t>
  </si>
  <si>
    <t>Total Investments,at carrying value/book value;and</t>
  </si>
  <si>
    <t>Total Investments,at market value</t>
  </si>
  <si>
    <t>8.</t>
  </si>
  <si>
    <t>9.</t>
  </si>
  <si>
    <t>The Group announced its proposed debt restructuring scheme on the 20 October 2000.</t>
  </si>
  <si>
    <t xml:space="preserve">The proposed debt restructuring scheme consist of a debt conversion of up to RM230 million </t>
  </si>
  <si>
    <t>Econstates Group existing bank loans into up to RM230 million nominal amount of 3% ICULS at</t>
  </si>
  <si>
    <t>100% of its nominal value ("ICULS") on the basis of RM1.00 nominal amount of ICULS for every</t>
  </si>
  <si>
    <t xml:space="preserve">RM1.00 debt in Econstates Group. As announced on 20 December 2000, the Company's Extraordinary General Meeting    </t>
  </si>
  <si>
    <t>held on the same day approved the proposed debt restructuring scheme.</t>
  </si>
  <si>
    <t>10.</t>
  </si>
  <si>
    <t>The operations of the Group thus far have not been materially affected by the seasonal and cyclical factors.</t>
  </si>
  <si>
    <t>11.</t>
  </si>
  <si>
    <t>There were no issuances and repayments of debt and equity securities,share buy-backs,share</t>
  </si>
  <si>
    <t>cancellations,shares held as treasury shares and resale of treasury shares for the current</t>
  </si>
  <si>
    <t>financial year to date.</t>
  </si>
  <si>
    <t>12.</t>
  </si>
  <si>
    <t>Group borrowings and debt securities as at the end of the reporting period:-</t>
  </si>
  <si>
    <t>Unsecured</t>
  </si>
  <si>
    <t>Revolving credit</t>
  </si>
  <si>
    <t>Term loan</t>
  </si>
  <si>
    <t>Secured</t>
  </si>
  <si>
    <t>13.</t>
  </si>
  <si>
    <t>Contingent liabilities</t>
  </si>
  <si>
    <t>Company</t>
  </si>
  <si>
    <t>Corporate guarantee granted to financial institutions for banking and credit</t>
  </si>
  <si>
    <t>14.</t>
  </si>
  <si>
    <t>There were no financial instruments with off balance sheet risk at the date of issuance of this report.</t>
  </si>
  <si>
    <t>15.</t>
  </si>
  <si>
    <t>There were no material litigation, which would have a material adverse effect on the financial results.</t>
  </si>
  <si>
    <t>16.</t>
  </si>
  <si>
    <t>Segmental reporting</t>
  </si>
  <si>
    <t>Gross revenue</t>
  </si>
  <si>
    <t>Hotel and recreation club operations</t>
  </si>
  <si>
    <t>Property development</t>
  </si>
  <si>
    <t>Profit/(loss) before taxation</t>
  </si>
  <si>
    <t>Total assets employed</t>
  </si>
  <si>
    <t xml:space="preserve">The activities of the Group are carried out in Malaysia and as such segmental reporting </t>
  </si>
  <si>
    <t>by geographical location is not presented.</t>
  </si>
  <si>
    <t>17.</t>
  </si>
  <si>
    <t>18.</t>
  </si>
  <si>
    <t>19.</t>
  </si>
  <si>
    <t>20.</t>
  </si>
  <si>
    <t>There were no profit forecast or guarantee for the period.</t>
  </si>
  <si>
    <t>BY ORDER OF THE BOARD</t>
  </si>
  <si>
    <t>Petaling Jaya</t>
  </si>
  <si>
    <t>Accruals - Interest on bank borrowings  ( Other creditors )</t>
  </si>
  <si>
    <t>including business combination, acquisition or disposal of subsidiaries and long term investments,</t>
  </si>
  <si>
    <t>Tax recoverable</t>
  </si>
  <si>
    <t>Hire purchase creditor</t>
  </si>
  <si>
    <t>Hire Purchase Creditors</t>
  </si>
  <si>
    <t xml:space="preserve">restructuring and discontinuing operation. </t>
  </si>
  <si>
    <t>Quarterly report on consolidated results for the financial quarter ended 30 September 2001</t>
  </si>
  <si>
    <t>There were no exceptional items in the first quarter ended 30 Sept 2001.</t>
  </si>
  <si>
    <t>There were no extraordinary items in the first quarter ended 30 Sept 2001.</t>
  </si>
  <si>
    <t>There were no sale of investments or properties for the first quarter ended 30 Sept 2001.</t>
  </si>
  <si>
    <t>There were no purchases or sales of quoted securities for the first quarter ended</t>
  </si>
  <si>
    <t>30 Sept 2001.</t>
  </si>
  <si>
    <t>There were no changes in the composition of the company during the first quarter ended 30 Sept 2001</t>
  </si>
  <si>
    <t>There were no other major corporate proposals during the first quarter ended 30 Sept 2001 other than as announced.</t>
  </si>
  <si>
    <t>No dividend was declared.</t>
  </si>
  <si>
    <t>during this quarter.</t>
  </si>
  <si>
    <t>There were no material events subsequent to the end of the period  reported on that have not been reflected</t>
  </si>
  <si>
    <t>in the financial statement for the said period.</t>
  </si>
  <si>
    <t>finance cost,depreciation and</t>
  </si>
  <si>
    <t>Finance cost</t>
  </si>
  <si>
    <t>Profit/(loss) before income tax, minority</t>
  </si>
  <si>
    <t>Income Tax</t>
  </si>
  <si>
    <t>Profit/(loss) after income tax</t>
  </si>
  <si>
    <t>Pre-acquisition profit/(loss)</t>
  </si>
  <si>
    <t>from ordinary  activities attributable</t>
  </si>
  <si>
    <t xml:space="preserve">Net profit/(loss) after income tax </t>
  </si>
  <si>
    <t>to members of the company</t>
  </si>
  <si>
    <t>(i)</t>
  </si>
  <si>
    <t>(m)</t>
  </si>
  <si>
    <t xml:space="preserve">Net profit/(loss) after income tax and </t>
  </si>
  <si>
    <t>Earnings per share based on 2(m) above</t>
  </si>
  <si>
    <t>Goodwill on consolidation</t>
  </si>
  <si>
    <t>Deferred taxation</t>
  </si>
  <si>
    <t>Net tangible assets per share (sen)</t>
  </si>
  <si>
    <t xml:space="preserve">There were  over-provision of tax in respect of prior year of RM0.9 mil  and no further deferred taxation </t>
  </si>
  <si>
    <t>Not applicable</t>
  </si>
  <si>
    <t>facilities granted to subsidiary companies remained unchanged.</t>
  </si>
  <si>
    <t xml:space="preserve"> </t>
  </si>
  <si>
    <t>The current quarter's profit before tax  as compared to the immediate preceding quarter is lower</t>
  </si>
  <si>
    <t>due to  current quarter's substantially lower profit contribution from its associated company and</t>
  </si>
  <si>
    <t>the lower contribution from other income.</t>
  </si>
  <si>
    <t>The current main activity of the Group is in the hospitality sector. Due to the recent economic developments</t>
  </si>
  <si>
    <t>6th November 2001</t>
  </si>
  <si>
    <t>ALBERT WONG MUN SUM</t>
  </si>
  <si>
    <t>Joint Company Secretary</t>
  </si>
  <si>
    <t>this sector of the service industry has been adversely affected.</t>
  </si>
  <si>
    <t xml:space="preserve">In view of the current economic downturn, we do not expect any significant uptake in the activities relating to the </t>
  </si>
  <si>
    <t>hospitality sector. However to further enhance the Group's  revenue base,  the Board is looking at the possibility of</t>
  </si>
  <si>
    <t>reactivating its property projects.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</si>
</sst>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_(* #,##0_);_(* \(#,##0\);_(* &quot;-&quot;??_);_(@_)"/>
    <numFmt numFmtId="166" formatCode="_(* #,##0.0_);_(* \(#,##0.0\);_(* &quot;-&quot;??_);_(@_)"/>
  </numFmts>
  <fonts count="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3" fontId="2" fillId="0" borderId="0" xfId="15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2" fillId="0" borderId="0" xfId="15" applyNumberFormat="1" applyFont="1" applyAlignment="1">
      <alignment/>
    </xf>
    <xf numFmtId="165" fontId="2" fillId="0" borderId="1" xfId="15" applyNumberFormat="1" applyFont="1" applyBorder="1" applyAlignment="1">
      <alignment/>
    </xf>
    <xf numFmtId="165" fontId="2" fillId="0" borderId="2" xfId="15" applyNumberFormat="1" applyFont="1" applyBorder="1" applyAlignment="1">
      <alignment/>
    </xf>
    <xf numFmtId="165" fontId="2" fillId="0" borderId="0" xfId="15" applyNumberFormat="1" applyFont="1" applyBorder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165" fontId="2" fillId="0" borderId="3" xfId="15" applyNumberFormat="1" applyFont="1" applyBorder="1" applyAlignment="1">
      <alignment/>
    </xf>
    <xf numFmtId="165" fontId="3" fillId="0" borderId="4" xfId="15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165" fontId="2" fillId="0" borderId="6" xfId="15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6" xfId="0" applyFont="1" applyBorder="1" applyAlignment="1">
      <alignment horizontal="center"/>
    </xf>
    <xf numFmtId="165" fontId="2" fillId="0" borderId="7" xfId="15" applyNumberFormat="1" applyFont="1" applyBorder="1" applyAlignment="1">
      <alignment horizontal="center"/>
    </xf>
    <xf numFmtId="165" fontId="2" fillId="0" borderId="8" xfId="15" applyNumberFormat="1" applyFont="1" applyBorder="1" applyAlignment="1">
      <alignment horizontal="center"/>
    </xf>
    <xf numFmtId="165" fontId="2" fillId="0" borderId="5" xfId="15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165" fontId="2" fillId="0" borderId="8" xfId="15" applyNumberFormat="1" applyFont="1" applyBorder="1" applyAlignment="1">
      <alignment/>
    </xf>
    <xf numFmtId="165" fontId="2" fillId="0" borderId="9" xfId="15" applyNumberFormat="1" applyFont="1" applyBorder="1" applyAlignment="1">
      <alignment/>
    </xf>
    <xf numFmtId="0" fontId="2" fillId="0" borderId="7" xfId="0" applyFont="1" applyBorder="1" applyAlignment="1">
      <alignment/>
    </xf>
    <xf numFmtId="0" fontId="3" fillId="0" borderId="0" xfId="0" applyFont="1" applyAlignment="1">
      <alignment horizontal="centerContinuous"/>
    </xf>
    <xf numFmtId="165" fontId="2" fillId="0" borderId="7" xfId="15" applyNumberFormat="1" applyFont="1" applyBorder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 quotePrefix="1">
      <alignment horizontal="left"/>
    </xf>
    <xf numFmtId="1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9"/>
  <sheetViews>
    <sheetView tabSelected="1" workbookViewId="0" topLeftCell="A236">
      <selection activeCell="D252" sqref="D252"/>
    </sheetView>
  </sheetViews>
  <sheetFormatPr defaultColWidth="9.140625" defaultRowHeight="12.75"/>
  <cols>
    <col min="1" max="1" width="3.00390625" style="2" customWidth="1"/>
    <col min="2" max="2" width="3.421875" style="2" customWidth="1"/>
    <col min="3" max="3" width="3.57421875" style="2" customWidth="1"/>
    <col min="4" max="4" width="32.7109375" style="2" customWidth="1"/>
    <col min="5" max="5" width="11.00390625" style="2" customWidth="1"/>
    <col min="6" max="6" width="17.421875" style="2" customWidth="1"/>
    <col min="7" max="7" width="11.421875" style="2" customWidth="1"/>
    <col min="8" max="8" width="17.28125" style="2" customWidth="1"/>
    <col min="9" max="9" width="3.140625" style="2" customWidth="1"/>
    <col min="10" max="10" width="11.421875" style="2" customWidth="1"/>
    <col min="11" max="11" width="20.00390625" style="2" customWidth="1"/>
    <col min="12" max="13" width="13.7109375" style="2" customWidth="1"/>
    <col min="14" max="14" width="11.421875" style="3" customWidth="1"/>
    <col min="15" max="16384" width="11.421875" style="2" customWidth="1"/>
  </cols>
  <sheetData>
    <row r="1" ht="15.75">
      <c r="A1" s="1" t="s">
        <v>0</v>
      </c>
    </row>
    <row r="2" spans="1:2" ht="12.75">
      <c r="A2" s="4"/>
      <c r="B2" s="2" t="s">
        <v>189</v>
      </c>
    </row>
    <row r="3" ht="12.75">
      <c r="A3" s="4" t="s">
        <v>158</v>
      </c>
    </row>
    <row r="4" ht="12.75">
      <c r="A4" s="4" t="s">
        <v>1</v>
      </c>
    </row>
    <row r="6" ht="14.25">
      <c r="A6" s="5" t="s">
        <v>2</v>
      </c>
    </row>
    <row r="8" spans="5:8" ht="12.75">
      <c r="E8" s="31" t="s">
        <v>3</v>
      </c>
      <c r="F8" s="31"/>
      <c r="G8" s="31" t="s">
        <v>4</v>
      </c>
      <c r="H8" s="31"/>
    </row>
    <row r="9" spans="5:8" ht="12.75">
      <c r="E9" s="6"/>
      <c r="F9" s="6"/>
      <c r="G9" s="6"/>
      <c r="H9" s="6"/>
    </row>
    <row r="10" spans="5:8" ht="12.75">
      <c r="E10" s="4" t="s">
        <v>5</v>
      </c>
      <c r="F10" s="4" t="s">
        <v>6</v>
      </c>
      <c r="G10" s="4" t="s">
        <v>5</v>
      </c>
      <c r="H10" s="4" t="s">
        <v>6</v>
      </c>
    </row>
    <row r="11" spans="5:8" ht="12.75">
      <c r="E11" s="4" t="s">
        <v>7</v>
      </c>
      <c r="F11" s="4" t="s">
        <v>8</v>
      </c>
      <c r="G11" s="4" t="s">
        <v>7</v>
      </c>
      <c r="H11" s="4" t="s">
        <v>8</v>
      </c>
    </row>
    <row r="12" spans="5:8" ht="12.75">
      <c r="E12" s="4" t="s">
        <v>9</v>
      </c>
      <c r="F12" s="4" t="s">
        <v>9</v>
      </c>
      <c r="G12" s="4" t="s">
        <v>10</v>
      </c>
      <c r="H12" s="4" t="s">
        <v>11</v>
      </c>
    </row>
    <row r="14" spans="5:8" ht="12.75">
      <c r="E14" s="7">
        <v>37164</v>
      </c>
      <c r="F14" s="7">
        <v>36799</v>
      </c>
      <c r="G14" s="7">
        <f>+E14</f>
        <v>37164</v>
      </c>
      <c r="H14" s="7">
        <f>+F14</f>
        <v>36799</v>
      </c>
    </row>
    <row r="15" spans="5:8" ht="12.75">
      <c r="E15" s="6"/>
      <c r="F15" s="6"/>
      <c r="G15" s="6"/>
      <c r="H15" s="6"/>
    </row>
    <row r="16" spans="5:8" ht="12.75">
      <c r="E16" s="6" t="s">
        <v>12</v>
      </c>
      <c r="F16" s="6" t="s">
        <v>12</v>
      </c>
      <c r="G16" s="6" t="s">
        <v>12</v>
      </c>
      <c r="H16" s="6" t="s">
        <v>12</v>
      </c>
    </row>
    <row r="18" spans="1:8" ht="12.75">
      <c r="A18" s="2">
        <v>1</v>
      </c>
      <c r="B18" s="2" t="s">
        <v>13</v>
      </c>
      <c r="D18" s="2" t="s">
        <v>14</v>
      </c>
      <c r="E18" s="8">
        <v>7320</v>
      </c>
      <c r="F18" s="8">
        <f>+H18</f>
        <v>8159</v>
      </c>
      <c r="G18" s="8">
        <f>+E18</f>
        <v>7320</v>
      </c>
      <c r="H18" s="8">
        <v>8159</v>
      </c>
    </row>
    <row r="19" spans="2:8" ht="12.75">
      <c r="B19" s="2" t="s">
        <v>15</v>
      </c>
      <c r="D19" s="2" t="s">
        <v>16</v>
      </c>
      <c r="E19" s="8">
        <v>1</v>
      </c>
      <c r="F19" s="8">
        <f>+H19</f>
        <v>15</v>
      </c>
      <c r="G19" s="8">
        <f>+E19</f>
        <v>1</v>
      </c>
      <c r="H19" s="8">
        <v>15</v>
      </c>
    </row>
    <row r="20" spans="2:8" ht="13.5" thickBot="1">
      <c r="B20" s="2" t="s">
        <v>17</v>
      </c>
      <c r="D20" s="2" t="s">
        <v>18</v>
      </c>
      <c r="E20" s="9">
        <v>689</v>
      </c>
      <c r="F20" s="9">
        <f>+H20</f>
        <v>974</v>
      </c>
      <c r="G20" s="9">
        <f>+E20</f>
        <v>689</v>
      </c>
      <c r="H20" s="9">
        <v>974</v>
      </c>
    </row>
    <row r="21" spans="5:8" ht="13.5" thickTop="1">
      <c r="E21" s="8"/>
      <c r="F21" s="8"/>
      <c r="G21" s="8"/>
      <c r="H21" s="8"/>
    </row>
    <row r="22" spans="1:8" ht="12.75">
      <c r="A22" s="2">
        <v>2</v>
      </c>
      <c r="B22" s="2" t="s">
        <v>13</v>
      </c>
      <c r="D22" s="2" t="s">
        <v>19</v>
      </c>
      <c r="E22" s="8">
        <v>1471</v>
      </c>
      <c r="F22" s="8">
        <f>+H22</f>
        <v>2663</v>
      </c>
      <c r="G22" s="8">
        <f>+E22</f>
        <v>1471</v>
      </c>
      <c r="H22" s="8">
        <v>2663</v>
      </c>
    </row>
    <row r="23" spans="4:8" ht="12.75">
      <c r="D23" s="2" t="s">
        <v>170</v>
      </c>
      <c r="E23" s="8"/>
      <c r="F23" s="8"/>
      <c r="G23" s="8"/>
      <c r="H23" s="8"/>
    </row>
    <row r="24" spans="4:8" ht="12.75">
      <c r="D24" s="2" t="s">
        <v>21</v>
      </c>
      <c r="E24" s="8"/>
      <c r="F24" s="8"/>
      <c r="G24" s="8"/>
      <c r="H24" s="8"/>
    </row>
    <row r="25" spans="4:8" ht="12.75">
      <c r="D25" s="2" t="s">
        <v>22</v>
      </c>
      <c r="E25" s="8"/>
      <c r="F25" s="8"/>
      <c r="G25" s="8"/>
      <c r="H25" s="8"/>
    </row>
    <row r="26" spans="4:8" ht="12.75">
      <c r="D26" s="2" t="s">
        <v>23</v>
      </c>
      <c r="E26" s="8"/>
      <c r="F26" s="8"/>
      <c r="G26" s="8"/>
      <c r="H26" s="8"/>
    </row>
    <row r="27" spans="2:8" ht="12.75">
      <c r="B27" s="2" t="s">
        <v>15</v>
      </c>
      <c r="D27" s="2" t="s">
        <v>171</v>
      </c>
      <c r="E27" s="8">
        <v>-964</v>
      </c>
      <c r="F27" s="8">
        <f>+H27</f>
        <v>-1022</v>
      </c>
      <c r="G27" s="8">
        <f>+E27</f>
        <v>-964</v>
      </c>
      <c r="H27" s="8">
        <v>-1022</v>
      </c>
    </row>
    <row r="28" spans="2:8" ht="12.75">
      <c r="B28" s="2" t="s">
        <v>17</v>
      </c>
      <c r="D28" s="2" t="s">
        <v>24</v>
      </c>
      <c r="E28" s="8">
        <v>-1590</v>
      </c>
      <c r="F28" s="8">
        <f>+H28</f>
        <v>-1577</v>
      </c>
      <c r="G28" s="8">
        <f>+E28</f>
        <v>-1590</v>
      </c>
      <c r="H28" s="8">
        <v>-1577</v>
      </c>
    </row>
    <row r="29" spans="2:8" ht="12.75">
      <c r="B29" s="2" t="s">
        <v>25</v>
      </c>
      <c r="D29" s="2" t="s">
        <v>26</v>
      </c>
      <c r="E29" s="10">
        <v>0</v>
      </c>
      <c r="F29" s="10">
        <v>0</v>
      </c>
      <c r="G29" s="10">
        <f>+E29</f>
        <v>0</v>
      </c>
      <c r="H29" s="10">
        <v>0</v>
      </c>
    </row>
    <row r="30" spans="2:9" ht="12.75">
      <c r="B30" s="2" t="s">
        <v>27</v>
      </c>
      <c r="D30" s="2" t="s">
        <v>28</v>
      </c>
      <c r="E30" s="8">
        <f>SUM(E22:E29)</f>
        <v>-1083</v>
      </c>
      <c r="F30" s="8">
        <f>SUM(F22:F29)</f>
        <v>64</v>
      </c>
      <c r="G30" s="8">
        <f>SUM(G22:G29)</f>
        <v>-1083</v>
      </c>
      <c r="H30" s="8">
        <f>SUM(H22:H29)</f>
        <v>64</v>
      </c>
      <c r="I30" s="8"/>
    </row>
    <row r="31" spans="4:9" ht="12.75">
      <c r="D31" s="2" t="s">
        <v>20</v>
      </c>
      <c r="E31" s="8"/>
      <c r="F31" s="8"/>
      <c r="G31" s="8"/>
      <c r="H31" s="8"/>
      <c r="I31" s="8"/>
    </row>
    <row r="32" spans="4:9" ht="12.75">
      <c r="D32" s="2" t="s">
        <v>29</v>
      </c>
      <c r="E32" s="8"/>
      <c r="F32" s="8"/>
      <c r="G32" s="8"/>
      <c r="H32" s="8"/>
      <c r="I32" s="8"/>
    </row>
    <row r="33" spans="4:9" ht="12.75">
      <c r="D33" s="2" t="s">
        <v>30</v>
      </c>
      <c r="E33" s="8"/>
      <c r="F33" s="8"/>
      <c r="G33" s="8"/>
      <c r="H33" s="8"/>
      <c r="I33" s="8"/>
    </row>
    <row r="34" spans="4:9" ht="12.75">
      <c r="D34" s="2" t="s">
        <v>31</v>
      </c>
      <c r="E34" s="8"/>
      <c r="F34" s="8"/>
      <c r="G34" s="8"/>
      <c r="H34" s="8"/>
      <c r="I34" s="8"/>
    </row>
    <row r="35" spans="2:9" ht="12.75">
      <c r="B35" s="2" t="s">
        <v>32</v>
      </c>
      <c r="D35" s="2" t="s">
        <v>33</v>
      </c>
      <c r="E35" s="10">
        <v>1210</v>
      </c>
      <c r="F35" s="10">
        <f>+H35</f>
        <v>990</v>
      </c>
      <c r="G35" s="10">
        <f>+E35</f>
        <v>1210</v>
      </c>
      <c r="H35" s="10">
        <v>990</v>
      </c>
      <c r="I35" s="11"/>
    </row>
    <row r="36" spans="2:9" ht="12.75">
      <c r="B36" s="2" t="s">
        <v>34</v>
      </c>
      <c r="D36" s="2" t="s">
        <v>172</v>
      </c>
      <c r="E36" s="8">
        <f>SUM(E30:E35)</f>
        <v>127</v>
      </c>
      <c r="F36" s="8">
        <f>SUM(F30:F35)</f>
        <v>1054</v>
      </c>
      <c r="G36" s="8">
        <f>SUM(G30:G35)</f>
        <v>127</v>
      </c>
      <c r="H36" s="8">
        <f>SUM(H30:H35)</f>
        <v>1054</v>
      </c>
      <c r="I36" s="8"/>
    </row>
    <row r="37" spans="4:9" ht="12.75">
      <c r="D37" s="2" t="s">
        <v>35</v>
      </c>
      <c r="E37" s="8"/>
      <c r="F37" s="8"/>
      <c r="G37" s="8"/>
      <c r="H37" s="8"/>
      <c r="I37" s="8"/>
    </row>
    <row r="38" spans="2:9" ht="12.75">
      <c r="B38" s="2" t="s">
        <v>36</v>
      </c>
      <c r="D38" s="2" t="s">
        <v>173</v>
      </c>
      <c r="E38" s="10">
        <v>166</v>
      </c>
      <c r="F38" s="10">
        <f>+H38</f>
        <v>-168</v>
      </c>
      <c r="G38" s="10">
        <f>+E38</f>
        <v>166</v>
      </c>
      <c r="H38" s="10">
        <v>-168</v>
      </c>
      <c r="I38" s="11"/>
    </row>
    <row r="39" spans="2:9" ht="12.75">
      <c r="B39" s="2" t="s">
        <v>179</v>
      </c>
      <c r="C39" s="2" t="s">
        <v>179</v>
      </c>
      <c r="D39" s="2" t="s">
        <v>174</v>
      </c>
      <c r="E39" s="8">
        <f>SUM(E36:E38)</f>
        <v>293</v>
      </c>
      <c r="F39" s="8">
        <f>SUM(F36:F38)</f>
        <v>886</v>
      </c>
      <c r="G39" s="8">
        <f>SUM(G36:G38)</f>
        <v>293</v>
      </c>
      <c r="H39" s="8">
        <f>SUM(H36:H38)</f>
        <v>886</v>
      </c>
      <c r="I39" s="8"/>
    </row>
    <row r="40" spans="4:9" ht="12.75">
      <c r="D40" s="2" t="s">
        <v>38</v>
      </c>
      <c r="E40" s="8"/>
      <c r="F40" s="8"/>
      <c r="G40" s="8"/>
      <c r="H40" s="8"/>
      <c r="I40" s="8"/>
    </row>
    <row r="41" spans="3:9" ht="12.75">
      <c r="C41" s="2" t="s">
        <v>39</v>
      </c>
      <c r="D41" s="2" t="s">
        <v>40</v>
      </c>
      <c r="E41" s="11">
        <v>-65</v>
      </c>
      <c r="F41" s="11">
        <f>+H41</f>
        <v>1</v>
      </c>
      <c r="G41" s="11">
        <f>+E41</f>
        <v>-65</v>
      </c>
      <c r="H41" s="11">
        <v>1</v>
      </c>
      <c r="I41" s="11"/>
    </row>
    <row r="42" spans="2:9" ht="12.75">
      <c r="B42" s="2" t="s">
        <v>41</v>
      </c>
      <c r="D42" s="2" t="s">
        <v>175</v>
      </c>
      <c r="E42" s="10"/>
      <c r="F42" s="10"/>
      <c r="G42" s="10"/>
      <c r="H42" s="10"/>
      <c r="I42" s="11"/>
    </row>
    <row r="43" spans="2:9" ht="12.75">
      <c r="B43" s="2" t="s">
        <v>42</v>
      </c>
      <c r="D43" s="2" t="s">
        <v>177</v>
      </c>
      <c r="E43" s="8">
        <f>SUM(E39:E42)</f>
        <v>228</v>
      </c>
      <c r="F43" s="8">
        <f>SUM(F39:F42)</f>
        <v>887</v>
      </c>
      <c r="G43" s="8">
        <f>SUM(G39:G42)</f>
        <v>228</v>
      </c>
      <c r="H43" s="8">
        <f>SUM(H39:H42)</f>
        <v>887</v>
      </c>
      <c r="I43" s="8"/>
    </row>
    <row r="44" spans="4:9" ht="12.75">
      <c r="D44" s="2" t="s">
        <v>176</v>
      </c>
      <c r="E44" s="8"/>
      <c r="F44" s="8"/>
      <c r="G44" s="8"/>
      <c r="H44" s="8"/>
      <c r="I44" s="8"/>
    </row>
    <row r="45" spans="4:9" ht="12.75">
      <c r="D45" s="2" t="s">
        <v>178</v>
      </c>
      <c r="E45" s="8"/>
      <c r="F45" s="8"/>
      <c r="G45" s="8"/>
      <c r="H45" s="8"/>
      <c r="I45" s="8"/>
    </row>
    <row r="46" spans="2:9" ht="12.75">
      <c r="B46" s="2" t="s">
        <v>47</v>
      </c>
      <c r="C46" s="2" t="s">
        <v>179</v>
      </c>
      <c r="D46" s="2" t="s">
        <v>43</v>
      </c>
      <c r="E46" s="8">
        <v>0</v>
      </c>
      <c r="F46" s="8">
        <v>0</v>
      </c>
      <c r="G46" s="8">
        <v>0</v>
      </c>
      <c r="H46" s="8">
        <v>0</v>
      </c>
      <c r="I46" s="8"/>
    </row>
    <row r="47" spans="3:9" ht="12.75">
      <c r="C47" s="2" t="s">
        <v>39</v>
      </c>
      <c r="D47" s="2" t="s">
        <v>40</v>
      </c>
      <c r="E47" s="8"/>
      <c r="F47" s="8">
        <v>0</v>
      </c>
      <c r="G47" s="8"/>
      <c r="H47" s="8">
        <v>0</v>
      </c>
      <c r="I47" s="8"/>
    </row>
    <row r="48" spans="3:9" ht="12.75">
      <c r="C48" s="2" t="s">
        <v>44</v>
      </c>
      <c r="D48" s="2" t="s">
        <v>45</v>
      </c>
      <c r="E48" s="8">
        <v>0</v>
      </c>
      <c r="F48" s="8">
        <v>0</v>
      </c>
      <c r="G48" s="8">
        <v>0</v>
      </c>
      <c r="H48" s="8">
        <v>0</v>
      </c>
      <c r="I48" s="8"/>
    </row>
    <row r="49" spans="4:9" ht="12.75">
      <c r="D49" s="2" t="s">
        <v>46</v>
      </c>
      <c r="E49" s="10"/>
      <c r="F49" s="10"/>
      <c r="G49" s="10"/>
      <c r="H49" s="10"/>
      <c r="I49" s="11"/>
    </row>
    <row r="50" spans="2:9" ht="12.75">
      <c r="B50" s="2" t="s">
        <v>180</v>
      </c>
      <c r="D50" s="2" t="s">
        <v>181</v>
      </c>
      <c r="E50" s="8">
        <f>SUM(E43:E49)</f>
        <v>228</v>
      </c>
      <c r="F50" s="8">
        <f>SUM(F43:F49)</f>
        <v>887</v>
      </c>
      <c r="G50" s="8">
        <f>SUM(G43:G49)</f>
        <v>228</v>
      </c>
      <c r="H50" s="8">
        <f>SUM(H43:H49)</f>
        <v>887</v>
      </c>
      <c r="I50" s="8"/>
    </row>
    <row r="51" spans="4:9" ht="12.75">
      <c r="D51" s="2" t="s">
        <v>48</v>
      </c>
      <c r="E51" s="8"/>
      <c r="F51" s="8"/>
      <c r="G51" s="8"/>
      <c r="H51" s="8"/>
      <c r="I51" s="8"/>
    </row>
    <row r="52" spans="4:9" ht="12.75">
      <c r="D52" s="2" t="s">
        <v>46</v>
      </c>
      <c r="E52" s="8"/>
      <c r="F52" s="8"/>
      <c r="G52" s="8"/>
      <c r="H52" s="8"/>
      <c r="I52" s="8"/>
    </row>
    <row r="53" spans="5:9" ht="12.75">
      <c r="E53" s="8"/>
      <c r="F53" s="8"/>
      <c r="G53" s="8"/>
      <c r="H53" s="8"/>
      <c r="I53" s="8"/>
    </row>
    <row r="54" spans="1:9" ht="12.75">
      <c r="A54" s="2">
        <v>3</v>
      </c>
      <c r="B54" s="2" t="s">
        <v>13</v>
      </c>
      <c r="D54" s="2" t="s">
        <v>182</v>
      </c>
      <c r="E54" s="8"/>
      <c r="F54" s="8"/>
      <c r="G54" s="8"/>
      <c r="H54" s="8"/>
      <c r="I54" s="8"/>
    </row>
    <row r="55" spans="4:9" ht="12.75">
      <c r="D55" s="2" t="s">
        <v>49</v>
      </c>
      <c r="E55" s="8"/>
      <c r="F55" s="8"/>
      <c r="G55" s="8"/>
      <c r="H55" s="8"/>
      <c r="I55" s="8"/>
    </row>
    <row r="56" spans="4:9" ht="12.75">
      <c r="D56" s="2" t="s">
        <v>50</v>
      </c>
      <c r="E56" s="8"/>
      <c r="F56" s="8"/>
      <c r="G56" s="8"/>
      <c r="H56" s="8"/>
      <c r="I56" s="8"/>
    </row>
    <row r="57" spans="5:9" ht="12.75">
      <c r="E57" s="8"/>
      <c r="F57" s="8"/>
      <c r="G57" s="8"/>
      <c r="H57" s="8"/>
      <c r="I57" s="8"/>
    </row>
    <row r="58" spans="3:9" ht="12.75">
      <c r="C58" s="2" t="s">
        <v>37</v>
      </c>
      <c r="D58" s="2" t="s">
        <v>51</v>
      </c>
      <c r="E58" s="3">
        <f>+E43*1000/150000052*100</f>
        <v>0.15199994730668492</v>
      </c>
      <c r="F58" s="3">
        <f>+F43*1000/150000052*100</f>
        <v>0.5913331283378488</v>
      </c>
      <c r="G58" s="3">
        <f>+G43*1000/150000052*100</f>
        <v>0.15199994730668492</v>
      </c>
      <c r="H58" s="3">
        <f>+H43*1000/150000052*100</f>
        <v>0.5913331283378488</v>
      </c>
      <c r="I58" s="8"/>
    </row>
    <row r="59" spans="4:9" ht="12.75">
      <c r="D59" s="2" t="s">
        <v>52</v>
      </c>
      <c r="E59" s="8"/>
      <c r="F59" s="8"/>
      <c r="G59" s="8"/>
      <c r="H59" s="8"/>
      <c r="I59" s="8"/>
    </row>
    <row r="60" spans="5:9" ht="12.75">
      <c r="E60" s="8"/>
      <c r="F60" s="8"/>
      <c r="G60" s="8"/>
      <c r="H60" s="8"/>
      <c r="I60" s="8"/>
    </row>
    <row r="61" spans="3:9" ht="12.75">
      <c r="C61" s="2" t="s">
        <v>39</v>
      </c>
      <c r="D61" s="2" t="s">
        <v>53</v>
      </c>
      <c r="E61" s="8">
        <v>0</v>
      </c>
      <c r="F61" s="8">
        <v>0</v>
      </c>
      <c r="G61" s="8">
        <v>0</v>
      </c>
      <c r="H61" s="8">
        <v>0</v>
      </c>
      <c r="I61" s="8"/>
    </row>
    <row r="62" spans="4:9" ht="12.75">
      <c r="D62" s="2" t="s">
        <v>52</v>
      </c>
      <c r="E62" s="8"/>
      <c r="F62" s="8"/>
      <c r="G62" s="8"/>
      <c r="H62" s="8"/>
      <c r="I62" s="8"/>
    </row>
    <row r="63" spans="5:9" ht="12.75">
      <c r="E63" s="8"/>
      <c r="F63" s="8"/>
      <c r="G63" s="8"/>
      <c r="H63" s="8"/>
      <c r="I63" s="8"/>
    </row>
    <row r="64" spans="1:9" ht="14.25">
      <c r="A64" s="5" t="s">
        <v>54</v>
      </c>
      <c r="E64" s="3"/>
      <c r="F64" s="3"/>
      <c r="G64" s="3"/>
      <c r="H64" s="3"/>
      <c r="I64" s="3"/>
    </row>
    <row r="65" spans="5:6" ht="12.75">
      <c r="E65" s="6" t="s">
        <v>55</v>
      </c>
      <c r="F65" s="6" t="s">
        <v>55</v>
      </c>
    </row>
    <row r="66" spans="5:6" ht="12.75">
      <c r="E66" s="6" t="s">
        <v>56</v>
      </c>
      <c r="F66" s="6" t="s">
        <v>57</v>
      </c>
    </row>
    <row r="67" spans="5:6" ht="12.75">
      <c r="E67" s="6" t="s">
        <v>58</v>
      </c>
      <c r="F67" s="6" t="s">
        <v>59</v>
      </c>
    </row>
    <row r="68" spans="5:6" ht="12.75">
      <c r="E68" s="6" t="s">
        <v>9</v>
      </c>
      <c r="F68" s="6" t="s">
        <v>60</v>
      </c>
    </row>
    <row r="70" spans="5:6" ht="12.75">
      <c r="E70" s="7">
        <f>+E14</f>
        <v>37164</v>
      </c>
      <c r="F70" s="7">
        <v>37072</v>
      </c>
    </row>
    <row r="72" spans="5:6" ht="12.75">
      <c r="E72" s="6" t="s">
        <v>12</v>
      </c>
      <c r="F72" s="6" t="s">
        <v>12</v>
      </c>
    </row>
    <row r="73" spans="1:8" ht="12.75">
      <c r="A73" s="2">
        <v>1</v>
      </c>
      <c r="C73" s="2" t="s">
        <v>61</v>
      </c>
      <c r="E73" s="8">
        <v>275123</v>
      </c>
      <c r="F73" s="8">
        <v>275584</v>
      </c>
      <c r="H73" s="12"/>
    </row>
    <row r="74" spans="5:6" ht="12.75">
      <c r="E74" s="8"/>
      <c r="F74" s="8"/>
    </row>
    <row r="75" spans="1:6" ht="12.75">
      <c r="A75" s="2">
        <v>2</v>
      </c>
      <c r="C75" s="2" t="s">
        <v>62</v>
      </c>
      <c r="E75" s="8">
        <v>47811</v>
      </c>
      <c r="F75" s="8">
        <v>47594</v>
      </c>
    </row>
    <row r="76" spans="5:8" ht="12.75">
      <c r="E76" s="8"/>
      <c r="F76" s="8"/>
      <c r="H76" s="12"/>
    </row>
    <row r="77" spans="1:6" ht="12.75">
      <c r="A77" s="2">
        <v>3</v>
      </c>
      <c r="C77" s="2" t="s">
        <v>63</v>
      </c>
      <c r="E77" s="8">
        <v>243496</v>
      </c>
      <c r="F77" s="8">
        <v>241196</v>
      </c>
    </row>
    <row r="78" spans="3:6" ht="12.75">
      <c r="C78" s="2" t="s">
        <v>64</v>
      </c>
      <c r="E78" s="8"/>
      <c r="F78" s="8"/>
    </row>
    <row r="79" spans="5:6" ht="12.75">
      <c r="E79" s="8"/>
      <c r="F79" s="8"/>
    </row>
    <row r="80" spans="1:6" ht="12.75">
      <c r="A80" s="2">
        <v>4</v>
      </c>
      <c r="C80" s="2" t="s">
        <v>68</v>
      </c>
      <c r="E80" s="8">
        <v>6982</v>
      </c>
      <c r="F80" s="8">
        <v>6982</v>
      </c>
    </row>
    <row r="81" spans="5:6" ht="12.75">
      <c r="E81" s="8"/>
      <c r="F81" s="8"/>
    </row>
    <row r="82" spans="1:6" ht="12.75">
      <c r="A82" s="2">
        <v>5</v>
      </c>
      <c r="C82" s="2" t="s">
        <v>183</v>
      </c>
      <c r="E82" s="8">
        <v>1125</v>
      </c>
      <c r="F82" s="8">
        <v>1125</v>
      </c>
    </row>
    <row r="83" spans="5:6" ht="12.75">
      <c r="E83" s="8"/>
      <c r="F83" s="8"/>
    </row>
    <row r="84" spans="1:6" ht="12.75">
      <c r="A84" s="2">
        <v>6</v>
      </c>
      <c r="C84" s="2" t="s">
        <v>65</v>
      </c>
      <c r="E84" s="8"/>
      <c r="F84" s="8"/>
    </row>
    <row r="85" spans="4:6" ht="12.75">
      <c r="D85" s="2" t="s">
        <v>66</v>
      </c>
      <c r="E85" s="8">
        <v>2626</v>
      </c>
      <c r="F85" s="8">
        <v>2657</v>
      </c>
    </row>
    <row r="86" spans="4:6" ht="12.75">
      <c r="D86" s="2" t="s">
        <v>67</v>
      </c>
      <c r="E86" s="8">
        <v>49822</v>
      </c>
      <c r="F86" s="8">
        <v>48708</v>
      </c>
    </row>
    <row r="87" spans="4:6" ht="12.75">
      <c r="D87" s="2" t="s">
        <v>69</v>
      </c>
      <c r="E87" s="8">
        <v>3716</v>
      </c>
      <c r="F87" s="8">
        <v>4367</v>
      </c>
    </row>
    <row r="88" spans="4:6" ht="12.75">
      <c r="D88" s="2" t="s">
        <v>70</v>
      </c>
      <c r="E88" s="8">
        <v>0</v>
      </c>
      <c r="F88" s="8">
        <v>0</v>
      </c>
    </row>
    <row r="89" spans="4:8" ht="12.75">
      <c r="D89" s="2" t="s">
        <v>71</v>
      </c>
      <c r="E89" s="8">
        <f>1893+3074</f>
        <v>4967</v>
      </c>
      <c r="F89" s="8">
        <f>929+3720</f>
        <v>4649</v>
      </c>
      <c r="H89" s="12"/>
    </row>
    <row r="90" spans="4:9" ht="12.75">
      <c r="D90" s="2" t="s">
        <v>72</v>
      </c>
      <c r="E90" s="8">
        <v>2036</v>
      </c>
      <c r="F90" s="8">
        <v>1792</v>
      </c>
      <c r="H90" s="12"/>
      <c r="I90" s="12"/>
    </row>
    <row r="91" spans="4:9" ht="12.75">
      <c r="D91" s="2" t="s">
        <v>154</v>
      </c>
      <c r="E91" s="8">
        <v>1973</v>
      </c>
      <c r="F91" s="8">
        <v>1717</v>
      </c>
      <c r="G91" s="12"/>
      <c r="H91" s="12"/>
      <c r="I91" s="12"/>
    </row>
    <row r="92" spans="4:8" ht="12.75">
      <c r="D92" s="13"/>
      <c r="E92" s="14">
        <f>SUM(E85:E91)</f>
        <v>65140</v>
      </c>
      <c r="F92" s="14">
        <f>SUM(F85:F91)</f>
        <v>63890</v>
      </c>
      <c r="G92" s="12"/>
      <c r="H92" s="12"/>
    </row>
    <row r="93" spans="1:6" ht="12.75">
      <c r="A93" s="2">
        <v>7</v>
      </c>
      <c r="C93" s="2" t="s">
        <v>73</v>
      </c>
      <c r="E93" s="8"/>
      <c r="F93" s="8"/>
    </row>
    <row r="94" spans="5:6" ht="12.75">
      <c r="E94" s="8"/>
      <c r="F94" s="8"/>
    </row>
    <row r="95" spans="4:7" ht="12.75">
      <c r="D95" s="2" t="s">
        <v>74</v>
      </c>
      <c r="E95" s="8">
        <v>-171696</v>
      </c>
      <c r="F95" s="8">
        <v>-171696</v>
      </c>
      <c r="G95" s="12"/>
    </row>
    <row r="96" spans="4:6" ht="12.75">
      <c r="D96" s="2" t="s">
        <v>75</v>
      </c>
      <c r="E96" s="8">
        <v>-4934</v>
      </c>
      <c r="F96" s="8">
        <v>-5098</v>
      </c>
    </row>
    <row r="97" spans="4:6" ht="12.75">
      <c r="D97" s="2" t="s">
        <v>76</v>
      </c>
      <c r="E97" s="8">
        <v>-62871</v>
      </c>
      <c r="F97" s="8">
        <v>-59584</v>
      </c>
    </row>
    <row r="98" spans="4:6" ht="12.75">
      <c r="D98" s="2" t="s">
        <v>155</v>
      </c>
      <c r="E98" s="8">
        <v>-98</v>
      </c>
      <c r="F98" s="8">
        <v>-108</v>
      </c>
    </row>
    <row r="99" spans="4:6" ht="12.75">
      <c r="D99" s="2" t="s">
        <v>77</v>
      </c>
      <c r="E99" s="8">
        <v>0</v>
      </c>
      <c r="F99" s="8">
        <v>-1</v>
      </c>
    </row>
    <row r="100" spans="4:6" ht="12.75">
      <c r="D100" s="2" t="s">
        <v>78</v>
      </c>
      <c r="E100" s="8">
        <v>0</v>
      </c>
      <c r="F100" s="8">
        <v>0</v>
      </c>
    </row>
    <row r="101" spans="5:6" ht="12.75">
      <c r="E101" s="14">
        <f>SUM(E95:E100)</f>
        <v>-239599</v>
      </c>
      <c r="F101" s="14">
        <f>SUM(F95:F100)</f>
        <v>-236487</v>
      </c>
    </row>
    <row r="102" spans="5:6" ht="12.75">
      <c r="E102" s="11"/>
      <c r="F102" s="11"/>
    </row>
    <row r="103" spans="1:6" ht="12.75">
      <c r="A103" s="2">
        <v>8</v>
      </c>
      <c r="C103" s="2" t="s">
        <v>79</v>
      </c>
      <c r="E103" s="8">
        <f>+E92+E101</f>
        <v>-174459</v>
      </c>
      <c r="F103" s="8">
        <f>+F92+F101</f>
        <v>-172597</v>
      </c>
    </row>
    <row r="104" spans="5:6" ht="13.5" thickBot="1">
      <c r="E104" s="15">
        <f>+E103+E82+E75+E73+E77+E80</f>
        <v>400078</v>
      </c>
      <c r="F104" s="15">
        <f>+F103+F82+F75+F73+F77+F80</f>
        <v>399884</v>
      </c>
    </row>
    <row r="105" spans="5:6" ht="13.5" thickTop="1">
      <c r="E105" s="8"/>
      <c r="F105" s="8"/>
    </row>
    <row r="106" spans="1:6" ht="12.75">
      <c r="A106" s="2">
        <v>9</v>
      </c>
      <c r="C106" s="2" t="s">
        <v>80</v>
      </c>
      <c r="E106" s="8"/>
      <c r="F106" s="8"/>
    </row>
    <row r="107" spans="3:6" ht="12.75">
      <c r="C107" s="2" t="s">
        <v>81</v>
      </c>
      <c r="E107" s="8">
        <v>150000</v>
      </c>
      <c r="F107" s="8">
        <v>150000</v>
      </c>
    </row>
    <row r="108" spans="3:6" ht="12.75">
      <c r="C108" s="2" t="s">
        <v>82</v>
      </c>
      <c r="E108" s="8"/>
      <c r="F108" s="8"/>
    </row>
    <row r="109" spans="4:6" ht="12.75">
      <c r="D109" s="2" t="s">
        <v>83</v>
      </c>
      <c r="E109" s="8">
        <v>13129</v>
      </c>
      <c r="F109" s="8">
        <v>13129</v>
      </c>
    </row>
    <row r="110" spans="4:6" ht="12.75">
      <c r="D110" s="2" t="s">
        <v>84</v>
      </c>
      <c r="E110" s="8">
        <v>184758</v>
      </c>
      <c r="F110" s="8">
        <v>184758</v>
      </c>
    </row>
    <row r="111" spans="4:6" ht="12.75">
      <c r="D111" s="2" t="s">
        <v>85</v>
      </c>
      <c r="E111" s="8">
        <v>0</v>
      </c>
      <c r="F111" s="8">
        <v>0</v>
      </c>
    </row>
    <row r="112" spans="4:6" ht="12.75">
      <c r="D112" s="2" t="s">
        <v>86</v>
      </c>
      <c r="E112" s="8">
        <v>0</v>
      </c>
      <c r="F112" s="8">
        <v>0</v>
      </c>
    </row>
    <row r="113" spans="4:6" ht="12.75">
      <c r="D113" s="2" t="s">
        <v>87</v>
      </c>
      <c r="E113" s="8">
        <v>-18214</v>
      </c>
      <c r="F113" s="8">
        <v>-18443</v>
      </c>
    </row>
    <row r="114" spans="4:7" ht="12.75">
      <c r="D114" s="2" t="s">
        <v>88</v>
      </c>
      <c r="E114" s="8">
        <v>0</v>
      </c>
      <c r="F114" s="8">
        <v>0</v>
      </c>
      <c r="G114" s="12"/>
    </row>
    <row r="115" spans="5:6" ht="12.75">
      <c r="E115" s="8"/>
      <c r="F115" s="8"/>
    </row>
    <row r="116" spans="1:6" ht="12.75">
      <c r="A116" s="2">
        <v>10</v>
      </c>
      <c r="C116" s="2" t="s">
        <v>89</v>
      </c>
      <c r="E116" s="8">
        <v>22617</v>
      </c>
      <c r="F116" s="8">
        <v>22553</v>
      </c>
    </row>
    <row r="117" spans="5:6" ht="12.75">
      <c r="E117" s="8"/>
      <c r="F117" s="8"/>
    </row>
    <row r="118" spans="1:6" ht="12.75">
      <c r="A118" s="2">
        <v>11</v>
      </c>
      <c r="C118" s="2" t="s">
        <v>90</v>
      </c>
      <c r="E118" s="8">
        <v>0</v>
      </c>
      <c r="F118" s="8"/>
    </row>
    <row r="119" spans="5:6" ht="12.75">
      <c r="E119" s="8"/>
      <c r="F119" s="8"/>
    </row>
    <row r="120" spans="1:6" ht="12.75">
      <c r="A120" s="2">
        <v>12</v>
      </c>
      <c r="C120" s="2" t="s">
        <v>156</v>
      </c>
      <c r="E120" s="8">
        <v>160</v>
      </c>
      <c r="F120" s="8">
        <v>179</v>
      </c>
    </row>
    <row r="121" spans="5:6" ht="12.75">
      <c r="E121" s="8"/>
      <c r="F121" s="8"/>
    </row>
    <row r="122" spans="1:6" ht="12.75">
      <c r="A122" s="2">
        <v>13</v>
      </c>
      <c r="C122" s="2" t="s">
        <v>91</v>
      </c>
      <c r="E122" s="8">
        <f>7164</f>
        <v>7164</v>
      </c>
      <c r="F122" s="8">
        <f>7244</f>
        <v>7244</v>
      </c>
    </row>
    <row r="123" spans="5:6" ht="12.75">
      <c r="E123" s="8"/>
      <c r="F123" s="8"/>
    </row>
    <row r="124" spans="1:6" ht="12.75">
      <c r="A124" s="2">
        <v>14</v>
      </c>
      <c r="C124" s="2" t="s">
        <v>184</v>
      </c>
      <c r="E124" s="8">
        <v>40464</v>
      </c>
      <c r="F124" s="8">
        <v>40464</v>
      </c>
    </row>
    <row r="125" spans="5:6" ht="13.5" thickBot="1">
      <c r="E125" s="15">
        <f>SUM(E106:E124)</f>
        <v>400078</v>
      </c>
      <c r="F125" s="15">
        <f>SUM(F106:F124)</f>
        <v>399884</v>
      </c>
    </row>
    <row r="126" spans="1:6" ht="13.5" thickTop="1">
      <c r="A126" s="2">
        <v>15</v>
      </c>
      <c r="C126" s="2" t="s">
        <v>185</v>
      </c>
      <c r="E126" s="8">
        <f>SUM(E107:E114)/+E107*100</f>
        <v>219.782</v>
      </c>
      <c r="F126" s="8">
        <f>SUM(F107:F114)/+F107*100</f>
        <v>219.6293333333333</v>
      </c>
    </row>
    <row r="127" spans="5:6" ht="12.75">
      <c r="E127" s="3"/>
      <c r="F127" s="3"/>
    </row>
    <row r="128" spans="5:6" ht="12.75">
      <c r="E128" s="12"/>
      <c r="F128" s="12"/>
    </row>
    <row r="130" ht="12.75">
      <c r="C130" s="13"/>
    </row>
    <row r="132" ht="12.75">
      <c r="A132" s="4" t="s">
        <v>92</v>
      </c>
    </row>
    <row r="134" spans="2:3" ht="12.75">
      <c r="B134" s="13" t="s">
        <v>93</v>
      </c>
      <c r="C134" s="2" t="s">
        <v>94</v>
      </c>
    </row>
    <row r="135" ht="12.75">
      <c r="C135" s="2" t="s">
        <v>95</v>
      </c>
    </row>
    <row r="136" ht="12.75">
      <c r="C136" s="2" t="s">
        <v>96</v>
      </c>
    </row>
    <row r="137" ht="12.75">
      <c r="C137" s="2" t="s">
        <v>97</v>
      </c>
    </row>
    <row r="139" spans="2:3" ht="12.75">
      <c r="B139" s="13" t="s">
        <v>98</v>
      </c>
      <c r="C139" s="2" t="s">
        <v>159</v>
      </c>
    </row>
    <row r="141" spans="2:3" ht="12.75">
      <c r="B141" s="13" t="s">
        <v>99</v>
      </c>
      <c r="C141" s="2" t="s">
        <v>160</v>
      </c>
    </row>
    <row r="143" spans="2:3" ht="12.75">
      <c r="B143" s="13" t="s">
        <v>100</v>
      </c>
      <c r="C143" s="2" t="s">
        <v>186</v>
      </c>
    </row>
    <row r="144" ht="12.75">
      <c r="C144" s="2" t="s">
        <v>167</v>
      </c>
    </row>
    <row r="146" spans="2:3" ht="12.75">
      <c r="B146" s="13" t="s">
        <v>101</v>
      </c>
      <c r="C146" s="2" t="s">
        <v>161</v>
      </c>
    </row>
    <row r="148" spans="2:4" ht="12.75">
      <c r="B148" s="13" t="s">
        <v>102</v>
      </c>
      <c r="C148" s="2" t="s">
        <v>13</v>
      </c>
      <c r="D148" s="2" t="s">
        <v>162</v>
      </c>
    </row>
    <row r="149" ht="12.75">
      <c r="D149" s="16" t="s">
        <v>163</v>
      </c>
    </row>
    <row r="151" spans="3:4" ht="13.5" thickBot="1">
      <c r="C151" s="2" t="s">
        <v>15</v>
      </c>
      <c r="D151" s="2" t="s">
        <v>104</v>
      </c>
    </row>
    <row r="152" ht="13.5" thickBot="1">
      <c r="G152" s="17" t="s">
        <v>12</v>
      </c>
    </row>
    <row r="153" ht="12.75">
      <c r="G153" s="18"/>
    </row>
    <row r="154" spans="3:7" ht="13.5" thickBot="1">
      <c r="C154" s="2" t="s">
        <v>37</v>
      </c>
      <c r="D154" s="2" t="s">
        <v>105</v>
      </c>
      <c r="G154" s="32">
        <v>10818</v>
      </c>
    </row>
    <row r="155" ht="12.75">
      <c r="G155" s="19"/>
    </row>
    <row r="156" spans="3:7" ht="13.5" thickBot="1">
      <c r="C156" s="2" t="s">
        <v>39</v>
      </c>
      <c r="D156" s="2" t="s">
        <v>106</v>
      </c>
      <c r="G156" s="32">
        <v>6982</v>
      </c>
    </row>
    <row r="157" ht="12.75">
      <c r="G157" s="19"/>
    </row>
    <row r="158" spans="3:7" ht="13.5" thickBot="1">
      <c r="C158" s="2" t="s">
        <v>44</v>
      </c>
      <c r="D158" s="2" t="s">
        <v>107</v>
      </c>
      <c r="G158" s="32">
        <v>6895</v>
      </c>
    </row>
    <row r="160" spans="2:3" ht="12.75">
      <c r="B160" s="33" t="s">
        <v>103</v>
      </c>
      <c r="C160" s="2" t="s">
        <v>164</v>
      </c>
    </row>
    <row r="161" ht="12.75">
      <c r="C161" s="2" t="s">
        <v>153</v>
      </c>
    </row>
    <row r="162" ht="12.75">
      <c r="C162" s="2" t="s">
        <v>157</v>
      </c>
    </row>
    <row r="165" spans="2:4" ht="12.75">
      <c r="B165" s="13" t="s">
        <v>108</v>
      </c>
      <c r="C165" s="2" t="s">
        <v>13</v>
      </c>
      <c r="D165" s="2" t="s">
        <v>165</v>
      </c>
    </row>
    <row r="166" ht="12.75">
      <c r="D166" s="2" t="s">
        <v>110</v>
      </c>
    </row>
    <row r="167" ht="12.75">
      <c r="D167" s="2" t="s">
        <v>111</v>
      </c>
    </row>
    <row r="168" ht="12.75">
      <c r="D168" s="2" t="s">
        <v>112</v>
      </c>
    </row>
    <row r="169" ht="12.75">
      <c r="D169" s="2" t="s">
        <v>113</v>
      </c>
    </row>
    <row r="170" ht="12.75">
      <c r="D170" s="2" t="s">
        <v>114</v>
      </c>
    </row>
    <row r="171" ht="12.75">
      <c r="D171" s="2" t="s">
        <v>115</v>
      </c>
    </row>
    <row r="173" spans="3:4" ht="12.75">
      <c r="C173" s="2" t="s">
        <v>15</v>
      </c>
      <c r="D173" s="2" t="s">
        <v>187</v>
      </c>
    </row>
    <row r="175" spans="2:3" ht="12.75">
      <c r="B175" s="13" t="s">
        <v>109</v>
      </c>
      <c r="C175" s="2" t="s">
        <v>119</v>
      </c>
    </row>
    <row r="176" ht="12.75">
      <c r="C176" s="2" t="s">
        <v>120</v>
      </c>
    </row>
    <row r="177" ht="12.75">
      <c r="C177" s="2" t="s">
        <v>121</v>
      </c>
    </row>
    <row r="179" spans="2:3" ht="12.75">
      <c r="B179" s="13" t="s">
        <v>116</v>
      </c>
      <c r="C179" s="2" t="s">
        <v>123</v>
      </c>
    </row>
    <row r="181" ht="13.5" thickBot="1">
      <c r="D181" s="4" t="s">
        <v>74</v>
      </c>
    </row>
    <row r="182" spans="4:7" ht="13.5" thickBot="1">
      <c r="D182" s="4"/>
      <c r="G182" s="17" t="s">
        <v>12</v>
      </c>
    </row>
    <row r="183" spans="4:7" ht="13.5" thickBot="1">
      <c r="D183" s="4"/>
      <c r="G183" s="20"/>
    </row>
    <row r="184" spans="4:7" ht="12.75">
      <c r="D184" s="21" t="s">
        <v>124</v>
      </c>
      <c r="G184" s="22"/>
    </row>
    <row r="185" spans="4:7" ht="12.75">
      <c r="D185" s="2" t="s">
        <v>125</v>
      </c>
      <c r="G185" s="24">
        <v>5000</v>
      </c>
    </row>
    <row r="186" spans="4:7" ht="12.75">
      <c r="D186" s="2" t="s">
        <v>126</v>
      </c>
      <c r="G186" s="24">
        <f>4559+2280</f>
        <v>6839</v>
      </c>
    </row>
    <row r="187" ht="12.75">
      <c r="G187" s="24"/>
    </row>
    <row r="188" spans="4:7" ht="12.75">
      <c r="D188" s="21" t="s">
        <v>127</v>
      </c>
      <c r="G188" s="24"/>
    </row>
    <row r="189" spans="4:7" ht="12.75">
      <c r="D189" s="2" t="s">
        <v>125</v>
      </c>
      <c r="G189" s="24">
        <v>98300</v>
      </c>
    </row>
    <row r="190" spans="4:7" ht="13.5" thickBot="1">
      <c r="D190" s="2" t="s">
        <v>126</v>
      </c>
      <c r="G190" s="23">
        <f>41700+19857</f>
        <v>61557</v>
      </c>
    </row>
    <row r="191" ht="13.5" thickBot="1">
      <c r="G191" s="25">
        <f>SUM(G185:G190)</f>
        <v>171696</v>
      </c>
    </row>
    <row r="192" ht="12.75">
      <c r="G192" s="11"/>
    </row>
    <row r="193" spans="6:7" ht="12.75">
      <c r="F193" s="8"/>
      <c r="G193" s="11"/>
    </row>
    <row r="194" spans="4:7" ht="13.5" thickBot="1">
      <c r="D194" s="2" t="s">
        <v>152</v>
      </c>
      <c r="F194" s="8"/>
      <c r="G194" s="9">
        <v>53159</v>
      </c>
    </row>
    <row r="195" spans="6:7" ht="13.5" thickTop="1">
      <c r="F195" s="8"/>
      <c r="G195" s="11"/>
    </row>
    <row r="196" spans="6:7" ht="12.75">
      <c r="F196" s="8"/>
      <c r="G196" s="11"/>
    </row>
    <row r="197" spans="2:3" ht="12.75">
      <c r="B197" s="13" t="s">
        <v>118</v>
      </c>
      <c r="C197" s="2" t="s">
        <v>129</v>
      </c>
    </row>
    <row r="199" spans="3:7" ht="12.75">
      <c r="C199" s="21" t="s">
        <v>130</v>
      </c>
      <c r="G199" s="26" t="s">
        <v>12</v>
      </c>
    </row>
    <row r="200" ht="12.75">
      <c r="C200" s="2" t="s">
        <v>131</v>
      </c>
    </row>
    <row r="201" spans="3:7" ht="12.75">
      <c r="C201" s="2" t="s">
        <v>188</v>
      </c>
      <c r="G201" s="8">
        <v>68839</v>
      </c>
    </row>
    <row r="203" spans="2:3" ht="12.75">
      <c r="B203" s="13" t="s">
        <v>122</v>
      </c>
      <c r="C203" s="2" t="s">
        <v>133</v>
      </c>
    </row>
    <row r="205" spans="2:3" ht="12.75">
      <c r="B205" s="13" t="s">
        <v>128</v>
      </c>
      <c r="C205" s="2" t="s">
        <v>135</v>
      </c>
    </row>
    <row r="207" spans="2:3" ht="13.5" thickBot="1">
      <c r="B207" s="13" t="s">
        <v>132</v>
      </c>
      <c r="C207" s="2" t="s">
        <v>137</v>
      </c>
    </row>
    <row r="208" ht="13.5" thickBot="1">
      <c r="G208" s="27" t="s">
        <v>12</v>
      </c>
    </row>
    <row r="209" ht="13.5" thickBot="1">
      <c r="D209" s="4" t="s">
        <v>138</v>
      </c>
    </row>
    <row r="210" ht="12.75">
      <c r="G210" s="18"/>
    </row>
    <row r="211" spans="4:7" ht="12.75">
      <c r="D211" s="2" t="s">
        <v>139</v>
      </c>
      <c r="G211" s="28">
        <v>7199</v>
      </c>
    </row>
    <row r="212" spans="4:7" ht="12.75">
      <c r="D212" s="2" t="s">
        <v>140</v>
      </c>
      <c r="G212" s="28">
        <v>39</v>
      </c>
    </row>
    <row r="213" spans="4:7" ht="12.75">
      <c r="D213" s="2" t="s">
        <v>88</v>
      </c>
      <c r="G213" s="28">
        <f>144+66+26-154</f>
        <v>82</v>
      </c>
    </row>
    <row r="214" ht="13.5" thickBot="1">
      <c r="G214" s="29">
        <f>SUM(G211:G213)</f>
        <v>7320</v>
      </c>
    </row>
    <row r="215" spans="5:7" ht="14.25" thickBot="1" thickTop="1">
      <c r="E215" s="8"/>
      <c r="G215" s="30"/>
    </row>
    <row r="216" spans="4:5" ht="13.5" thickBot="1">
      <c r="D216" s="4" t="s">
        <v>141</v>
      </c>
      <c r="E216" s="8"/>
    </row>
    <row r="217" spans="5:7" ht="12.75">
      <c r="E217" s="8"/>
      <c r="G217" s="18"/>
    </row>
    <row r="218" spans="4:7" ht="12.75">
      <c r="D218" s="2" t="s">
        <v>139</v>
      </c>
      <c r="G218" s="28">
        <v>209</v>
      </c>
    </row>
    <row r="219" spans="4:7" ht="12.75">
      <c r="D219" s="2" t="s">
        <v>140</v>
      </c>
      <c r="G219" s="28">
        <f>42-12+1210-992</f>
        <v>248</v>
      </c>
    </row>
    <row r="220" spans="4:7" ht="12.75">
      <c r="D220" s="2" t="s">
        <v>88</v>
      </c>
      <c r="G220" s="28">
        <f>-320-12+2</f>
        <v>-330</v>
      </c>
    </row>
    <row r="221" ht="13.5" thickBot="1">
      <c r="G221" s="29">
        <f>SUM(G218:G220)</f>
        <v>127</v>
      </c>
    </row>
    <row r="222" spans="5:7" ht="14.25" thickBot="1" thickTop="1">
      <c r="E222" s="8"/>
      <c r="G222" s="30"/>
    </row>
    <row r="223" spans="4:5" ht="13.5" thickBot="1">
      <c r="D223" s="4" t="s">
        <v>142</v>
      </c>
      <c r="E223" s="8"/>
    </row>
    <row r="224" spans="5:7" ht="12.75">
      <c r="E224" s="8"/>
      <c r="G224" s="18"/>
    </row>
    <row r="225" spans="4:7" ht="12.75">
      <c r="D225" s="2" t="s">
        <v>139</v>
      </c>
      <c r="G225" s="28">
        <f>274868+1086+2732+1327+1973+1444+519</f>
        <v>283949</v>
      </c>
    </row>
    <row r="226" spans="4:7" ht="12.75">
      <c r="D226" s="2" t="s">
        <v>140</v>
      </c>
      <c r="G226" s="28">
        <f>64+49822+1540+967+456+56+17+243496+3</f>
        <v>296421</v>
      </c>
    </row>
    <row r="227" spans="4:7" ht="12.75">
      <c r="D227" s="2" t="s">
        <v>88</v>
      </c>
      <c r="G227" s="28">
        <f>47811+6982+190+103+290+2414+135+3+15+59+124+27+17+12+1125</f>
        <v>59307</v>
      </c>
    </row>
    <row r="228" ht="13.5" thickBot="1">
      <c r="G228" s="29">
        <f>SUM(G225:G227)</f>
        <v>639677</v>
      </c>
    </row>
    <row r="229" spans="5:7" ht="14.25" thickBot="1" thickTop="1">
      <c r="E229" s="12"/>
      <c r="G229" s="30"/>
    </row>
    <row r="230" spans="4:5" ht="12.75">
      <c r="D230" s="2" t="s">
        <v>143</v>
      </c>
      <c r="E230" s="12"/>
    </row>
    <row r="231" spans="4:5" ht="12.75">
      <c r="D231" s="2" t="s">
        <v>144</v>
      </c>
      <c r="E231" s="12"/>
    </row>
    <row r="232" ht="12.75">
      <c r="E232" s="12"/>
    </row>
    <row r="233" ht="12.75">
      <c r="E233" s="12"/>
    </row>
    <row r="234" spans="2:5" ht="12.75">
      <c r="B234" s="13" t="s">
        <v>134</v>
      </c>
      <c r="C234" s="2" t="s">
        <v>190</v>
      </c>
      <c r="E234" s="12"/>
    </row>
    <row r="235" spans="3:5" ht="12.75">
      <c r="C235" s="2" t="s">
        <v>191</v>
      </c>
      <c r="E235" s="12"/>
    </row>
    <row r="236" spans="3:5" ht="12.75">
      <c r="C236" s="2" t="s">
        <v>192</v>
      </c>
      <c r="E236" s="12"/>
    </row>
    <row r="237" ht="12.75">
      <c r="E237" s="12"/>
    </row>
    <row r="238" spans="2:3" ht="12.75">
      <c r="B238" s="13" t="s">
        <v>136</v>
      </c>
      <c r="C238" s="2" t="s">
        <v>193</v>
      </c>
    </row>
    <row r="239" ht="12.75">
      <c r="C239" s="2" t="s">
        <v>197</v>
      </c>
    </row>
    <row r="242" spans="2:3" ht="12.75">
      <c r="B242" s="13" t="s">
        <v>145</v>
      </c>
      <c r="C242" s="2" t="s">
        <v>168</v>
      </c>
    </row>
    <row r="243" spans="2:3" ht="12.75">
      <c r="B243" s="13"/>
      <c r="C243" s="2" t="s">
        <v>169</v>
      </c>
    </row>
    <row r="244" ht="12.75">
      <c r="B244" s="13"/>
    </row>
    <row r="245" spans="2:3" ht="12.75">
      <c r="B245" s="13" t="s">
        <v>146</v>
      </c>
      <c r="C245" s="2" t="s">
        <v>117</v>
      </c>
    </row>
    <row r="247" spans="2:3" ht="12.75">
      <c r="B247" s="13" t="s">
        <v>147</v>
      </c>
      <c r="C247" s="2" t="s">
        <v>198</v>
      </c>
    </row>
    <row r="248" spans="2:3" ht="12.75">
      <c r="B248" s="13"/>
      <c r="C248" s="2" t="s">
        <v>199</v>
      </c>
    </row>
    <row r="249" spans="2:3" ht="12.75">
      <c r="B249" s="13"/>
      <c r="C249" s="2" t="s">
        <v>200</v>
      </c>
    </row>
    <row r="250" ht="12.75">
      <c r="B250" s="13"/>
    </row>
    <row r="251" spans="2:3" ht="12.75">
      <c r="B251" s="13" t="s">
        <v>148</v>
      </c>
      <c r="C251" s="2" t="s">
        <v>149</v>
      </c>
    </row>
    <row r="253" spans="2:3" ht="12.75">
      <c r="B253" s="34">
        <v>21</v>
      </c>
      <c r="C253" s="2" t="s">
        <v>166</v>
      </c>
    </row>
    <row r="254" ht="12.75" customHeight="1"/>
    <row r="255" ht="12.75" customHeight="1">
      <c r="B255" s="13"/>
    </row>
    <row r="256" ht="12.75" customHeight="1"/>
    <row r="257" ht="12.75" customHeight="1"/>
    <row r="259" ht="12.75">
      <c r="C259" s="4" t="s">
        <v>150</v>
      </c>
    </row>
    <row r="260" ht="13.5" customHeight="1"/>
    <row r="263" ht="12.75">
      <c r="C263" s="4" t="s">
        <v>195</v>
      </c>
    </row>
    <row r="264" ht="12.75">
      <c r="C264" s="2" t="s">
        <v>196</v>
      </c>
    </row>
    <row r="268" ht="12.75">
      <c r="C268" s="35" t="s">
        <v>194</v>
      </c>
    </row>
    <row r="269" ht="12.75">
      <c r="C269" s="2" t="s">
        <v>151</v>
      </c>
    </row>
  </sheetData>
  <printOptions gridLines="1" horizontalCentered="1"/>
  <pageMargins left="0.25" right="0.25" top="0.4" bottom="0.25" header="0.5" footer="0.1"/>
  <pageSetup horizontalDpi="300" verticalDpi="300" orientation="portrait" paperSize="9" scale="95" r:id="rId1"/>
  <headerFooter alignWithMargins="0">
    <oddFooter>&amp;R&amp;8&amp;D</oddFooter>
  </headerFooter>
  <rowBreaks count="3" manualBreakCount="3">
    <brk id="62" max="7" man="1"/>
    <brk id="195" max="7" man="1"/>
    <brk id="25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ECONSTATED BERHAD</dc:creator>
  <cp:keywords/>
  <dc:description/>
  <cp:lastModifiedBy>USER</cp:lastModifiedBy>
  <cp:lastPrinted>2001-11-06T09:58:32Z</cp:lastPrinted>
  <dcterms:created xsi:type="dcterms:W3CDTF">2001-04-17T03:09:00Z</dcterms:created>
  <dcterms:modified xsi:type="dcterms:W3CDTF">2001-11-06T09:58:40Z</dcterms:modified>
  <cp:category/>
  <cp:version/>
  <cp:contentType/>
  <cp:contentStatus/>
</cp:coreProperties>
</file>