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'Sheet1'!$A$1:$H$59</definedName>
    <definedName name="_xlnm.Print_Area" localSheetId="1">'Sheet2'!$A$1:$J$38</definedName>
  </definedNames>
  <calcPr fullCalcOnLoad="1"/>
</workbook>
</file>

<file path=xl/sharedStrings.xml><?xml version="1.0" encoding="utf-8"?>
<sst xmlns="http://schemas.openxmlformats.org/spreadsheetml/2006/main" count="114" uniqueCount="66">
  <si>
    <t>AFFIN HOLDINGS BERHAD - GROUP CASH FLOW STATEMENTS AS AT 31 DECEMBER 2003</t>
  </si>
  <si>
    <t>Group</t>
  </si>
  <si>
    <t>CASH FLOW FROM OPERATING ACTIVITIES</t>
  </si>
  <si>
    <t>RM'000</t>
  </si>
  <si>
    <t>Profit before taxation and zakat</t>
  </si>
  <si>
    <t xml:space="preserve">Adjustments for items not involving the movement of </t>
  </si>
  <si>
    <t xml:space="preserve">  cash and cash equivalents:</t>
  </si>
  <si>
    <t>/</t>
  </si>
  <si>
    <t>Gain on disposal of investment securities</t>
  </si>
  <si>
    <t>Amortisation of premium net of accretion of discount</t>
  </si>
  <si>
    <t>Provision for diminution in value of investing securities</t>
  </si>
  <si>
    <t>Bad debts written off</t>
  </si>
  <si>
    <t>Provision for bad and doubtful debts and financing and</t>
  </si>
  <si>
    <t xml:space="preserve">  interest-in-suspense</t>
  </si>
  <si>
    <t>Amortisation of deferred expenditure</t>
  </si>
  <si>
    <t>Share of associated company profit</t>
  </si>
  <si>
    <t>Provision on amounts recoverable from Danaharta</t>
  </si>
  <si>
    <t>Provision for impairment during the year</t>
  </si>
  <si>
    <t>OPERATING PROFIT BEFORE CHANGES IN WORKING CAPITAL</t>
  </si>
  <si>
    <t>INCREASE/DECREASE IN OPERATING ACTIVITIES</t>
  </si>
  <si>
    <t>Decrease in loans, advances and financing</t>
  </si>
  <si>
    <t>(Increase/decrease in other assets</t>
  </si>
  <si>
    <t>Decrease in statutory deposits with Bank Negara Malaysia</t>
  </si>
  <si>
    <t>Decrease in dealing securities</t>
  </si>
  <si>
    <t>Decrease in foreclosed properties</t>
  </si>
  <si>
    <t>(Decrease)/increase in deposits from customers</t>
  </si>
  <si>
    <t xml:space="preserve">  financial institution</t>
  </si>
  <si>
    <t>(Decrease) in obligations on securities sold under</t>
  </si>
  <si>
    <t xml:space="preserve">  repurchase agreement</t>
  </si>
  <si>
    <t>Increase/decrease) in bills and acceptances payable</t>
  </si>
  <si>
    <t>(Decrease) in securities purchase under resale</t>
  </si>
  <si>
    <t>Increase/(decrease) in amount sold to Cagamas</t>
  </si>
  <si>
    <t xml:space="preserve">Increase/(decrease) in deposits and placements with </t>
  </si>
  <si>
    <t>Increase/(decrease) in trade debtors</t>
  </si>
  <si>
    <t>Increase/(decrease) in trade creditors</t>
  </si>
  <si>
    <t>Cash generated from/(utilised in) operations</t>
  </si>
  <si>
    <t>Taxation and zakat paid</t>
  </si>
  <si>
    <t>NET CASH GENERATED FROM/(UTILISED IN) OPERATING ACTIVITIES</t>
  </si>
  <si>
    <t>CASH FLOW FROM INVESTING ACTIVITIES</t>
  </si>
  <si>
    <t>Proceeds from disposal of property, plant &amp; equitment</t>
  </si>
  <si>
    <t>Purchased of property, plant &amp; equipment</t>
  </si>
  <si>
    <t>Dividend received from associated company</t>
  </si>
  <si>
    <t>NET CASH (UTILISED)/GENERATED FROM INVESTING ACTIVITIES</t>
  </si>
  <si>
    <t>CASH FLOWS FROM FINANCING ACTIVITIES</t>
  </si>
  <si>
    <t xml:space="preserve">Proceeds from minority interest on capital call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</si>
  <si>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</si>
  <si>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</si>
  <si>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</si>
  <si>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</si>
  <si>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Gain on sale of dealing securities</t>
  </si>
  <si>
    <t>Provision for/(write back of) bad and doubtful debts - other debtors</t>
  </si>
  <si>
    <t>Provision for/(write back of) bad and doubtful debts - trade debtors</t>
  </si>
  <si>
    <t>Accrues payables on staff retirement benefits</t>
  </si>
  <si>
    <t>Gain on disposal of property, plant and equipment</t>
  </si>
  <si>
    <t>Property, plant &amp; equipment written-off</t>
  </si>
  <si>
    <t>Depreciation on property, plant and equipment</t>
  </si>
  <si>
    <t>Loss on dilution of interest in subsidiary</t>
  </si>
  <si>
    <t>Increase/(decrease) in other liabilities</t>
  </si>
  <si>
    <t>Increase/(decrease) in deposits and placements of banks and other</t>
  </si>
  <si>
    <t>Taxation recovered</t>
  </si>
  <si>
    <t>Net purchase of investment securities</t>
  </si>
  <si>
    <t>Net cash flow on acquisition of subsidiaries</t>
  </si>
  <si>
    <t>Repayment of borrowings</t>
  </si>
  <si>
    <t>Dividend paid to shareholders</t>
  </si>
  <si>
    <t>Dividend paid to minority interest in subsidiaries</t>
  </si>
  <si>
    <t>Proceeds from issuance of share capital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</si>
</sst>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[Red]\(#,###\)"/>
  </numFmts>
  <fonts count="11">
    <font>
      <sz val="10"/>
      <name val="Arial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Helv"/>
      <family val="0"/>
    </font>
    <font>
      <sz val="10"/>
      <name val="Helv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2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 horizontal="center" vertical="center"/>
      <protection locked="0"/>
    </xf>
    <xf numFmtId="37" fontId="0" fillId="0" borderId="0" xfId="0" applyNumberFormat="1" applyAlignment="1" applyProtection="1">
      <alignment/>
      <protection locked="0"/>
    </xf>
    <xf numFmtId="37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0" fillId="0" borderId="0" xfId="0" applyNumberFormat="1" applyBorder="1" applyAlignment="1" applyProtection="1" quotePrefix="1">
      <alignment/>
      <protection locked="0"/>
    </xf>
    <xf numFmtId="0" fontId="0" fillId="0" borderId="0" xfId="0" applyAlignment="1" quotePrefix="1">
      <alignment/>
    </xf>
    <xf numFmtId="37" fontId="0" fillId="0" borderId="0" xfId="0" applyNumberFormat="1" applyBorder="1" applyAlignment="1" applyProtection="1" quotePrefix="1">
      <alignment horizontal="right"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 horizontal="centerContinuous" vertical="center"/>
      <protection locked="0"/>
    </xf>
    <xf numFmtId="37" fontId="0" fillId="0" borderId="0" xfId="0" applyNumberFormat="1" applyAlignment="1" applyProtection="1" quotePrefix="1">
      <alignment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37" fontId="4" fillId="0" borderId="2" xfId="0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 locked="0"/>
    </xf>
    <xf numFmtId="37" fontId="0" fillId="0" borderId="0" xfId="0" applyNumberFormat="1" applyBorder="1" applyAlignment="1">
      <alignment/>
    </xf>
    <xf numFmtId="37" fontId="2" fillId="0" borderId="0" xfId="0" applyNumberFormat="1" applyFont="1" applyBorder="1" applyAlignment="1">
      <alignment horizontal="right" vertical="center"/>
    </xf>
    <xf numFmtId="37" fontId="8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37" fontId="4" fillId="0" borderId="0" xfId="0" applyNumberFormat="1" applyFont="1" applyBorder="1" applyAlignment="1" applyProtection="1" quotePrefix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2" fillId="0" borderId="2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yong1\My%20Documents\cslfye1203\cslws1203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nt1"/>
      <sheetName val="bsnt2"/>
      <sheetName val="bsnt3"/>
      <sheetName val="bsnt4"/>
      <sheetName val="bsnt5"/>
      <sheetName val="bscws"/>
      <sheetName val="plcws"/>
      <sheetName val="csflw"/>
      <sheetName val="cflw00"/>
      <sheetName val="cflw001"/>
      <sheetName val="csflw02"/>
      <sheetName val="csflw02i"/>
      <sheetName val="bsreconstruc"/>
      <sheetName val="famov"/>
      <sheetName val="loanprovmovagm"/>
      <sheetName val="loanprovmov1"/>
      <sheetName val="loanprovmov"/>
      <sheetName val="esos"/>
      <sheetName val="disafb"/>
    </sheetNames>
    <sheetDataSet>
      <sheetData sheetId="3">
        <row r="90">
          <cell r="S90">
            <v>16633</v>
          </cell>
        </row>
        <row r="158">
          <cell r="S158">
            <v>777</v>
          </cell>
        </row>
        <row r="165">
          <cell r="S165">
            <v>0</v>
          </cell>
        </row>
        <row r="237">
          <cell r="S237">
            <v>16687</v>
          </cell>
        </row>
      </sheetData>
      <sheetData sheetId="6">
        <row r="19">
          <cell r="S19">
            <v>19953</v>
          </cell>
        </row>
        <row r="20">
          <cell r="T20">
            <v>142024</v>
          </cell>
        </row>
      </sheetData>
      <sheetData sheetId="7">
        <row r="10">
          <cell r="J10">
            <v>-31599</v>
          </cell>
        </row>
        <row r="12">
          <cell r="L12">
            <v>4896</v>
          </cell>
        </row>
        <row r="21">
          <cell r="J21">
            <v>0</v>
          </cell>
        </row>
        <row r="27">
          <cell r="J27">
            <v>223115</v>
          </cell>
        </row>
        <row r="28">
          <cell r="J28">
            <v>1769995</v>
          </cell>
        </row>
        <row r="29">
          <cell r="J29">
            <v>130145</v>
          </cell>
        </row>
        <row r="30">
          <cell r="J30">
            <v>-195667</v>
          </cell>
        </row>
        <row r="33">
          <cell r="J33">
            <v>96833</v>
          </cell>
        </row>
        <row r="40">
          <cell r="J40">
            <v>-67363</v>
          </cell>
        </row>
        <row r="42">
          <cell r="M42">
            <v>3110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60" zoomScaleNormal="75" workbookViewId="0" topLeftCell="A21">
      <selection activeCell="H37" sqref="H37"/>
    </sheetView>
  </sheetViews>
  <sheetFormatPr defaultColWidth="9.140625" defaultRowHeight="12.75"/>
  <cols>
    <col min="5" max="5" width="18.421875" style="0" customWidth="1"/>
    <col min="6" max="6" width="18.140625" style="0" customWidth="1"/>
    <col min="7" max="7" width="17.57421875" style="0" customWidth="1"/>
    <col min="8" max="9" width="17.28125" style="0" customWidth="1"/>
    <col min="10" max="10" width="9.8515625" style="0" bestFit="1" customWidth="1"/>
    <col min="11" max="12" width="9.28125" style="0" bestFit="1" customWidth="1"/>
  </cols>
  <sheetData>
    <row r="1" s="1" customFormat="1" ht="15.75">
      <c r="A1" s="1" t="s">
        <v>0</v>
      </c>
    </row>
    <row r="2" spans="7:9" ht="15.75">
      <c r="G2" s="42" t="s">
        <v>1</v>
      </c>
      <c r="H2" s="42"/>
      <c r="I2" s="2"/>
    </row>
    <row r="3" spans="1:15" ht="15.75">
      <c r="A3" s="3" t="s">
        <v>2</v>
      </c>
      <c r="B3" s="4"/>
      <c r="C3" s="5"/>
      <c r="D3" s="5"/>
      <c r="E3" s="5"/>
      <c r="F3" s="5"/>
      <c r="G3" s="6">
        <v>2003</v>
      </c>
      <c r="H3" s="6">
        <v>2002</v>
      </c>
      <c r="I3" s="5"/>
      <c r="J3" s="7"/>
      <c r="K3" s="8"/>
      <c r="L3" s="8"/>
      <c r="M3" s="2"/>
      <c r="N3" s="2"/>
      <c r="O3" s="2"/>
    </row>
    <row r="4" spans="1:15" ht="15.75">
      <c r="A4" s="3"/>
      <c r="B4" s="4"/>
      <c r="C4" s="5"/>
      <c r="D4" s="5"/>
      <c r="E4" s="5"/>
      <c r="F4" s="5"/>
      <c r="G4" s="9" t="s">
        <v>3</v>
      </c>
      <c r="H4" s="9" t="s">
        <v>3</v>
      </c>
      <c r="I4" s="5"/>
      <c r="J4" s="7"/>
      <c r="K4" s="8"/>
      <c r="L4" s="8"/>
      <c r="M4" s="2"/>
      <c r="N4" s="2"/>
      <c r="O4" s="2"/>
    </row>
    <row r="5" spans="1:15" ht="15.75">
      <c r="A5" s="10" t="s">
        <v>4</v>
      </c>
      <c r="B5" s="4"/>
      <c r="C5" s="5"/>
      <c r="D5" s="5"/>
      <c r="E5" s="5"/>
      <c r="F5" s="5"/>
      <c r="G5" s="11">
        <f>'[1]plcws'!T20</f>
        <v>142024</v>
      </c>
      <c r="H5" s="11">
        <f>170549+2798</f>
        <v>173347</v>
      </c>
      <c r="I5" s="5"/>
      <c r="J5" s="7">
        <v>2798</v>
      </c>
      <c r="K5" s="8"/>
      <c r="L5" s="8"/>
      <c r="M5" s="2"/>
      <c r="N5" s="2"/>
      <c r="O5" s="2"/>
    </row>
    <row r="6" spans="1:15" ht="15.75">
      <c r="A6" s="10"/>
      <c r="B6" s="4"/>
      <c r="C6" s="5"/>
      <c r="D6" s="5"/>
      <c r="E6" s="5"/>
      <c r="F6" s="5"/>
      <c r="G6" s="11"/>
      <c r="H6" s="11"/>
      <c r="I6" s="5"/>
      <c r="J6" s="7"/>
      <c r="K6" s="8"/>
      <c r="L6" s="8"/>
      <c r="M6" s="2"/>
      <c r="N6" s="2"/>
      <c r="O6" s="2"/>
    </row>
    <row r="7" spans="1:15" ht="15.75">
      <c r="A7" s="12" t="s">
        <v>5</v>
      </c>
      <c r="B7" s="4"/>
      <c r="C7" s="5"/>
      <c r="D7" s="5"/>
      <c r="E7" s="5"/>
      <c r="F7" s="5"/>
      <c r="G7" s="11"/>
      <c r="H7" s="11"/>
      <c r="I7" s="5"/>
      <c r="J7" s="7"/>
      <c r="K7" s="8"/>
      <c r="L7" s="8"/>
      <c r="M7" s="2"/>
      <c r="N7" s="2"/>
      <c r="O7" s="2"/>
    </row>
    <row r="8" spans="1:15" ht="15.75">
      <c r="A8" s="4" t="s">
        <v>6</v>
      </c>
      <c r="C8" s="13"/>
      <c r="D8" s="5"/>
      <c r="E8" s="5"/>
      <c r="F8" s="5"/>
      <c r="G8" s="11"/>
      <c r="H8" s="11"/>
      <c r="I8" s="5"/>
      <c r="J8" s="7"/>
      <c r="K8" s="8"/>
      <c r="L8" s="8"/>
      <c r="M8" s="2"/>
      <c r="N8" s="2"/>
      <c r="O8" s="2"/>
    </row>
    <row r="9" spans="1:15" ht="15.75">
      <c r="A9" s="14"/>
      <c r="B9" s="4"/>
      <c r="C9" s="5"/>
      <c r="D9" s="5"/>
      <c r="E9" s="5"/>
      <c r="F9" s="5"/>
      <c r="G9" s="11"/>
      <c r="H9" s="11"/>
      <c r="I9" s="5"/>
      <c r="J9" s="7"/>
      <c r="K9" s="8"/>
      <c r="L9" s="8"/>
      <c r="M9" s="2"/>
      <c r="N9" s="2"/>
      <c r="O9" s="2"/>
    </row>
    <row r="10" spans="1:15" ht="15.75">
      <c r="A10" s="14" t="s">
        <v>49</v>
      </c>
      <c r="B10" s="4"/>
      <c r="C10" s="5"/>
      <c r="D10" s="5"/>
      <c r="E10" s="5"/>
      <c r="F10" s="15" t="s">
        <v>7</v>
      </c>
      <c r="G10" s="11">
        <v>-7638</v>
      </c>
      <c r="H10" s="11">
        <v>-1278</v>
      </c>
      <c r="I10" s="15" t="s">
        <v>7</v>
      </c>
      <c r="J10" s="7"/>
      <c r="K10" s="8"/>
      <c r="L10" s="8"/>
      <c r="M10" s="2"/>
      <c r="N10" s="2"/>
      <c r="O10" s="2"/>
    </row>
    <row r="11" spans="1:15" ht="15.75">
      <c r="A11" s="14" t="s">
        <v>8</v>
      </c>
      <c r="B11" s="4"/>
      <c r="C11" s="5"/>
      <c r="D11" s="5"/>
      <c r="E11" s="5"/>
      <c r="F11" s="16" t="s">
        <v>7</v>
      </c>
      <c r="G11" s="11">
        <f>-'[1]bsnt4'!S90</f>
        <v>-16633</v>
      </c>
      <c r="H11" s="11">
        <v>-32751</v>
      </c>
      <c r="I11" s="15" t="s">
        <v>7</v>
      </c>
      <c r="J11" s="7"/>
      <c r="K11" s="8"/>
      <c r="L11" s="8"/>
      <c r="M11" s="2"/>
      <c r="N11" s="2"/>
      <c r="O11" s="2"/>
    </row>
    <row r="12" spans="1:15" ht="15.75">
      <c r="A12" s="4" t="s">
        <v>9</v>
      </c>
      <c r="B12" s="12"/>
      <c r="C12" s="5"/>
      <c r="D12" s="5"/>
      <c r="E12" s="5"/>
      <c r="F12" s="15" t="s">
        <v>7</v>
      </c>
      <c r="G12" s="11">
        <v>14365</v>
      </c>
      <c r="H12" s="11">
        <v>-72343</v>
      </c>
      <c r="I12" s="15" t="s">
        <v>7</v>
      </c>
      <c r="J12" s="7"/>
      <c r="K12" s="8"/>
      <c r="L12" s="8"/>
      <c r="M12" s="2"/>
      <c r="N12" s="2"/>
      <c r="O12" s="2"/>
    </row>
    <row r="13" spans="1:15" ht="15.75">
      <c r="A13" s="10" t="s">
        <v>10</v>
      </c>
      <c r="B13" s="4"/>
      <c r="C13" s="5"/>
      <c r="D13" s="5"/>
      <c r="E13" s="5"/>
      <c r="F13" s="15" t="s">
        <v>7</v>
      </c>
      <c r="G13" s="11">
        <v>39305</v>
      </c>
      <c r="H13" s="11">
        <v>24209</v>
      </c>
      <c r="I13" s="15" t="s">
        <v>7</v>
      </c>
      <c r="J13" s="7"/>
      <c r="K13" s="8"/>
      <c r="L13" s="8"/>
      <c r="M13" s="2"/>
      <c r="N13" s="2"/>
      <c r="O13" s="2"/>
    </row>
    <row r="14" spans="1:15" ht="15.75">
      <c r="A14" s="10" t="s">
        <v>11</v>
      </c>
      <c r="B14" s="4"/>
      <c r="C14" s="5"/>
      <c r="D14" s="5"/>
      <c r="E14" s="5"/>
      <c r="F14" s="5"/>
      <c r="G14" s="11">
        <f>'[1]bsnt4'!S237</f>
        <v>16687</v>
      </c>
      <c r="H14" s="11">
        <v>12298</v>
      </c>
      <c r="I14" s="15" t="s">
        <v>7</v>
      </c>
      <c r="J14" s="7"/>
      <c r="K14" s="8"/>
      <c r="L14" s="8"/>
      <c r="M14" s="2"/>
      <c r="N14" s="2"/>
      <c r="O14" s="2"/>
    </row>
    <row r="15" spans="1:15" ht="15.75">
      <c r="A15" s="10" t="s">
        <v>12</v>
      </c>
      <c r="B15" s="10"/>
      <c r="C15" s="5"/>
      <c r="D15" s="5"/>
      <c r="E15" s="5"/>
      <c r="F15" s="5"/>
      <c r="G15" s="11"/>
      <c r="H15" s="11"/>
      <c r="I15" s="5"/>
      <c r="J15" s="7"/>
      <c r="K15" s="8"/>
      <c r="L15" s="8"/>
      <c r="M15" s="2"/>
      <c r="N15" s="2"/>
      <c r="O15" s="2"/>
    </row>
    <row r="16" spans="1:15" ht="15.75">
      <c r="A16" s="10" t="s">
        <v>13</v>
      </c>
      <c r="C16" s="5"/>
      <c r="D16" s="5"/>
      <c r="E16" s="17" t="s">
        <v>7</v>
      </c>
      <c r="F16" s="18"/>
      <c r="G16" s="11">
        <v>399883</v>
      </c>
      <c r="H16" s="11">
        <v>291188</v>
      </c>
      <c r="I16" s="15" t="s">
        <v>7</v>
      </c>
      <c r="J16" s="7"/>
      <c r="K16" s="8"/>
      <c r="L16" s="8"/>
      <c r="M16" s="2"/>
      <c r="N16" s="2"/>
      <c r="O16" s="2"/>
    </row>
    <row r="17" spans="1:15" ht="15.75">
      <c r="A17" s="10" t="s">
        <v>50</v>
      </c>
      <c r="C17" s="5"/>
      <c r="D17" s="5"/>
      <c r="E17" s="17"/>
      <c r="F17" s="18"/>
      <c r="G17" s="11">
        <v>3120</v>
      </c>
      <c r="H17" s="11">
        <v>-166</v>
      </c>
      <c r="I17" s="15"/>
      <c r="J17" s="7"/>
      <c r="K17" s="8"/>
      <c r="L17" s="8"/>
      <c r="M17" s="2"/>
      <c r="N17" s="2"/>
      <c r="O17" s="2"/>
    </row>
    <row r="18" spans="1:15" ht="15.75">
      <c r="A18" s="10" t="s">
        <v>51</v>
      </c>
      <c r="C18" s="5"/>
      <c r="D18" s="5"/>
      <c r="E18" s="17"/>
      <c r="F18" s="18"/>
      <c r="G18" s="11">
        <v>4302</v>
      </c>
      <c r="H18" s="11">
        <v>-352</v>
      </c>
      <c r="I18" s="15"/>
      <c r="J18" s="7"/>
      <c r="K18" s="8"/>
      <c r="L18" s="8"/>
      <c r="M18" s="2"/>
      <c r="N18" s="2"/>
      <c r="O18" s="2"/>
    </row>
    <row r="19" spans="1:15" ht="15.75">
      <c r="A19" s="10" t="s">
        <v>53</v>
      </c>
      <c r="B19" s="10"/>
      <c r="C19" s="5"/>
      <c r="D19" s="5"/>
      <c r="E19" s="5"/>
      <c r="F19" s="15"/>
      <c r="G19" s="11">
        <v>-1953</v>
      </c>
      <c r="H19" s="11">
        <v>-2963</v>
      </c>
      <c r="I19" s="15" t="s">
        <v>7</v>
      </c>
      <c r="J19" s="7"/>
      <c r="K19" s="8"/>
      <c r="L19" s="8"/>
      <c r="M19" s="2"/>
      <c r="N19" s="2"/>
      <c r="O19" s="2"/>
    </row>
    <row r="20" spans="1:15" ht="15.75">
      <c r="A20" s="10" t="s">
        <v>54</v>
      </c>
      <c r="B20" s="10"/>
      <c r="C20" s="5"/>
      <c r="D20" s="5"/>
      <c r="E20" s="5"/>
      <c r="F20" s="15"/>
      <c r="G20" s="11">
        <v>1215</v>
      </c>
      <c r="H20" s="11">
        <v>3546</v>
      </c>
      <c r="I20" s="15" t="s">
        <v>7</v>
      </c>
      <c r="J20" s="7"/>
      <c r="K20" s="8"/>
      <c r="L20" s="8"/>
      <c r="M20" s="2"/>
      <c r="N20" s="2"/>
      <c r="O20" s="2"/>
    </row>
    <row r="21" spans="1:15" ht="15.75">
      <c r="A21" s="10" t="s">
        <v>14</v>
      </c>
      <c r="B21" s="10"/>
      <c r="C21" s="5"/>
      <c r="D21" s="5"/>
      <c r="E21" s="5"/>
      <c r="F21" s="15"/>
      <c r="G21" s="11">
        <f>'[1]bsnt4'!S165</f>
        <v>0</v>
      </c>
      <c r="H21" s="11">
        <v>147</v>
      </c>
      <c r="I21" s="15" t="s">
        <v>7</v>
      </c>
      <c r="J21" s="7"/>
      <c r="K21" s="8"/>
      <c r="L21" s="8"/>
      <c r="M21" s="2"/>
      <c r="N21" s="2"/>
      <c r="O21" s="2"/>
    </row>
    <row r="22" spans="1:15" ht="15.75">
      <c r="A22" s="10" t="s">
        <v>55</v>
      </c>
      <c r="B22" s="10"/>
      <c r="C22" s="5"/>
      <c r="D22" s="5"/>
      <c r="E22" s="5"/>
      <c r="F22" s="15"/>
      <c r="G22" s="11">
        <v>70137</v>
      </c>
      <c r="H22" s="11">
        <v>71134</v>
      </c>
      <c r="I22" s="15" t="s">
        <v>7</v>
      </c>
      <c r="J22" s="7"/>
      <c r="K22" s="8"/>
      <c r="L22" s="8"/>
      <c r="M22" s="2"/>
      <c r="N22" s="2"/>
      <c r="O22" s="2"/>
    </row>
    <row r="23" spans="1:15" ht="15.75">
      <c r="A23" s="10" t="s">
        <v>15</v>
      </c>
      <c r="B23" s="10"/>
      <c r="C23" s="5"/>
      <c r="D23" s="5"/>
      <c r="E23" s="5"/>
      <c r="F23" s="15"/>
      <c r="G23" s="11">
        <f>-'[1]plcws'!S19</f>
        <v>-19953</v>
      </c>
      <c r="H23" s="11">
        <v>-9645</v>
      </c>
      <c r="I23" s="15" t="s">
        <v>7</v>
      </c>
      <c r="J23" s="7"/>
      <c r="K23" s="8"/>
      <c r="L23" s="8"/>
      <c r="M23" s="2"/>
      <c r="N23" s="2"/>
      <c r="O23" s="2"/>
    </row>
    <row r="24" spans="1:15" ht="15.75">
      <c r="A24" s="10" t="s">
        <v>52</v>
      </c>
      <c r="B24" s="10"/>
      <c r="C24" s="5"/>
      <c r="D24" s="5"/>
      <c r="E24" s="5"/>
      <c r="F24" s="5"/>
      <c r="G24" s="11">
        <f>'[1]bsnt4'!S158</f>
        <v>777</v>
      </c>
      <c r="H24" s="11">
        <v>967</v>
      </c>
      <c r="I24" s="15" t="s">
        <v>7</v>
      </c>
      <c r="J24" s="7"/>
      <c r="K24" s="8"/>
      <c r="L24" s="8"/>
      <c r="M24" s="2"/>
      <c r="N24" s="2"/>
      <c r="O24" s="2"/>
    </row>
    <row r="25" spans="1:15" ht="15.75">
      <c r="A25" s="10" t="s">
        <v>16</v>
      </c>
      <c r="B25" s="10"/>
      <c r="C25" s="5"/>
      <c r="D25" s="5"/>
      <c r="E25" s="5"/>
      <c r="F25" s="5"/>
      <c r="G25" s="11">
        <v>19018</v>
      </c>
      <c r="H25" s="11">
        <v>50690</v>
      </c>
      <c r="I25" s="15" t="s">
        <v>7</v>
      </c>
      <c r="J25" s="7"/>
      <c r="K25" s="8"/>
      <c r="L25" s="8"/>
      <c r="M25" s="2"/>
      <c r="N25" s="2"/>
      <c r="O25" s="2"/>
    </row>
    <row r="26" spans="1:15" ht="15.75">
      <c r="A26" s="10" t="s">
        <v>17</v>
      </c>
      <c r="B26" s="10"/>
      <c r="C26" s="5"/>
      <c r="D26" s="5"/>
      <c r="E26" s="5"/>
      <c r="F26" s="5"/>
      <c r="G26" s="11">
        <v>0</v>
      </c>
      <c r="H26" s="11"/>
      <c r="I26" s="5"/>
      <c r="J26" s="7"/>
      <c r="K26" s="8"/>
      <c r="L26" s="8"/>
      <c r="M26" s="2"/>
      <c r="N26" s="2"/>
      <c r="O26" s="2"/>
    </row>
    <row r="27" spans="1:15" ht="15.75">
      <c r="A27" s="10" t="s">
        <v>56</v>
      </c>
      <c r="B27" s="10"/>
      <c r="C27" s="5"/>
      <c r="D27" s="5"/>
      <c r="E27" s="5"/>
      <c r="F27" s="5"/>
      <c r="G27" s="11">
        <f>'[1]csflw'!I50</f>
        <v>0</v>
      </c>
      <c r="H27" s="11">
        <f>9405+771</f>
        <v>10176</v>
      </c>
      <c r="I27" s="5"/>
      <c r="J27" s="7"/>
      <c r="K27" s="8">
        <v>771</v>
      </c>
      <c r="L27" s="8"/>
      <c r="M27" s="2"/>
      <c r="N27" s="2"/>
      <c r="O27" s="2"/>
    </row>
    <row r="28" spans="1:15" ht="15.75">
      <c r="A28" s="10"/>
      <c r="B28" s="10"/>
      <c r="C28" s="5"/>
      <c r="D28" s="5"/>
      <c r="E28" s="5"/>
      <c r="F28" s="5"/>
      <c r="G28" s="11">
        <v>0</v>
      </c>
      <c r="H28" s="11">
        <v>0</v>
      </c>
      <c r="I28" s="15" t="s">
        <v>7</v>
      </c>
      <c r="J28" s="7"/>
      <c r="K28" s="8"/>
      <c r="L28" s="8"/>
      <c r="M28" s="2"/>
      <c r="N28" s="2"/>
      <c r="O28" s="2"/>
    </row>
    <row r="29" spans="1:15" ht="15.75">
      <c r="A29" s="10"/>
      <c r="B29" s="10"/>
      <c r="C29" s="5"/>
      <c r="D29" s="5"/>
      <c r="E29" s="5"/>
      <c r="F29" s="5"/>
      <c r="G29" s="11"/>
      <c r="H29" s="11"/>
      <c r="I29" s="5"/>
      <c r="J29" s="7"/>
      <c r="K29" s="8"/>
      <c r="L29" s="8"/>
      <c r="M29" s="2"/>
      <c r="N29" s="2"/>
      <c r="O29" s="2"/>
    </row>
    <row r="30" spans="1:15" ht="15.75">
      <c r="A30" s="10"/>
      <c r="B30" s="10"/>
      <c r="C30" s="5"/>
      <c r="D30" s="5"/>
      <c r="E30" s="5"/>
      <c r="F30" s="5"/>
      <c r="G30" s="19"/>
      <c r="H30" s="19"/>
      <c r="I30" s="5"/>
      <c r="J30" s="7"/>
      <c r="K30" s="8"/>
      <c r="L30" s="8"/>
      <c r="M30" s="2"/>
      <c r="N30" s="2"/>
      <c r="O30" s="2"/>
    </row>
    <row r="31" spans="1:15" ht="15.75">
      <c r="A31" s="3" t="s">
        <v>18</v>
      </c>
      <c r="B31" s="10"/>
      <c r="C31" s="5"/>
      <c r="D31" s="5"/>
      <c r="E31" s="5"/>
      <c r="F31" s="5"/>
      <c r="G31" s="20">
        <f>SUM(G5:G29)</f>
        <v>664656</v>
      </c>
      <c r="H31" s="20">
        <f>SUM(H5:H29)</f>
        <v>518204</v>
      </c>
      <c r="I31" s="5"/>
      <c r="J31" s="7">
        <f>SUM(J5:J24)</f>
        <v>2798</v>
      </c>
      <c r="K31" s="7"/>
      <c r="L31" s="7">
        <f>SUM(L5:L24)</f>
        <v>0</v>
      </c>
      <c r="M31" s="2"/>
      <c r="N31" s="2"/>
      <c r="O31" s="2"/>
    </row>
    <row r="32" spans="1:15" ht="15.75">
      <c r="A32" s="10"/>
      <c r="B32" s="10"/>
      <c r="C32" s="5"/>
      <c r="D32" s="5"/>
      <c r="E32" s="5"/>
      <c r="F32" s="5"/>
      <c r="G32" s="21"/>
      <c r="H32" s="21"/>
      <c r="I32" s="5"/>
      <c r="J32" s="7"/>
      <c r="K32" s="8"/>
      <c r="L32" s="8"/>
      <c r="M32" s="2"/>
      <c r="N32" s="2"/>
      <c r="O32" s="2"/>
    </row>
    <row r="33" spans="1:15" ht="15.75">
      <c r="A33" s="3" t="s">
        <v>19</v>
      </c>
      <c r="B33" s="10"/>
      <c r="C33" s="5"/>
      <c r="D33" s="5"/>
      <c r="E33" s="5"/>
      <c r="F33" s="5"/>
      <c r="G33" s="21"/>
      <c r="H33" s="21"/>
      <c r="I33" s="5"/>
      <c r="J33" s="7"/>
      <c r="K33" s="8"/>
      <c r="L33" s="8"/>
      <c r="M33" s="2"/>
      <c r="N33" s="2"/>
      <c r="O33" s="2"/>
    </row>
    <row r="34" spans="1:15" ht="15.75">
      <c r="A34" s="10"/>
      <c r="B34" s="10"/>
      <c r="C34" s="5"/>
      <c r="D34" s="5"/>
      <c r="E34" s="5"/>
      <c r="F34" s="5"/>
      <c r="G34" s="21"/>
      <c r="H34" s="21"/>
      <c r="I34" s="5"/>
      <c r="J34" s="7"/>
      <c r="K34" s="8"/>
      <c r="L34" s="8"/>
      <c r="M34" s="2"/>
      <c r="N34" s="2"/>
      <c r="O34" s="2"/>
    </row>
    <row r="35" spans="1:15" ht="15.75">
      <c r="A35" s="10" t="s">
        <v>20</v>
      </c>
      <c r="B35" s="10"/>
      <c r="C35" s="5"/>
      <c r="D35" s="5"/>
      <c r="E35" s="5"/>
      <c r="F35" s="17" t="s">
        <v>7</v>
      </c>
      <c r="G35" s="11">
        <v>1030646</v>
      </c>
      <c r="H35" s="11">
        <v>858360</v>
      </c>
      <c r="I35" s="15" t="s">
        <v>7</v>
      </c>
      <c r="J35" s="7"/>
      <c r="K35" s="8"/>
      <c r="L35" s="8"/>
      <c r="M35" s="2"/>
      <c r="N35" s="2"/>
      <c r="O35" s="2"/>
    </row>
    <row r="36" spans="1:15" ht="15.75">
      <c r="A36" s="22" t="s">
        <v>21</v>
      </c>
      <c r="B36" s="10"/>
      <c r="C36" s="5"/>
      <c r="D36" s="5"/>
      <c r="E36" s="5"/>
      <c r="F36" s="17" t="s">
        <v>7</v>
      </c>
      <c r="G36" s="11">
        <v>-570604</v>
      </c>
      <c r="H36" s="11">
        <f>-220121-771</f>
        <v>-220892</v>
      </c>
      <c r="I36" s="15" t="s">
        <v>7</v>
      </c>
      <c r="J36" s="7"/>
      <c r="K36" s="8">
        <v>-771</v>
      </c>
      <c r="L36" s="8"/>
      <c r="M36" s="2"/>
      <c r="N36" s="2"/>
      <c r="O36" s="2"/>
    </row>
    <row r="37" spans="1:15" ht="15.75">
      <c r="A37" s="10" t="s">
        <v>22</v>
      </c>
      <c r="B37" s="10"/>
      <c r="C37" s="5"/>
      <c r="D37" s="5"/>
      <c r="E37" s="5"/>
      <c r="F37" s="17" t="s">
        <v>7</v>
      </c>
      <c r="G37" s="11">
        <f>'[1]csflw'!J10</f>
        <v>-31599</v>
      </c>
      <c r="H37" s="11">
        <v>76164</v>
      </c>
      <c r="I37" s="15" t="s">
        <v>7</v>
      </c>
      <c r="J37" s="7"/>
      <c r="K37" s="8"/>
      <c r="L37" s="8"/>
      <c r="M37" s="2"/>
      <c r="N37" s="2"/>
      <c r="O37" s="2"/>
    </row>
    <row r="38" spans="1:15" ht="15.75">
      <c r="A38" s="10" t="s">
        <v>23</v>
      </c>
      <c r="B38" s="10"/>
      <c r="C38" s="5"/>
      <c r="D38" s="5"/>
      <c r="E38" s="5"/>
      <c r="F38" s="23"/>
      <c r="G38" s="11">
        <v>1174445</v>
      </c>
      <c r="H38" s="11">
        <v>-833562</v>
      </c>
      <c r="I38" s="15" t="s">
        <v>7</v>
      </c>
      <c r="J38" s="7"/>
      <c r="K38" s="8"/>
      <c r="L38" s="8"/>
      <c r="M38" s="2"/>
      <c r="N38" s="2"/>
      <c r="O38" s="2"/>
    </row>
    <row r="39" spans="1:15" ht="15.75">
      <c r="A39" s="10" t="s">
        <v>24</v>
      </c>
      <c r="B39" s="10"/>
      <c r="C39" s="5"/>
      <c r="D39" s="5"/>
      <c r="E39" s="5"/>
      <c r="F39" s="23"/>
      <c r="G39" s="11"/>
      <c r="H39" s="11"/>
      <c r="I39" s="5"/>
      <c r="J39" s="7"/>
      <c r="K39" s="8"/>
      <c r="L39" s="8"/>
      <c r="M39" s="2"/>
      <c r="N39" s="2"/>
      <c r="O39" s="2"/>
    </row>
    <row r="40" spans="1:15" ht="15.75">
      <c r="A40" s="22" t="s">
        <v>25</v>
      </c>
      <c r="B40" s="10"/>
      <c r="C40" s="5"/>
      <c r="D40" s="5"/>
      <c r="E40" s="5"/>
      <c r="F40" s="17" t="s">
        <v>7</v>
      </c>
      <c r="G40" s="11">
        <f>'[1]csflw'!J27</f>
        <v>223115</v>
      </c>
      <c r="H40" s="11">
        <v>1598236</v>
      </c>
      <c r="I40" s="15" t="s">
        <v>7</v>
      </c>
      <c r="J40" s="7"/>
      <c r="K40" s="8"/>
      <c r="L40" s="8"/>
      <c r="M40" s="2"/>
      <c r="N40" s="2"/>
      <c r="O40" s="2"/>
    </row>
    <row r="41" spans="1:15" ht="15.75">
      <c r="A41" s="10" t="s">
        <v>57</v>
      </c>
      <c r="B41" s="10"/>
      <c r="C41" s="5"/>
      <c r="D41" s="5"/>
      <c r="E41" s="5"/>
      <c r="F41" s="17" t="s">
        <v>7</v>
      </c>
      <c r="G41" s="11">
        <f>57271+1243</f>
        <v>58514</v>
      </c>
      <c r="H41" s="11">
        <f>-168419-2798</f>
        <v>-171217</v>
      </c>
      <c r="I41" s="15" t="s">
        <v>7</v>
      </c>
      <c r="J41" s="7">
        <f>-2798+1243</f>
        <v>-1555</v>
      </c>
      <c r="K41" s="8">
        <v>1243</v>
      </c>
      <c r="L41" s="8"/>
      <c r="M41" s="2"/>
      <c r="N41" s="2"/>
      <c r="O41" s="2"/>
    </row>
    <row r="42" spans="1:15" ht="15.75">
      <c r="A42" s="10" t="s">
        <v>58</v>
      </c>
      <c r="B42" s="10"/>
      <c r="C42" s="5"/>
      <c r="D42" s="5"/>
      <c r="E42" s="5"/>
      <c r="F42" s="23"/>
      <c r="G42" s="11"/>
      <c r="H42" s="11"/>
      <c r="I42" s="5"/>
      <c r="J42" s="7"/>
      <c r="K42" s="8"/>
      <c r="L42" s="8"/>
      <c r="M42" s="2"/>
      <c r="N42" s="2"/>
      <c r="O42" s="2"/>
    </row>
    <row r="43" spans="1:15" ht="15.75">
      <c r="A43" s="10" t="s">
        <v>26</v>
      </c>
      <c r="C43" s="5"/>
      <c r="D43" s="5"/>
      <c r="E43" s="5"/>
      <c r="F43" s="17" t="s">
        <v>7</v>
      </c>
      <c r="G43" s="11">
        <f>'[1]csflw'!J28</f>
        <v>1769995</v>
      </c>
      <c r="H43" s="11">
        <v>-43877</v>
      </c>
      <c r="I43" s="15" t="s">
        <v>7</v>
      </c>
      <c r="J43" s="7"/>
      <c r="K43" s="8"/>
      <c r="L43" s="8"/>
      <c r="M43" s="2"/>
      <c r="N43" s="2"/>
      <c r="O43" s="2"/>
    </row>
    <row r="44" spans="1:15" ht="15.75">
      <c r="A44" s="22" t="s">
        <v>27</v>
      </c>
      <c r="B44" s="10"/>
      <c r="C44" s="5"/>
      <c r="D44" s="5"/>
      <c r="E44" s="5"/>
      <c r="F44" s="23"/>
      <c r="G44" s="11"/>
      <c r="H44" s="11"/>
      <c r="I44" s="5"/>
      <c r="J44" s="7"/>
      <c r="K44" s="8"/>
      <c r="L44" s="8"/>
      <c r="M44" s="2"/>
      <c r="N44" s="2"/>
      <c r="O44" s="2"/>
    </row>
    <row r="45" spans="1:15" ht="15.75">
      <c r="A45" s="10" t="s">
        <v>28</v>
      </c>
      <c r="C45" s="5"/>
      <c r="D45" s="5"/>
      <c r="E45" s="5"/>
      <c r="F45" s="17" t="s">
        <v>7</v>
      </c>
      <c r="G45" s="11">
        <f>'[1]csflw'!J29</f>
        <v>130145</v>
      </c>
      <c r="H45" s="11">
        <v>-5692</v>
      </c>
      <c r="I45" s="15" t="s">
        <v>7</v>
      </c>
      <c r="J45" s="7"/>
      <c r="K45" s="8"/>
      <c r="L45" s="8"/>
      <c r="M45" s="2"/>
      <c r="N45" s="2"/>
      <c r="O45" s="2"/>
    </row>
    <row r="46" spans="1:15" ht="15.75">
      <c r="A46" s="10" t="s">
        <v>29</v>
      </c>
      <c r="B46" s="10"/>
      <c r="C46" s="5"/>
      <c r="D46" s="5"/>
      <c r="E46" s="5"/>
      <c r="F46" s="17" t="s">
        <v>7</v>
      </c>
      <c r="G46" s="11">
        <f>'[1]csflw'!J30</f>
        <v>-195667</v>
      </c>
      <c r="H46" s="11">
        <v>-104117</v>
      </c>
      <c r="I46" s="15" t="s">
        <v>7</v>
      </c>
      <c r="J46" s="7"/>
      <c r="K46" s="8"/>
      <c r="L46" s="8"/>
      <c r="M46" s="2"/>
      <c r="N46" s="2"/>
      <c r="O46" s="2"/>
    </row>
    <row r="47" spans="1:15" ht="15.75">
      <c r="A47" s="22" t="s">
        <v>30</v>
      </c>
      <c r="B47" s="10"/>
      <c r="C47" s="5"/>
      <c r="D47" s="5"/>
      <c r="E47" s="5"/>
      <c r="F47" s="17" t="s">
        <v>7</v>
      </c>
      <c r="G47" s="11">
        <f>'[1]csflw'!J21</f>
        <v>0</v>
      </c>
      <c r="H47" s="11">
        <v>1001</v>
      </c>
      <c r="I47" s="15"/>
      <c r="J47" s="7"/>
      <c r="K47" s="8"/>
      <c r="L47" s="8"/>
      <c r="M47" s="2"/>
      <c r="N47" s="2"/>
      <c r="O47" s="2"/>
    </row>
    <row r="48" spans="1:15" ht="15.75">
      <c r="A48" s="10" t="s">
        <v>31</v>
      </c>
      <c r="B48" s="10"/>
      <c r="C48" s="5"/>
      <c r="D48" s="5"/>
      <c r="E48" s="5"/>
      <c r="F48" s="17" t="s">
        <v>7</v>
      </c>
      <c r="G48" s="11">
        <f>'[1]csflw'!J40</f>
        <v>-67363</v>
      </c>
      <c r="H48" s="11">
        <v>425026</v>
      </c>
      <c r="I48" s="15" t="s">
        <v>7</v>
      </c>
      <c r="J48" s="7"/>
      <c r="K48" s="8"/>
      <c r="L48" s="8"/>
      <c r="M48" s="2"/>
      <c r="N48" s="2"/>
      <c r="O48" s="2"/>
    </row>
    <row r="49" spans="1:15" ht="15.75">
      <c r="A49" s="10" t="s">
        <v>32</v>
      </c>
      <c r="B49" s="10"/>
      <c r="C49" s="5"/>
      <c r="D49" s="5"/>
      <c r="E49" s="5"/>
      <c r="F49" s="17"/>
      <c r="G49" s="11"/>
      <c r="H49" s="11"/>
      <c r="I49" s="5"/>
      <c r="J49" s="7"/>
      <c r="K49" s="8"/>
      <c r="L49" s="8"/>
      <c r="M49" s="2"/>
      <c r="N49" s="2"/>
      <c r="O49" s="2"/>
    </row>
    <row r="50" spans="1:15" ht="15.75">
      <c r="A50" s="10" t="s">
        <v>26</v>
      </c>
      <c r="B50" s="10"/>
      <c r="C50" s="5"/>
      <c r="D50" s="5"/>
      <c r="E50" s="5"/>
      <c r="F50" s="17"/>
      <c r="G50" s="11">
        <v>222024</v>
      </c>
      <c r="H50" s="11">
        <f>203141+1980</f>
        <v>205121</v>
      </c>
      <c r="I50" s="15" t="s">
        <v>7</v>
      </c>
      <c r="J50" s="7"/>
      <c r="K50" s="8"/>
      <c r="L50" s="8"/>
      <c r="M50" s="2"/>
      <c r="N50" s="2"/>
      <c r="O50" s="2"/>
    </row>
    <row r="51" spans="1:15" ht="15.75">
      <c r="A51" s="10" t="s">
        <v>33</v>
      </c>
      <c r="B51" s="10"/>
      <c r="C51" s="5"/>
      <c r="D51" s="5"/>
      <c r="E51" s="5"/>
      <c r="F51" s="17"/>
      <c r="G51" s="11">
        <v>-152912</v>
      </c>
      <c r="H51" s="11">
        <v>38624</v>
      </c>
      <c r="I51" s="5"/>
      <c r="J51" s="7"/>
      <c r="K51" s="8"/>
      <c r="L51" s="8"/>
      <c r="M51" s="2"/>
      <c r="N51" s="2"/>
      <c r="O51" s="2"/>
    </row>
    <row r="52" spans="1:15" ht="15.75">
      <c r="A52" s="10" t="s">
        <v>34</v>
      </c>
      <c r="B52" s="10"/>
      <c r="C52" s="5"/>
      <c r="D52" s="5"/>
      <c r="E52" s="5"/>
      <c r="F52" s="17"/>
      <c r="G52" s="19">
        <f>'[1]csflw'!J33</f>
        <v>96833</v>
      </c>
      <c r="H52" s="19">
        <v>-43462</v>
      </c>
      <c r="I52" s="5"/>
      <c r="J52" s="7"/>
      <c r="K52" s="8"/>
      <c r="L52" s="8"/>
      <c r="M52" s="2"/>
      <c r="N52" s="2"/>
      <c r="O52" s="2"/>
    </row>
    <row r="53" spans="1:15" ht="15.75">
      <c r="A53" s="10" t="s">
        <v>35</v>
      </c>
      <c r="B53" s="4"/>
      <c r="C53" s="5"/>
      <c r="D53" s="5"/>
      <c r="E53" s="24"/>
      <c r="F53" s="23"/>
      <c r="G53" s="25">
        <f>SUM(G31:G52)</f>
        <v>4352228</v>
      </c>
      <c r="H53" s="25">
        <f>SUM(H31:H52)</f>
        <v>2297917</v>
      </c>
      <c r="I53" s="5"/>
      <c r="J53" s="7">
        <f>SUM(J31:J48)</f>
        <v>1243</v>
      </c>
      <c r="K53" s="7"/>
      <c r="L53" s="7">
        <f>SUM(L31:L48)</f>
        <v>0</v>
      </c>
      <c r="M53" s="2"/>
      <c r="N53" s="2"/>
      <c r="O53" s="2"/>
    </row>
    <row r="54" spans="1:15" ht="15.75">
      <c r="A54" s="10"/>
      <c r="B54" s="4"/>
      <c r="C54" s="5"/>
      <c r="D54" s="5"/>
      <c r="E54" s="5"/>
      <c r="F54" s="23"/>
      <c r="G54" s="11"/>
      <c r="H54" s="11"/>
      <c r="I54" s="5"/>
      <c r="J54" s="7"/>
      <c r="K54" s="8"/>
      <c r="L54" s="8"/>
      <c r="M54" s="2"/>
      <c r="N54" s="2"/>
      <c r="O54" s="2"/>
    </row>
    <row r="55" spans="1:15" ht="15.75">
      <c r="A55" s="10" t="s">
        <v>36</v>
      </c>
      <c r="B55" s="4"/>
      <c r="C55" s="5"/>
      <c r="D55" s="5"/>
      <c r="E55" s="5"/>
      <c r="F55" s="5"/>
      <c r="G55" s="11">
        <v>-50750</v>
      </c>
      <c r="H55" s="11">
        <v>-70021</v>
      </c>
      <c r="I55" s="5"/>
      <c r="J55" s="7"/>
      <c r="K55" s="8"/>
      <c r="L55" s="8"/>
      <c r="M55" s="2"/>
      <c r="N55" s="2"/>
      <c r="O55" s="2"/>
    </row>
    <row r="56" spans="1:15" ht="15.75">
      <c r="A56" s="10" t="s">
        <v>59</v>
      </c>
      <c r="B56" s="4"/>
      <c r="C56" s="5"/>
      <c r="D56" s="5"/>
      <c r="E56" s="5"/>
      <c r="F56" s="5"/>
      <c r="G56" s="11">
        <v>36230</v>
      </c>
      <c r="H56" s="11">
        <v>7862</v>
      </c>
      <c r="I56" s="5"/>
      <c r="J56" s="7"/>
      <c r="K56" s="8"/>
      <c r="L56" s="8"/>
      <c r="M56" s="2"/>
      <c r="N56" s="2"/>
      <c r="O56" s="2"/>
    </row>
    <row r="57" spans="1:15" ht="15.75">
      <c r="A57" s="26"/>
      <c r="B57" s="4"/>
      <c r="C57" s="5"/>
      <c r="D57" s="5"/>
      <c r="E57" s="5"/>
      <c r="F57" s="5"/>
      <c r="G57" s="11"/>
      <c r="H57" s="11"/>
      <c r="I57" s="5"/>
      <c r="J57" s="7"/>
      <c r="K57" s="8"/>
      <c r="L57" s="8"/>
      <c r="M57" s="2"/>
      <c r="N57" s="2"/>
      <c r="O57" s="2"/>
    </row>
    <row r="58" spans="1:15" ht="15.75">
      <c r="A58" s="27" t="s">
        <v>37</v>
      </c>
      <c r="B58" s="4"/>
      <c r="C58" s="5"/>
      <c r="D58" s="5"/>
      <c r="E58" s="5"/>
      <c r="F58" s="5"/>
      <c r="G58" s="28">
        <f>SUM(G53:G57)</f>
        <v>4337708</v>
      </c>
      <c r="H58" s="28">
        <f>SUM(H53:H57)</f>
        <v>2235758</v>
      </c>
      <c r="I58" s="5"/>
      <c r="J58" s="7">
        <f>J53+J55</f>
        <v>1243</v>
      </c>
      <c r="K58" s="8"/>
      <c r="L58" s="7">
        <f>L53+L55</f>
        <v>0</v>
      </c>
      <c r="M58" s="2"/>
      <c r="N58" s="2"/>
      <c r="O58" s="2"/>
    </row>
    <row r="59" spans="1:15" ht="15.75">
      <c r="A59" s="29"/>
      <c r="B59" s="4"/>
      <c r="C59" s="5"/>
      <c r="D59" s="5"/>
      <c r="E59" s="30"/>
      <c r="F59" s="30"/>
      <c r="G59" s="31"/>
      <c r="H59" s="31"/>
      <c r="I59" s="5"/>
      <c r="J59" s="7"/>
      <c r="K59" s="8"/>
      <c r="L59" s="8"/>
      <c r="M59" s="2"/>
      <c r="N59" s="2"/>
      <c r="O59" s="2"/>
    </row>
    <row r="60" spans="1:15" ht="15.75">
      <c r="A60" s="32"/>
      <c r="B60" s="4"/>
      <c r="C60" s="5"/>
      <c r="D60" s="5"/>
      <c r="E60" s="5"/>
      <c r="F60" s="5"/>
      <c r="G60" s="23"/>
      <c r="H60" s="5"/>
      <c r="I60" s="5"/>
      <c r="J60" s="33"/>
      <c r="K60" s="5"/>
      <c r="L60" s="5"/>
      <c r="M60" s="2"/>
      <c r="N60" s="2"/>
      <c r="O60" s="2"/>
    </row>
    <row r="61" spans="7:9" ht="12.75">
      <c r="G61" s="34"/>
      <c r="I61" s="2"/>
    </row>
    <row r="62" spans="7:9" ht="12.75">
      <c r="G62" s="34"/>
      <c r="I62" s="2"/>
    </row>
    <row r="63" spans="7:9" ht="12.75">
      <c r="G63" s="34"/>
      <c r="I63" s="2"/>
    </row>
    <row r="64" spans="7:9" ht="12.75">
      <c r="G64" s="34"/>
      <c r="I64" s="2"/>
    </row>
    <row r="65" spans="7:9" ht="12.75">
      <c r="G65" s="34"/>
      <c r="I65" s="2"/>
    </row>
    <row r="66" spans="7:9" ht="12.75">
      <c r="G66" s="34"/>
      <c r="I66" s="2"/>
    </row>
    <row r="67" spans="7:9" ht="12.75">
      <c r="G67" s="34"/>
      <c r="I67" s="2"/>
    </row>
    <row r="68" ht="12.75">
      <c r="I68" s="2"/>
    </row>
    <row r="69" ht="12.75">
      <c r="I69" s="2"/>
    </row>
    <row r="70" ht="12.75">
      <c r="I70" s="2"/>
    </row>
  </sheetData>
  <mergeCells count="1">
    <mergeCell ref="G2:H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75" zoomScaleNormal="75" workbookViewId="0" topLeftCell="A1">
      <selection activeCell="M21" sqref="M21"/>
    </sheetView>
  </sheetViews>
  <sheetFormatPr defaultColWidth="9.140625" defaultRowHeight="12.75"/>
  <cols>
    <col min="6" max="6" width="20.57421875" style="0" customWidth="1"/>
    <col min="7" max="8" width="19.8515625" style="0" customWidth="1"/>
  </cols>
  <sheetData>
    <row r="1" spans="1:25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3" spans="7:8" ht="15.75">
      <c r="G3" s="42" t="s">
        <v>1</v>
      </c>
      <c r="H3" s="42"/>
    </row>
    <row r="4" spans="7:8" ht="15.75">
      <c r="G4" s="6">
        <v>2003</v>
      </c>
      <c r="H4" s="6">
        <v>2002</v>
      </c>
    </row>
    <row r="5" spans="7:8" ht="15.75">
      <c r="G5" s="9" t="s">
        <v>3</v>
      </c>
      <c r="H5" s="9" t="s">
        <v>3</v>
      </c>
    </row>
    <row r="6" spans="1:13" ht="15.75">
      <c r="A6" s="3" t="s">
        <v>38</v>
      </c>
      <c r="B6" s="4"/>
      <c r="C6" s="5"/>
      <c r="D6" s="5"/>
      <c r="E6" s="5"/>
      <c r="F6" s="5"/>
      <c r="I6" s="5"/>
      <c r="J6" s="7"/>
      <c r="K6" s="8"/>
      <c r="L6" s="8"/>
      <c r="M6" s="2"/>
    </row>
    <row r="7" spans="1:13" ht="15.75">
      <c r="A7" s="3"/>
      <c r="B7" s="4"/>
      <c r="C7" s="5"/>
      <c r="D7" s="5"/>
      <c r="E7" s="5"/>
      <c r="F7" s="5"/>
      <c r="G7" s="21"/>
      <c r="H7" s="21"/>
      <c r="I7" s="5"/>
      <c r="J7" s="7"/>
      <c r="K7" s="8"/>
      <c r="L7" s="8"/>
      <c r="M7" s="2"/>
    </row>
    <row r="8" spans="1:13" ht="15.75">
      <c r="A8" s="14" t="s">
        <v>60</v>
      </c>
      <c r="B8" s="4"/>
      <c r="C8" s="5"/>
      <c r="D8" s="5"/>
      <c r="E8" s="5"/>
      <c r="F8" s="5"/>
      <c r="G8" s="11">
        <v>-1692103</v>
      </c>
      <c r="H8" s="11">
        <v>-1694497</v>
      </c>
      <c r="I8" s="35" t="s">
        <v>7</v>
      </c>
      <c r="J8" s="7"/>
      <c r="K8" s="8"/>
      <c r="L8" s="8"/>
      <c r="M8" s="2"/>
    </row>
    <row r="9" spans="1:13" ht="15.75">
      <c r="A9" s="14" t="s">
        <v>39</v>
      </c>
      <c r="B9" s="4"/>
      <c r="C9" s="5"/>
      <c r="D9" s="5"/>
      <c r="E9" s="5"/>
      <c r="F9" s="5"/>
      <c r="G9" s="11">
        <v>3737</v>
      </c>
      <c r="H9" s="11">
        <v>6743</v>
      </c>
      <c r="I9" s="5"/>
      <c r="J9" s="7"/>
      <c r="K9" s="8"/>
      <c r="L9" s="8"/>
      <c r="M9" s="2"/>
    </row>
    <row r="10" spans="1:13" ht="15.75">
      <c r="A10" s="40" t="s">
        <v>40</v>
      </c>
      <c r="B10" s="4"/>
      <c r="C10" s="5"/>
      <c r="D10" s="5"/>
      <c r="E10" s="5"/>
      <c r="F10" s="5"/>
      <c r="G10" s="11">
        <v>-36385</v>
      </c>
      <c r="H10" s="11">
        <v>-74443</v>
      </c>
      <c r="I10" s="5"/>
      <c r="J10" s="7"/>
      <c r="K10" s="8"/>
      <c r="L10" s="8"/>
      <c r="M10" s="2"/>
    </row>
    <row r="11" spans="1:13" ht="15.75">
      <c r="A11" s="14" t="s">
        <v>41</v>
      </c>
      <c r="B11" s="4"/>
      <c r="C11" s="13"/>
      <c r="D11" s="5"/>
      <c r="E11" s="5"/>
      <c r="F11" s="5"/>
      <c r="G11" s="11">
        <f>'[1]csflw'!L48+'[1]csflw'!L12</f>
        <v>4896</v>
      </c>
      <c r="H11" s="11">
        <v>2016</v>
      </c>
      <c r="I11" s="15" t="s">
        <v>7</v>
      </c>
      <c r="J11" s="7"/>
      <c r="K11" s="8"/>
      <c r="L11" s="8"/>
      <c r="M11" s="2"/>
    </row>
    <row r="12" spans="1:13" ht="15.75">
      <c r="A12" s="41" t="s">
        <v>61</v>
      </c>
      <c r="B12" s="12"/>
      <c r="C12" s="5"/>
      <c r="D12" s="5"/>
      <c r="E12" s="5"/>
      <c r="F12" s="5"/>
      <c r="G12" s="11">
        <f>'[1]csflw'!L19</f>
        <v>0</v>
      </c>
      <c r="H12" s="11">
        <v>-41912</v>
      </c>
      <c r="I12" s="5"/>
      <c r="J12" s="7"/>
      <c r="K12" s="8"/>
      <c r="L12" s="8"/>
      <c r="M12" s="2"/>
    </row>
    <row r="13" spans="1:13" ht="15.75">
      <c r="A13" s="10"/>
      <c r="B13" s="10"/>
      <c r="C13" s="5"/>
      <c r="D13" s="5"/>
      <c r="E13" s="5"/>
      <c r="F13" s="5"/>
      <c r="G13" s="21"/>
      <c r="H13" s="21"/>
      <c r="I13" s="5"/>
      <c r="J13" s="7"/>
      <c r="K13" s="8"/>
      <c r="L13" s="8"/>
      <c r="M13" s="2"/>
    </row>
    <row r="14" spans="1:13" ht="15.75">
      <c r="A14" s="36" t="s">
        <v>42</v>
      </c>
      <c r="B14" s="10"/>
      <c r="C14" s="5"/>
      <c r="D14" s="5"/>
      <c r="E14" s="5"/>
      <c r="F14" s="5"/>
      <c r="G14" s="37">
        <f>SUM(G8:G13)</f>
        <v>-1719855</v>
      </c>
      <c r="H14" s="37">
        <f>SUM(H8:H13)</f>
        <v>-1802093</v>
      </c>
      <c r="I14" s="5"/>
      <c r="J14" s="7">
        <f>SUM(J8:J13)</f>
        <v>0</v>
      </c>
      <c r="K14" s="8"/>
      <c r="L14" s="7">
        <f>SUM(L8:L13)</f>
        <v>0</v>
      </c>
      <c r="M14" s="2"/>
    </row>
    <row r="15" spans="1:13" ht="15.75">
      <c r="A15" s="10"/>
      <c r="B15" s="10"/>
      <c r="C15" s="5"/>
      <c r="D15" s="5"/>
      <c r="E15" s="5"/>
      <c r="F15" s="5"/>
      <c r="G15" s="21"/>
      <c r="H15" s="21"/>
      <c r="I15" s="5"/>
      <c r="J15" s="7"/>
      <c r="K15" s="8"/>
      <c r="L15" s="8"/>
      <c r="M15" s="2"/>
    </row>
    <row r="16" spans="1:13" ht="15.75">
      <c r="A16" s="3" t="s">
        <v>43</v>
      </c>
      <c r="B16" s="10"/>
      <c r="C16" s="5"/>
      <c r="D16" s="5"/>
      <c r="E16" s="5"/>
      <c r="F16" s="5"/>
      <c r="G16" s="21"/>
      <c r="H16" s="21"/>
      <c r="I16" s="5"/>
      <c r="J16" s="7"/>
      <c r="K16" s="8"/>
      <c r="L16" s="8"/>
      <c r="M16" s="2"/>
    </row>
    <row r="17" spans="1:13" ht="15.75">
      <c r="A17" s="10"/>
      <c r="B17" s="10"/>
      <c r="C17" s="5"/>
      <c r="D17" s="5"/>
      <c r="E17" s="5"/>
      <c r="F17" s="5"/>
      <c r="G17" s="21"/>
      <c r="H17" s="21"/>
      <c r="I17" s="5"/>
      <c r="J17" s="7"/>
      <c r="K17" s="8"/>
      <c r="L17" s="8"/>
      <c r="M17" s="2"/>
    </row>
    <row r="18" spans="1:13" ht="15.75">
      <c r="A18" s="10" t="s">
        <v>62</v>
      </c>
      <c r="B18" s="10"/>
      <c r="C18" s="5"/>
      <c r="D18" s="5"/>
      <c r="E18" s="5"/>
      <c r="F18" s="5"/>
      <c r="G18" s="11">
        <v>-35000</v>
      </c>
      <c r="H18" s="11">
        <v>-20000</v>
      </c>
      <c r="I18" s="15" t="s">
        <v>7</v>
      </c>
      <c r="J18" s="7"/>
      <c r="K18" s="8"/>
      <c r="L18" s="8"/>
      <c r="M18" s="2"/>
    </row>
    <row r="19" spans="1:13" ht="15.75">
      <c r="A19" s="14" t="s">
        <v>44</v>
      </c>
      <c r="B19" s="10"/>
      <c r="C19" s="5"/>
      <c r="D19" s="5"/>
      <c r="E19" s="5"/>
      <c r="F19" s="5"/>
      <c r="G19" s="11"/>
      <c r="H19" s="11">
        <v>0</v>
      </c>
      <c r="I19" s="5"/>
      <c r="J19" s="7"/>
      <c r="K19" s="7"/>
      <c r="L19" s="7"/>
      <c r="M19" s="2"/>
    </row>
    <row r="20" spans="1:13" ht="15.75">
      <c r="A20" s="14" t="s">
        <v>63</v>
      </c>
      <c r="B20" s="4"/>
      <c r="C20" s="5"/>
      <c r="D20" s="5"/>
      <c r="E20" s="5"/>
      <c r="F20" s="5"/>
      <c r="G20" s="11">
        <v>-7131</v>
      </c>
      <c r="H20" s="11">
        <v>-6643</v>
      </c>
      <c r="I20" s="5"/>
      <c r="J20" s="7"/>
      <c r="K20" s="8"/>
      <c r="L20" s="8"/>
      <c r="M20" s="2"/>
    </row>
    <row r="21" spans="1:13" ht="15.75">
      <c r="A21" s="14" t="s">
        <v>64</v>
      </c>
      <c r="B21" s="10"/>
      <c r="C21" s="5"/>
      <c r="D21" s="5"/>
      <c r="E21" s="5"/>
      <c r="F21" s="5"/>
      <c r="G21" s="11">
        <f>-4614-1243</f>
        <v>-5857</v>
      </c>
      <c r="H21" s="11">
        <v>-10511</v>
      </c>
      <c r="I21" s="5"/>
      <c r="J21" s="7"/>
      <c r="K21" s="8">
        <v>-1243</v>
      </c>
      <c r="L21" s="8"/>
      <c r="M21" s="2"/>
    </row>
    <row r="22" spans="1:13" ht="15.75">
      <c r="A22" s="39" t="s">
        <v>65</v>
      </c>
      <c r="B22" s="10"/>
      <c r="C22" s="5"/>
      <c r="D22" s="5"/>
      <c r="E22" s="5"/>
      <c r="F22" s="5"/>
      <c r="G22" s="11">
        <f>'[1]csflw'!M42</f>
        <v>3110</v>
      </c>
      <c r="H22" s="11">
        <v>0</v>
      </c>
      <c r="I22" s="5"/>
      <c r="J22" s="7"/>
      <c r="K22" s="8"/>
      <c r="L22" s="8"/>
      <c r="M22" s="2"/>
    </row>
    <row r="23" spans="1:13" ht="15.75">
      <c r="A23" s="36" t="s">
        <v>45</v>
      </c>
      <c r="B23" s="10"/>
      <c r="C23" s="5"/>
      <c r="D23" s="5"/>
      <c r="E23" s="5"/>
      <c r="F23" s="5"/>
      <c r="G23" s="37">
        <f>SUM(G18:G22)</f>
        <v>-44878</v>
      </c>
      <c r="H23" s="37">
        <f>SUM(H18:H22)</f>
        <v>-37154</v>
      </c>
      <c r="I23" s="5"/>
      <c r="J23" s="7"/>
      <c r="K23" s="8"/>
      <c r="L23" s="7"/>
      <c r="M23" s="2"/>
    </row>
    <row r="24" spans="1:13" ht="15.75">
      <c r="A24" s="10"/>
      <c r="B24" s="10"/>
      <c r="C24" s="5"/>
      <c r="D24" s="5"/>
      <c r="E24" s="5"/>
      <c r="F24" s="5"/>
      <c r="G24" s="21"/>
      <c r="H24" s="21"/>
      <c r="I24" s="5"/>
      <c r="J24" s="7"/>
      <c r="K24" s="8"/>
      <c r="L24" s="8"/>
      <c r="M24" s="2"/>
    </row>
    <row r="25" spans="1:13" ht="15.75">
      <c r="A25" s="36" t="s">
        <v>46</v>
      </c>
      <c r="B25" s="10"/>
      <c r="C25" s="5"/>
      <c r="D25" s="5"/>
      <c r="E25" s="5"/>
      <c r="F25" s="5"/>
      <c r="G25" s="33">
        <f>Sheet1!G58+Sheet2!G14+Sheet2!G23</f>
        <v>2572975</v>
      </c>
      <c r="H25" s="33">
        <f>Sheet1!H58+Sheet2!H14+Sheet2!H23</f>
        <v>396511</v>
      </c>
      <c r="I25" s="38"/>
      <c r="J25" s="7"/>
      <c r="K25" s="8"/>
      <c r="L25" s="7"/>
      <c r="M25" s="2"/>
    </row>
    <row r="26" spans="1:13" ht="15.75">
      <c r="A26" s="10"/>
      <c r="B26" s="10"/>
      <c r="C26" s="5"/>
      <c r="D26" s="5"/>
      <c r="E26" s="5"/>
      <c r="F26" s="5"/>
      <c r="G26" s="21"/>
      <c r="H26" s="21"/>
      <c r="I26" s="38"/>
      <c r="J26" s="7"/>
      <c r="K26" s="8"/>
      <c r="L26" s="8"/>
      <c r="M26" s="2"/>
    </row>
    <row r="27" spans="1:13" ht="15.75">
      <c r="A27" s="36" t="s">
        <v>47</v>
      </c>
      <c r="B27" s="10"/>
      <c r="C27" s="5"/>
      <c r="D27" s="5"/>
      <c r="E27" s="5"/>
      <c r="F27" s="5"/>
      <c r="G27" s="11">
        <v>2711003</v>
      </c>
      <c r="H27" s="11">
        <v>2316472</v>
      </c>
      <c r="I27" s="38"/>
      <c r="J27" s="7"/>
      <c r="K27" s="8"/>
      <c r="L27" s="8"/>
      <c r="M27" s="2"/>
    </row>
    <row r="28" spans="1:13" ht="15.75">
      <c r="A28" s="10"/>
      <c r="B28" s="10"/>
      <c r="C28" s="5"/>
      <c r="D28" s="5"/>
      <c r="E28" s="5"/>
      <c r="F28" s="5"/>
      <c r="G28" s="21"/>
      <c r="H28" s="21"/>
      <c r="I28" s="38"/>
      <c r="J28" s="7"/>
      <c r="K28" s="8"/>
      <c r="L28" s="8"/>
      <c r="M28" s="2"/>
    </row>
    <row r="29" spans="1:13" ht="15.75">
      <c r="A29" s="36" t="s">
        <v>48</v>
      </c>
      <c r="B29" s="10"/>
      <c r="C29" s="5"/>
      <c r="D29" s="5"/>
      <c r="E29" s="5"/>
      <c r="F29" s="5"/>
      <c r="G29" s="37">
        <f>SUM(G25:G27)</f>
        <v>5283978</v>
      </c>
      <c r="H29" s="37">
        <f>SUM(H25:H27)</f>
        <v>2712983</v>
      </c>
      <c r="I29" s="38"/>
      <c r="J29" s="7"/>
      <c r="K29" s="8"/>
      <c r="L29" s="7"/>
      <c r="M29" s="2"/>
    </row>
    <row r="30" spans="1:13" ht="15.75">
      <c r="A30" s="10"/>
      <c r="B30" s="10"/>
      <c r="C30" s="5"/>
      <c r="D30" s="5"/>
      <c r="E30" s="5"/>
      <c r="F30" s="5"/>
      <c r="G30" s="21"/>
      <c r="H30" s="21"/>
      <c r="I30" s="5"/>
      <c r="J30" s="7"/>
      <c r="K30" s="8"/>
      <c r="L30" s="8"/>
      <c r="M30" s="2"/>
    </row>
    <row r="31" spans="1:13" ht="15.75">
      <c r="A31" s="10"/>
      <c r="B31" s="10"/>
      <c r="C31" s="5"/>
      <c r="D31" s="5"/>
      <c r="E31" s="5"/>
      <c r="F31" s="5"/>
      <c r="G31" s="21"/>
      <c r="H31" s="21"/>
      <c r="I31" s="5"/>
      <c r="J31" s="7"/>
      <c r="K31" s="8"/>
      <c r="L31" s="8"/>
      <c r="M31" s="2"/>
    </row>
    <row r="32" spans="7:13" ht="12.75">
      <c r="G32" s="2"/>
      <c r="H32" s="2"/>
      <c r="I32" s="2"/>
      <c r="J32" s="2"/>
      <c r="K32" s="2"/>
      <c r="L32" s="2"/>
      <c r="M32" s="2"/>
    </row>
    <row r="33" spans="7:13" ht="12.75">
      <c r="G33" s="2"/>
      <c r="H33" s="2"/>
      <c r="I33" s="2"/>
      <c r="J33" s="2"/>
      <c r="K33" s="2"/>
      <c r="L33" s="2"/>
      <c r="M33" s="2"/>
    </row>
    <row r="34" spans="7:13" ht="12.75">
      <c r="G34" s="2"/>
      <c r="H34" s="2"/>
      <c r="I34" s="2"/>
      <c r="J34" s="2"/>
      <c r="K34" s="2"/>
      <c r="L34" s="2"/>
      <c r="M34" s="2"/>
    </row>
    <row r="35" spans="7:13" ht="12.75">
      <c r="G35" s="2"/>
      <c r="H35" s="2"/>
      <c r="I35" s="2"/>
      <c r="J35" s="2"/>
      <c r="K35" s="2"/>
      <c r="L35" s="2"/>
      <c r="M35" s="2"/>
    </row>
    <row r="36" spans="7:13" ht="12.75">
      <c r="G36" s="2"/>
      <c r="H36" s="2"/>
      <c r="I36" s="2"/>
      <c r="J36" s="2"/>
      <c r="K36" s="2"/>
      <c r="L36" s="2"/>
      <c r="M36" s="2"/>
    </row>
    <row r="37" spans="7:13" ht="12.75">
      <c r="G37" s="2"/>
      <c r="H37" s="2"/>
      <c r="I37" s="2"/>
      <c r="J37" s="2"/>
      <c r="K37" s="2"/>
      <c r="L37" s="2"/>
      <c r="M37" s="2"/>
    </row>
    <row r="38" spans="7:13" ht="12.75">
      <c r="G38" s="2"/>
      <c r="H38" s="2"/>
      <c r="I38" s="2"/>
      <c r="J38" s="2"/>
      <c r="K38" s="2"/>
      <c r="L38" s="2"/>
      <c r="M38" s="2"/>
    </row>
    <row r="39" spans="7:13" ht="12.75">
      <c r="G39" s="2"/>
      <c r="H39" s="2"/>
      <c r="I39" s="2"/>
      <c r="J39" s="2"/>
      <c r="K39" s="2"/>
      <c r="L39" s="2"/>
      <c r="M39" s="2"/>
    </row>
    <row r="40" spans="7:13" ht="12.75">
      <c r="G40" s="2"/>
      <c r="H40" s="2"/>
      <c r="I40" s="2"/>
      <c r="J40" s="2"/>
      <c r="K40" s="2"/>
      <c r="L40" s="2"/>
      <c r="M40" s="2"/>
    </row>
    <row r="41" spans="7:13" ht="12.75">
      <c r="G41" s="2"/>
      <c r="H41" s="2"/>
      <c r="I41" s="2"/>
      <c r="J41" s="2"/>
      <c r="K41" s="2"/>
      <c r="L41" s="2"/>
      <c r="M41" s="2"/>
    </row>
    <row r="42" spans="7:13" ht="12.75">
      <c r="G42" s="2"/>
      <c r="H42" s="2"/>
      <c r="I42" s="2"/>
      <c r="J42" s="2"/>
      <c r="K42" s="2"/>
      <c r="L42" s="2"/>
      <c r="M42" s="2"/>
    </row>
    <row r="43" spans="7:13" ht="12.75">
      <c r="G43" s="2"/>
      <c r="H43" s="2"/>
      <c r="I43" s="2"/>
      <c r="J43" s="2"/>
      <c r="K43" s="2"/>
      <c r="L43" s="2"/>
      <c r="M43" s="2"/>
    </row>
    <row r="44" spans="7:13" ht="12.75">
      <c r="G44" s="2"/>
      <c r="H44" s="2"/>
      <c r="I44" s="2"/>
      <c r="J44" s="2"/>
      <c r="K44" s="2"/>
      <c r="L44" s="2"/>
      <c r="M44" s="2"/>
    </row>
    <row r="45" spans="7:13" ht="12.75">
      <c r="G45" s="2"/>
      <c r="H45" s="2"/>
      <c r="I45" s="2"/>
      <c r="J45" s="2"/>
      <c r="K45" s="2"/>
      <c r="L45" s="2"/>
      <c r="M45" s="2"/>
    </row>
    <row r="46" spans="7:13" ht="12.75">
      <c r="G46" s="2"/>
      <c r="H46" s="2"/>
      <c r="I46" s="2"/>
      <c r="J46" s="2"/>
      <c r="K46" s="2"/>
      <c r="L46" s="2"/>
      <c r="M46" s="2"/>
    </row>
    <row r="47" spans="7:13" ht="12.75">
      <c r="G47" s="2"/>
      <c r="H47" s="2"/>
      <c r="I47" s="2"/>
      <c r="J47" s="2"/>
      <c r="K47" s="2"/>
      <c r="L47" s="2"/>
      <c r="M47" s="2"/>
    </row>
    <row r="48" spans="7:13" ht="12.75">
      <c r="G48" s="2"/>
      <c r="H48" s="2"/>
      <c r="I48" s="2"/>
      <c r="J48" s="2"/>
      <c r="K48" s="2"/>
      <c r="L48" s="2"/>
      <c r="M48" s="2"/>
    </row>
    <row r="49" spans="7:13" ht="12.75">
      <c r="G49" s="2"/>
      <c r="H49" s="2"/>
      <c r="I49" s="2"/>
      <c r="J49" s="2"/>
      <c r="K49" s="2"/>
      <c r="L49" s="2"/>
      <c r="M49" s="2"/>
    </row>
    <row r="50" spans="7:13" ht="12.75">
      <c r="G50" s="2"/>
      <c r="H50" s="2"/>
      <c r="I50" s="2"/>
      <c r="J50" s="2"/>
      <c r="K50" s="2"/>
      <c r="L50" s="2"/>
      <c r="M50" s="2"/>
    </row>
    <row r="51" spans="7:13" ht="12.75">
      <c r="G51" s="2"/>
      <c r="H51" s="2"/>
      <c r="I51" s="2"/>
      <c r="J51" s="2"/>
      <c r="K51" s="2"/>
      <c r="L51" s="2"/>
      <c r="M51" s="2"/>
    </row>
    <row r="52" spans="7:13" ht="12.75">
      <c r="G52" s="2"/>
      <c r="H52" s="2"/>
      <c r="I52" s="2"/>
      <c r="J52" s="2"/>
      <c r="K52" s="2"/>
      <c r="L52" s="2"/>
      <c r="M52" s="2"/>
    </row>
    <row r="53" spans="7:13" ht="12.75">
      <c r="G53" s="2"/>
      <c r="H53" s="2"/>
      <c r="I53" s="2"/>
      <c r="J53" s="2"/>
      <c r="K53" s="2"/>
      <c r="L53" s="2"/>
      <c r="M53" s="2"/>
    </row>
    <row r="54" spans="7:13" ht="12.75">
      <c r="G54" s="2"/>
      <c r="H54" s="2"/>
      <c r="I54" s="2"/>
      <c r="J54" s="2"/>
      <c r="K54" s="2"/>
      <c r="L54" s="2"/>
      <c r="M54" s="2"/>
    </row>
    <row r="55" spans="7:13" ht="12.75">
      <c r="G55" s="2"/>
      <c r="H55" s="2"/>
      <c r="I55" s="2"/>
      <c r="J55" s="2"/>
      <c r="K55" s="2"/>
      <c r="L55" s="2"/>
      <c r="M55" s="2"/>
    </row>
  </sheetData>
  <mergeCells count="1">
    <mergeCell ref="G3:H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 Holding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Affin Holdings Berhad</dc:creator>
  <cp:keywords/>
  <dc:description/>
  <cp:lastModifiedBy> </cp:lastModifiedBy>
  <cp:lastPrinted>2004-02-28T04:42:08Z</cp:lastPrinted>
  <dcterms:created xsi:type="dcterms:W3CDTF">2004-02-27T18:47:50Z</dcterms:created>
  <dcterms:modified xsi:type="dcterms:W3CDTF">2004-02-28T04:43:31Z</dcterms:modified>
  <cp:category/>
  <cp:version/>
  <cp:contentType/>
  <cp:contentStatus/>
</cp:coreProperties>
</file>