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9690" windowHeight="2610" tabRatio="602" activeTab="2"/>
  </bookViews>
  <sheets>
    <sheet name="bs" sheetId="1" r:id="rId1"/>
    <sheet name="isgroup" sheetId="2" r:id="rId2"/>
    <sheet name="isco" sheetId="3" r:id="rId3"/>
  </sheets>
  <definedNames>
    <definedName name="_xlnm.Print_Area" localSheetId="0">'bs'!$A$1:$M$67</definedName>
    <definedName name="_xlnm.Print_Area" localSheetId="2">'isco'!$A$1:$L$25</definedName>
    <definedName name="_xlnm.Print_Area" localSheetId="1">'isgroup'!$A$1:$M$39</definedName>
    <definedName name="Print_Area_MI">#REF!</definedName>
    <definedName name="Z_2C86B8A0_CB04_11D2_8BB1_006097ADF19E_.wvu.PrintArea" localSheetId="0" hidden="1">'bs'!$A$1:$J$95</definedName>
    <definedName name="Z_2C86B8A0_CB04_11D2_8BB1_006097ADF19E_.wvu.PrintArea" localSheetId="1" hidden="1">'isgroup'!$A$1:$M$28</definedName>
    <definedName name="Z_BFA920A0_9B78_11D4_B8E1_006097ADF19E_.wvu.PrintArea" localSheetId="0" hidden="1">'bs'!$A$1:$J$67</definedName>
    <definedName name="Z_BFA920A0_9B78_11D4_B8E1_006097ADF19E_.wvu.PrintArea" localSheetId="1" hidden="1">'isgroup'!$A$1:$M$40</definedName>
  </definedNames>
  <calcPr fullCalcOnLoad="1"/>
</workbook>
</file>

<file path=xl/sharedStrings.xml><?xml version="1.0" encoding="utf-8"?>
<sst xmlns="http://schemas.openxmlformats.org/spreadsheetml/2006/main" count="138" uniqueCount="96">
  <si>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</si>
  <si>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</si>
  <si>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</si>
  <si>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</si>
  <si>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</si>
  <si>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</si>
  <si>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</si>
  <si>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</si>
  <si>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</si>
  <si>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</si>
  <si>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</si>
  <si>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</si>
  <si>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</si>
  <si>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</si>
  <si>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</si>
  <si>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</si>
  <si>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</si>
  <si>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</si>
  <si>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</si>
  <si>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</si>
  <si>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</si>
  <si>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SHAREHOLDERS' FUNDS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</si>
  <si>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</si>
  <si>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</si>
  <si>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</si>
  <si>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</si>
  <si>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</si>
  <si>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</si>
  <si>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</si>
  <si>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</si>
  <si>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</si>
  <si>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</si>
  <si>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</si>
  <si>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</si>
  <si>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</si>
  <si>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</si>
  <si>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</si>
  <si>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</si>
  <si>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</si>
  <si>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</si>
  <si>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</si>
  <si>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</si>
  <si>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Individual Quarter</t>
  </si>
  <si>
    <t>Cumulative Quarter</t>
  </si>
  <si>
    <t>Net Islamic Banking Operating Income</t>
  </si>
  <si>
    <t>Operating income</t>
  </si>
  <si>
    <t>AFFIN HOLDINGS BERHAD</t>
  </si>
  <si>
    <t>GROUP</t>
  </si>
  <si>
    <t>LIABILITIES, SHAREHOLDERS' FUNDS</t>
  </si>
  <si>
    <t>TOTAL LIABILITIES, SHAREHOLDERS'</t>
  </si>
  <si>
    <t xml:space="preserve"> FUNDS AND MINORITY INTERESTS</t>
  </si>
  <si>
    <t>Earnings per share - fully diluted (sen)</t>
  </si>
  <si>
    <t>Net tangible assets per share (RM)</t>
  </si>
  <si>
    <t>Previous Financial Year Ended</t>
  </si>
  <si>
    <t>Overhead expenses</t>
  </si>
  <si>
    <t>Operating profit before loan and</t>
  </si>
  <si>
    <t xml:space="preserve"> financing loss and provision</t>
  </si>
  <si>
    <t>Loan and financing loss and provision</t>
  </si>
  <si>
    <t>Finance cost</t>
  </si>
  <si>
    <t xml:space="preserve">  associated company</t>
  </si>
  <si>
    <t>Share of tax of associated company</t>
  </si>
  <si>
    <t>N/A</t>
  </si>
  <si>
    <t>Trade debtors</t>
  </si>
  <si>
    <t>Taxation recoverable</t>
  </si>
  <si>
    <t>Trade creditors</t>
  </si>
  <si>
    <t>Deferred taxation liability</t>
  </si>
  <si>
    <t>Preceding Year</t>
  </si>
  <si>
    <t>Amount due to Cagamas</t>
  </si>
  <si>
    <t>Redeemable bonds</t>
  </si>
  <si>
    <t>Long term borrowings</t>
  </si>
  <si>
    <t>Short term borrowings</t>
  </si>
  <si>
    <t>COMPANY</t>
  </si>
  <si>
    <t>-</t>
  </si>
  <si>
    <t>Transferred from statutory reserve</t>
  </si>
  <si>
    <t xml:space="preserve">Operating profit </t>
  </si>
  <si>
    <t>Investment in subsidiaries</t>
  </si>
  <si>
    <t>Deferred tax benefit</t>
  </si>
  <si>
    <t xml:space="preserve">Property, plant and equipment </t>
  </si>
  <si>
    <t>Unaudited Consolidated Balance Sheet as at 31/03/2002</t>
  </si>
  <si>
    <t>For the Financial Quarter Ended 31/03/2002</t>
  </si>
  <si>
    <t>Operating profit</t>
  </si>
  <si>
    <t>Exceptional item</t>
  </si>
  <si>
    <t>Earnings per share - fully diluted/ anti dilutive (sen)</t>
  </si>
  <si>
    <t>Current Financial Quarter Ended</t>
  </si>
  <si>
    <t>Preceding Year Corresponding Year to date</t>
  </si>
  <si>
    <t>Unaudited Consolidated Income Statement</t>
  </si>
  <si>
    <t>Loss attributable to shareholders</t>
  </si>
  <si>
    <t>Loss before taxation</t>
  </si>
  <si>
    <t>Loss per share - basic (sen)</t>
  </si>
  <si>
    <t xml:space="preserve">Share in profit of an </t>
  </si>
  <si>
    <t xml:space="preserve"> Profit/ (loss) before taxation and zakat</t>
  </si>
  <si>
    <t xml:space="preserve"> Profit/ (loss) for the financial</t>
  </si>
  <si>
    <t xml:space="preserve"> Profit/ (loss) attributable to shareholders</t>
  </si>
  <si>
    <t>Earnings/ (loss) per share - basic (sen)</t>
  </si>
  <si>
    <t xml:space="preserve">  period before minority interests</t>
  </si>
  <si>
    <t xml:space="preserve">  period after minority interests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</si>
</sst>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0.00_);\(0.00\)"/>
    <numFmt numFmtId="199" formatCode="0.0_);\(0.0\)"/>
    <numFmt numFmtId="200" formatCode="0_);\(0\)"/>
    <numFmt numFmtId="201" formatCode="d/mmm/yy"/>
  </numFmts>
  <fonts count="11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2" fillId="0" borderId="2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3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right"/>
      <protection locked="0"/>
    </xf>
    <xf numFmtId="37" fontId="2" fillId="0" borderId="0" xfId="0" applyFont="1" applyAlignment="1" applyProtection="1">
      <alignment/>
      <protection locked="0"/>
    </xf>
    <xf numFmtId="37" fontId="9" fillId="0" borderId="0" xfId="0" applyFont="1" applyAlignment="1">
      <alignment/>
    </xf>
    <xf numFmtId="10" fontId="2" fillId="0" borderId="0" xfId="0" applyNumberFormat="1" applyFont="1" applyAlignment="1" applyProtection="1">
      <alignment/>
      <protection locked="0"/>
    </xf>
    <xf numFmtId="37" fontId="2" fillId="0" borderId="4" xfId="0" applyFont="1" applyBorder="1" applyAlignment="1" applyProtection="1">
      <alignment/>
      <protection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>
      <alignment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2" fontId="10" fillId="0" borderId="0" xfId="0" applyNumberFormat="1" applyFont="1" applyAlignment="1" applyProtection="1">
      <alignment horizontal="left"/>
      <protection/>
    </xf>
    <xf numFmtId="2" fontId="10" fillId="0" borderId="0" xfId="0" applyNumberFormat="1" applyFont="1" applyAlignment="1">
      <alignment/>
    </xf>
    <xf numFmtId="37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7" fontId="0" fillId="0" borderId="5" xfId="0" applyBorder="1" applyAlignment="1">
      <alignment/>
    </xf>
    <xf numFmtId="193" fontId="8" fillId="0" borderId="3" xfId="0" applyNumberFormat="1" applyFont="1" applyBorder="1" applyAlignment="1" applyProtection="1">
      <alignment/>
      <protection/>
    </xf>
    <xf numFmtId="193" fontId="9" fillId="0" borderId="4" xfId="0" applyNumberFormat="1" applyFont="1" applyBorder="1" applyAlignment="1" applyProtection="1">
      <alignment/>
      <protection/>
    </xf>
    <xf numFmtId="37" fontId="8" fillId="0" borderId="3" xfId="0" applyFont="1" applyBorder="1" applyAlignment="1" applyProtection="1">
      <alignment/>
      <protection/>
    </xf>
    <xf numFmtId="179" fontId="2" fillId="0" borderId="4" xfId="15" applyNumberFormat="1" applyFont="1" applyBorder="1" applyAlignment="1" applyProtection="1">
      <alignment/>
      <protection/>
    </xf>
    <xf numFmtId="179" fontId="0" fillId="0" borderId="0" xfId="15" applyNumberFormat="1" applyFont="1" applyBorder="1" applyAlignment="1" applyProtection="1">
      <alignment/>
      <protection/>
    </xf>
    <xf numFmtId="179" fontId="0" fillId="0" borderId="3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4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37" fontId="2" fillId="0" borderId="6" xfId="0" applyFont="1" applyBorder="1" applyAlignment="1" applyProtection="1">
      <alignment horizontal="center"/>
      <protection/>
    </xf>
    <xf numFmtId="37" fontId="2" fillId="0" borderId="6" xfId="0" applyFont="1" applyBorder="1" applyAlignment="1">
      <alignment horizontal="center"/>
    </xf>
    <xf numFmtId="37" fontId="2" fillId="0" borderId="0" xfId="0" applyFont="1" applyBorder="1" applyAlignment="1" applyProtection="1">
      <alignment horizontal="center"/>
      <protection/>
    </xf>
    <xf numFmtId="171" fontId="0" fillId="0" borderId="0" xfId="15" applyBorder="1" applyAlignment="1" applyProtection="1">
      <alignment/>
      <protection locked="0"/>
    </xf>
    <xf numFmtId="179" fontId="0" fillId="0" borderId="0" xfId="15" applyNumberFormat="1" applyAlignment="1">
      <alignment/>
    </xf>
    <xf numFmtId="38" fontId="0" fillId="0" borderId="0" xfId="15" applyNumberFormat="1" applyBorder="1" applyAlignment="1" applyProtection="1">
      <alignment/>
      <protection locked="0"/>
    </xf>
    <xf numFmtId="38" fontId="0" fillId="0" borderId="3" xfId="15" applyNumberFormat="1" applyBorder="1" applyAlignment="1" applyProtection="1">
      <alignment/>
      <protection locked="0"/>
    </xf>
    <xf numFmtId="38" fontId="0" fillId="0" borderId="0" xfId="15" applyNumberFormat="1" applyBorder="1" applyAlignment="1" applyProtection="1">
      <alignment/>
      <protection/>
    </xf>
    <xf numFmtId="38" fontId="0" fillId="0" borderId="0" xfId="15" applyNumberFormat="1" applyBorder="1" applyAlignment="1" applyProtection="1">
      <alignment horizontal="right"/>
      <protection locked="0"/>
    </xf>
    <xf numFmtId="38" fontId="0" fillId="0" borderId="0" xfId="15" applyNumberFormat="1" applyBorder="1" applyAlignment="1">
      <alignment/>
    </xf>
    <xf numFmtId="38" fontId="0" fillId="0" borderId="0" xfId="15" applyNumberFormat="1" applyAlignment="1">
      <alignment/>
    </xf>
    <xf numFmtId="201" fontId="0" fillId="0" borderId="0" xfId="0" applyNumberFormat="1" applyFont="1" applyAlignment="1">
      <alignment/>
    </xf>
    <xf numFmtId="201" fontId="9" fillId="0" borderId="0" xfId="0" applyNumberFormat="1" applyFont="1" applyAlignment="1">
      <alignment horizontal="center"/>
    </xf>
    <xf numFmtId="201" fontId="9" fillId="0" borderId="0" xfId="0" applyNumberFormat="1" applyFont="1" applyBorder="1" applyAlignment="1" applyProtection="1">
      <alignment horizontal="center"/>
      <protection/>
    </xf>
    <xf numFmtId="201" fontId="8" fillId="0" borderId="0" xfId="0" applyNumberFormat="1" applyFont="1" applyBorder="1" applyAlignment="1">
      <alignment/>
    </xf>
    <xf numFmtId="201" fontId="8" fillId="0" borderId="0" xfId="0" applyNumberFormat="1" applyFont="1" applyAlignment="1">
      <alignment/>
    </xf>
    <xf numFmtId="201" fontId="9" fillId="0" borderId="0" xfId="0" applyNumberFormat="1" applyFont="1" applyAlignment="1">
      <alignment horizontal="center" wrapText="1"/>
    </xf>
    <xf numFmtId="171" fontId="0" fillId="0" borderId="0" xfId="15" applyBorder="1" applyAlignment="1" applyProtection="1">
      <alignment horizontal="right"/>
      <protection locked="0"/>
    </xf>
    <xf numFmtId="179" fontId="0" fillId="0" borderId="3" xfId="15" applyNumberFormat="1" applyBorder="1" applyAlignment="1" applyProtection="1">
      <alignment horizontal="right"/>
      <protection locked="0"/>
    </xf>
    <xf numFmtId="171" fontId="0" fillId="0" borderId="3" xfId="15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37" fontId="0" fillId="0" borderId="0" xfId="15" applyNumberFormat="1" applyBorder="1" applyAlignment="1" applyProtection="1">
      <alignment horizontal="right"/>
      <protection locked="0"/>
    </xf>
    <xf numFmtId="171" fontId="0" fillId="0" borderId="0" xfId="15" applyFont="1" applyBorder="1" applyAlignment="1" applyProtection="1">
      <alignment/>
      <protection/>
    </xf>
    <xf numFmtId="39" fontId="0" fillId="0" borderId="0" xfId="0" applyNumberFormat="1" applyAlignment="1">
      <alignment horizontal="right"/>
    </xf>
    <xf numFmtId="39" fontId="0" fillId="0" borderId="0" xfId="15" applyNumberFormat="1" applyAlignment="1">
      <alignment horizontal="right"/>
    </xf>
    <xf numFmtId="197" fontId="0" fillId="0" borderId="3" xfId="0" applyNumberFormat="1" applyBorder="1" applyAlignment="1" applyProtection="1" quotePrefix="1">
      <alignment/>
      <protection locked="0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showGridLines="0" zoomScale="75" zoomScaleNormal="75" workbookViewId="0" topLeftCell="A24">
      <selection activeCell="G52" sqref="G52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6640625" style="0" customWidth="1"/>
    <col min="7" max="7" width="13.88671875" style="0" customWidth="1"/>
    <col min="8" max="8" width="4.10546875" style="0" customWidth="1"/>
    <col min="9" max="9" width="13.77734375" style="0" customWidth="1"/>
    <col min="10" max="10" width="3.77734375" style="0" customWidth="1"/>
    <col min="11" max="11" width="13.88671875" style="0" customWidth="1"/>
    <col min="12" max="12" width="3.6640625" style="0" customWidth="1"/>
    <col min="13" max="13" width="14.88671875" style="0" customWidth="1"/>
    <col min="14" max="16" width="9.21484375" style="0" customWidth="1"/>
    <col min="17" max="20" width="10.6640625" style="0" customWidth="1"/>
  </cols>
  <sheetData>
    <row r="1" spans="1:18" ht="24.75" customHeight="1">
      <c r="A1" s="111"/>
      <c r="B1" s="111"/>
      <c r="C1" s="111"/>
      <c r="D1" s="48"/>
      <c r="E1" s="46"/>
      <c r="F1" s="47"/>
      <c r="G1" s="47"/>
      <c r="H1" s="14"/>
      <c r="I1" s="49"/>
      <c r="J1" s="47"/>
      <c r="K1" s="47"/>
      <c r="L1" s="15"/>
      <c r="M1" s="5"/>
      <c r="N1" s="5"/>
      <c r="O1" s="5"/>
      <c r="P1" s="5"/>
      <c r="Q1" s="5"/>
      <c r="R1" s="5"/>
    </row>
    <row r="2" spans="1:19" ht="27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4"/>
      <c r="L2" s="14"/>
      <c r="M2" s="14"/>
      <c r="N2" s="14"/>
      <c r="O2" s="14"/>
      <c r="P2" s="14"/>
      <c r="Q2" s="14"/>
      <c r="R2" s="14"/>
      <c r="S2" s="14"/>
    </row>
    <row r="3" spans="2:19" ht="27.75" customHeight="1">
      <c r="B3" s="6"/>
      <c r="C3" s="112" t="s">
        <v>46</v>
      </c>
      <c r="D3" s="112"/>
      <c r="E3" s="112"/>
      <c r="F3" s="112"/>
      <c r="G3" s="112"/>
      <c r="H3" s="112"/>
      <c r="I3" s="112"/>
      <c r="J3" s="112"/>
      <c r="K3" s="112"/>
      <c r="L3" s="112"/>
      <c r="M3" s="6"/>
      <c r="N3" s="14"/>
      <c r="O3" s="14"/>
      <c r="P3" s="14"/>
      <c r="Q3" s="14"/>
      <c r="R3" s="14"/>
      <c r="S3" s="14"/>
    </row>
    <row r="4" spans="2:19" ht="24.75" customHeight="1">
      <c r="B4" s="6"/>
      <c r="C4" s="112" t="s">
        <v>78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4"/>
      <c r="O4" s="14"/>
      <c r="P4" s="14"/>
      <c r="Q4" s="14"/>
      <c r="R4" s="14"/>
      <c r="S4" s="14"/>
    </row>
    <row r="5" spans="1:19" ht="24.75" customHeight="1">
      <c r="A5" s="6"/>
      <c r="B5" s="6"/>
      <c r="C5" s="6"/>
      <c r="D5" s="6"/>
      <c r="E5" s="6"/>
      <c r="F5" s="6"/>
      <c r="G5" s="112" t="s">
        <v>47</v>
      </c>
      <c r="H5" s="112"/>
      <c r="I5" s="112"/>
      <c r="J5" s="6"/>
      <c r="K5" s="112" t="s">
        <v>71</v>
      </c>
      <c r="L5" s="112"/>
      <c r="M5" s="112"/>
      <c r="N5" s="14"/>
      <c r="O5" s="14"/>
      <c r="P5" s="14"/>
      <c r="Q5" s="14"/>
      <c r="R5" s="14"/>
      <c r="S5" s="14"/>
    </row>
    <row r="6" spans="1:21" s="16" customFormat="1" ht="52.5" customHeight="1">
      <c r="A6" s="25"/>
      <c r="B6" s="25"/>
      <c r="C6" s="25"/>
      <c r="D6" s="25"/>
      <c r="E6" s="25"/>
      <c r="F6" s="25"/>
      <c r="G6" s="50" t="s">
        <v>83</v>
      </c>
      <c r="H6" s="17"/>
      <c r="I6" s="50" t="s">
        <v>53</v>
      </c>
      <c r="J6" s="17"/>
      <c r="K6" s="50" t="s">
        <v>83</v>
      </c>
      <c r="L6" s="17"/>
      <c r="M6" s="50" t="s">
        <v>53</v>
      </c>
      <c r="N6" s="17"/>
      <c r="O6" s="17"/>
      <c r="P6" s="17"/>
      <c r="Q6" s="17"/>
      <c r="R6" s="17"/>
      <c r="S6" s="17"/>
      <c r="T6" s="18"/>
      <c r="U6" s="19"/>
    </row>
    <row r="7" spans="1:21" s="100" customFormat="1" ht="14.25" customHeight="1">
      <c r="A7" s="96"/>
      <c r="B7" s="96"/>
      <c r="C7" s="96"/>
      <c r="D7" s="96"/>
      <c r="E7" s="96"/>
      <c r="F7" s="96"/>
      <c r="G7" s="97">
        <v>37346</v>
      </c>
      <c r="H7" s="98"/>
      <c r="I7" s="97">
        <v>37256</v>
      </c>
      <c r="J7" s="98"/>
      <c r="K7" s="97">
        <v>37346</v>
      </c>
      <c r="L7" s="98"/>
      <c r="M7" s="97">
        <v>37256</v>
      </c>
      <c r="N7" s="98"/>
      <c r="O7" s="98"/>
      <c r="P7" s="98"/>
      <c r="Q7" s="98"/>
      <c r="R7" s="98"/>
      <c r="S7" s="98"/>
      <c r="T7" s="98"/>
      <c r="U7" s="99"/>
    </row>
    <row r="8" spans="1:21" s="16" customFormat="1" ht="15.75">
      <c r="A8" s="25"/>
      <c r="B8" s="25"/>
      <c r="C8" s="25"/>
      <c r="D8" s="15"/>
      <c r="E8" s="15"/>
      <c r="F8" s="25"/>
      <c r="G8" s="51" t="s">
        <v>0</v>
      </c>
      <c r="H8" s="25"/>
      <c r="I8" s="51" t="s">
        <v>0</v>
      </c>
      <c r="J8" s="17"/>
      <c r="K8" s="51" t="s">
        <v>0</v>
      </c>
      <c r="L8" s="17"/>
      <c r="M8" s="51" t="s">
        <v>0</v>
      </c>
      <c r="N8" s="17"/>
      <c r="O8" s="17"/>
      <c r="P8" s="17"/>
      <c r="Q8" s="17"/>
      <c r="R8" s="17"/>
      <c r="S8" s="17"/>
      <c r="T8" s="17"/>
      <c r="U8" s="19"/>
    </row>
    <row r="9" spans="1:21" s="16" customFormat="1" ht="15.75">
      <c r="A9" s="25"/>
      <c r="B9" s="1" t="s">
        <v>5</v>
      </c>
      <c r="C9" s="25"/>
      <c r="D9" s="25"/>
      <c r="E9" s="25"/>
      <c r="F9" s="25"/>
      <c r="G9" s="35"/>
      <c r="H9" s="43"/>
      <c r="I9" s="35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6" customFormat="1" ht="15.75">
      <c r="A10" s="25"/>
      <c r="B10" s="27" t="s">
        <v>6</v>
      </c>
      <c r="C10" s="25"/>
      <c r="D10" s="25"/>
      <c r="E10" s="25"/>
      <c r="F10" s="25"/>
      <c r="G10" s="80">
        <v>3625389</v>
      </c>
      <c r="H10" s="80"/>
      <c r="I10" s="80">
        <v>2323441</v>
      </c>
      <c r="J10" s="20"/>
      <c r="K10" s="80">
        <v>198870</v>
      </c>
      <c r="L10" s="80"/>
      <c r="M10" s="80">
        <v>208325</v>
      </c>
      <c r="N10" s="20"/>
      <c r="O10" s="20"/>
      <c r="P10" s="20"/>
      <c r="Q10" s="20"/>
      <c r="R10" s="20"/>
      <c r="S10" s="20"/>
      <c r="T10" s="20"/>
      <c r="U10" s="20"/>
    </row>
    <row r="11" spans="1:21" s="16" customFormat="1" ht="15.75">
      <c r="A11" s="28"/>
      <c r="B11" s="29" t="s">
        <v>29</v>
      </c>
      <c r="C11" s="28"/>
      <c r="D11" s="28"/>
      <c r="E11" s="28"/>
      <c r="F11" s="28"/>
      <c r="G11" s="80">
        <v>0</v>
      </c>
      <c r="H11" s="80"/>
      <c r="I11" s="80">
        <v>1001</v>
      </c>
      <c r="J11" s="20"/>
      <c r="K11" s="80">
        <v>0</v>
      </c>
      <c r="L11" s="80"/>
      <c r="M11" s="80">
        <v>0</v>
      </c>
      <c r="N11" s="20"/>
      <c r="O11" s="20"/>
      <c r="P11" s="20"/>
      <c r="Q11" s="20"/>
      <c r="R11" s="20"/>
      <c r="S11" s="20"/>
      <c r="T11" s="20"/>
      <c r="U11" s="20"/>
    </row>
    <row r="12" spans="1:21" s="16" customFormat="1" ht="15.75">
      <c r="A12" s="28"/>
      <c r="B12" s="29" t="s">
        <v>7</v>
      </c>
      <c r="C12" s="29"/>
      <c r="D12" s="29"/>
      <c r="E12" s="29"/>
      <c r="F12" s="29"/>
      <c r="G12" s="80">
        <v>728191</v>
      </c>
      <c r="H12" s="80"/>
      <c r="I12" s="80">
        <v>692243</v>
      </c>
      <c r="J12" s="20"/>
      <c r="K12" s="80">
        <v>0</v>
      </c>
      <c r="L12" s="80"/>
      <c r="M12" s="80">
        <v>0</v>
      </c>
      <c r="N12" s="20"/>
      <c r="O12" s="20"/>
      <c r="P12" s="20"/>
      <c r="Q12" s="20"/>
      <c r="R12" s="20"/>
      <c r="S12" s="20"/>
      <c r="T12" s="20"/>
      <c r="U12" s="19"/>
    </row>
    <row r="13" spans="1:21" s="16" customFormat="1" ht="15.75">
      <c r="A13" s="28"/>
      <c r="B13" s="29" t="s">
        <v>4</v>
      </c>
      <c r="C13" s="28"/>
      <c r="D13" s="28"/>
      <c r="E13" s="28"/>
      <c r="F13" s="28"/>
      <c r="G13" s="80">
        <v>1973862</v>
      </c>
      <c r="H13" s="80"/>
      <c r="I13" s="80">
        <v>106130</v>
      </c>
      <c r="J13" s="20"/>
      <c r="K13" s="80">
        <v>0</v>
      </c>
      <c r="L13" s="80"/>
      <c r="M13" s="80">
        <v>0</v>
      </c>
      <c r="N13" s="20"/>
      <c r="O13" s="20"/>
      <c r="P13" s="20"/>
      <c r="Q13" s="20"/>
      <c r="R13" s="20"/>
      <c r="S13" s="20"/>
      <c r="T13" s="20"/>
      <c r="U13" s="19"/>
    </row>
    <row r="14" spans="1:21" s="16" customFormat="1" ht="15.75">
      <c r="A14" s="28"/>
      <c r="B14" s="29" t="s">
        <v>8</v>
      </c>
      <c r="C14" s="28"/>
      <c r="D14" s="28"/>
      <c r="E14" s="28"/>
      <c r="F14" s="28"/>
      <c r="G14" s="80">
        <v>4534331</v>
      </c>
      <c r="H14" s="80"/>
      <c r="I14" s="80">
        <v>6435338</v>
      </c>
      <c r="J14" s="20"/>
      <c r="K14" s="80">
        <v>0</v>
      </c>
      <c r="L14" s="80"/>
      <c r="M14" s="80">
        <v>0</v>
      </c>
      <c r="N14" s="20"/>
      <c r="O14" s="20"/>
      <c r="P14" s="20"/>
      <c r="Q14" s="20"/>
      <c r="R14" s="20"/>
      <c r="S14" s="20"/>
      <c r="T14" s="20"/>
      <c r="U14" s="19"/>
    </row>
    <row r="15" spans="1:21" s="16" customFormat="1" ht="15.75">
      <c r="A15" s="28"/>
      <c r="B15" s="29" t="s">
        <v>30</v>
      </c>
      <c r="C15" s="28"/>
      <c r="D15" s="28"/>
      <c r="E15" s="28"/>
      <c r="F15" s="28"/>
      <c r="G15" s="80">
        <v>19252061</v>
      </c>
      <c r="H15" s="80"/>
      <c r="I15" s="80">
        <v>19214633</v>
      </c>
      <c r="J15" s="20"/>
      <c r="K15" s="80">
        <v>0</v>
      </c>
      <c r="L15" s="80"/>
      <c r="M15" s="80">
        <v>0</v>
      </c>
      <c r="N15" s="20"/>
      <c r="O15" s="20"/>
      <c r="P15" s="20"/>
      <c r="Q15" s="20"/>
      <c r="R15" s="20"/>
      <c r="S15" s="20"/>
      <c r="T15" s="20"/>
      <c r="U15" s="19"/>
    </row>
    <row r="16" spans="1:21" s="16" customFormat="1" ht="15.75">
      <c r="A16" s="28"/>
      <c r="B16" s="29" t="s">
        <v>9</v>
      </c>
      <c r="C16" s="29"/>
      <c r="D16" s="29"/>
      <c r="E16" s="29"/>
      <c r="F16" s="28"/>
      <c r="G16" s="80">
        <v>753446</v>
      </c>
      <c r="H16" s="80"/>
      <c r="I16" s="80">
        <v>766773</v>
      </c>
      <c r="J16" s="20"/>
      <c r="K16" s="80">
        <v>0</v>
      </c>
      <c r="L16" s="80"/>
      <c r="M16" s="80">
        <v>0</v>
      </c>
      <c r="N16" s="20"/>
      <c r="O16" s="20"/>
      <c r="P16" s="20"/>
      <c r="Q16" s="20"/>
      <c r="R16" s="20"/>
      <c r="S16" s="20"/>
      <c r="T16" s="20"/>
      <c r="U16" s="19"/>
    </row>
    <row r="17" spans="1:21" s="16" customFormat="1" ht="15.75">
      <c r="A17" s="28"/>
      <c r="B17" s="29" t="s">
        <v>75</v>
      </c>
      <c r="C17" s="29"/>
      <c r="D17" s="29"/>
      <c r="E17" s="29"/>
      <c r="F17" s="28"/>
      <c r="G17" s="107">
        <v>0</v>
      </c>
      <c r="H17" s="80"/>
      <c r="I17" s="80">
        <v>0</v>
      </c>
      <c r="J17" s="20"/>
      <c r="K17" s="80">
        <v>2589894</v>
      </c>
      <c r="L17" s="80"/>
      <c r="M17" s="80">
        <v>2586993</v>
      </c>
      <c r="N17" s="20"/>
      <c r="O17" s="20"/>
      <c r="P17" s="20"/>
      <c r="Q17" s="20"/>
      <c r="R17" s="20"/>
      <c r="S17" s="20"/>
      <c r="T17" s="20"/>
      <c r="U17" s="19"/>
    </row>
    <row r="18" spans="1:21" s="16" customFormat="1" ht="15.75">
      <c r="A18" s="28"/>
      <c r="B18" s="29" t="s">
        <v>31</v>
      </c>
      <c r="C18" s="28"/>
      <c r="D18" s="28"/>
      <c r="E18" s="28"/>
      <c r="F18" s="28"/>
      <c r="G18" s="80">
        <v>52281</v>
      </c>
      <c r="H18" s="80"/>
      <c r="I18" s="80">
        <v>48641</v>
      </c>
      <c r="J18" s="20"/>
      <c r="K18" s="80">
        <v>10597</v>
      </c>
      <c r="L18" s="80"/>
      <c r="M18" s="80">
        <v>10597</v>
      </c>
      <c r="N18" s="20"/>
      <c r="O18" s="20"/>
      <c r="P18" s="20"/>
      <c r="Q18" s="20"/>
      <c r="R18" s="20"/>
      <c r="S18" s="20"/>
      <c r="T18" s="20"/>
      <c r="U18" s="19"/>
    </row>
    <row r="19" spans="1:21" s="16" customFormat="1" ht="15.75">
      <c r="A19" s="28"/>
      <c r="B19" s="29" t="s">
        <v>62</v>
      </c>
      <c r="C19" s="28"/>
      <c r="D19" s="28"/>
      <c r="E19" s="28"/>
      <c r="F19" s="28"/>
      <c r="G19" s="80">
        <v>110321</v>
      </c>
      <c r="H19" s="80"/>
      <c r="I19" s="80">
        <v>124747</v>
      </c>
      <c r="J19" s="20"/>
      <c r="K19" s="80">
        <v>0</v>
      </c>
      <c r="L19" s="80"/>
      <c r="M19" s="80">
        <v>0</v>
      </c>
      <c r="N19" s="20"/>
      <c r="O19" s="20"/>
      <c r="P19" s="20"/>
      <c r="Q19" s="20"/>
      <c r="R19" s="20"/>
      <c r="S19" s="20"/>
      <c r="T19" s="20"/>
      <c r="U19" s="19"/>
    </row>
    <row r="20" spans="1:21" s="16" customFormat="1" ht="15.75">
      <c r="A20" s="28"/>
      <c r="B20" s="29" t="s">
        <v>10</v>
      </c>
      <c r="C20" s="28"/>
      <c r="D20" s="28"/>
      <c r="E20" s="28"/>
      <c r="F20" s="28"/>
      <c r="G20" s="80">
        <f>529512-3</f>
        <v>529509</v>
      </c>
      <c r="H20" s="80"/>
      <c r="I20" s="80">
        <v>300667</v>
      </c>
      <c r="J20" s="20"/>
      <c r="K20" s="80">
        <v>1375</v>
      </c>
      <c r="L20" s="80"/>
      <c r="M20" s="80">
        <v>1861</v>
      </c>
      <c r="N20" s="20"/>
      <c r="O20" s="20"/>
      <c r="P20" s="20"/>
      <c r="Q20" s="20"/>
      <c r="R20" s="20"/>
      <c r="S20" s="20"/>
      <c r="T20" s="20"/>
      <c r="U20" s="19"/>
    </row>
    <row r="21" spans="1:21" s="16" customFormat="1" ht="15.75">
      <c r="A21" s="28"/>
      <c r="B21" s="29" t="s">
        <v>63</v>
      </c>
      <c r="C21" s="28"/>
      <c r="D21" s="28"/>
      <c r="E21" s="28"/>
      <c r="F21" s="28"/>
      <c r="G21" s="80">
        <v>30329</v>
      </c>
      <c r="H21" s="80"/>
      <c r="I21" s="80">
        <v>89407</v>
      </c>
      <c r="J21" s="20"/>
      <c r="K21" s="80">
        <v>22403</v>
      </c>
      <c r="L21" s="80"/>
      <c r="M21" s="80">
        <v>22403</v>
      </c>
      <c r="N21" s="20"/>
      <c r="O21" s="20"/>
      <c r="P21" s="20"/>
      <c r="Q21" s="20"/>
      <c r="R21" s="20"/>
      <c r="S21" s="20"/>
      <c r="T21" s="20"/>
      <c r="U21" s="19"/>
    </row>
    <row r="22" spans="1:21" s="16" customFormat="1" ht="15.75">
      <c r="A22" s="28"/>
      <c r="B22" s="29" t="s">
        <v>76</v>
      </c>
      <c r="C22" s="28"/>
      <c r="D22" s="28"/>
      <c r="E22" s="28"/>
      <c r="F22" s="28"/>
      <c r="G22" s="80">
        <v>0</v>
      </c>
      <c r="H22" s="80"/>
      <c r="I22" s="80">
        <v>0</v>
      </c>
      <c r="J22" s="20"/>
      <c r="K22" s="80">
        <v>0</v>
      </c>
      <c r="L22" s="80"/>
      <c r="M22" s="80">
        <v>0</v>
      </c>
      <c r="N22" s="20"/>
      <c r="O22" s="20"/>
      <c r="P22" s="20"/>
      <c r="Q22" s="20"/>
      <c r="R22" s="20"/>
      <c r="S22" s="20"/>
      <c r="T22" s="20"/>
      <c r="U22" s="19"/>
    </row>
    <row r="23" spans="1:21" s="16" customFormat="1" ht="15.75">
      <c r="A23" s="28"/>
      <c r="B23" s="29" t="s">
        <v>1</v>
      </c>
      <c r="C23" s="28"/>
      <c r="D23" s="28"/>
      <c r="E23" s="28"/>
      <c r="F23" s="28"/>
      <c r="G23" s="80">
        <v>93</v>
      </c>
      <c r="H23" s="80"/>
      <c r="I23" s="80">
        <v>147</v>
      </c>
      <c r="J23" s="20"/>
      <c r="K23" s="80">
        <v>93</v>
      </c>
      <c r="L23" s="80"/>
      <c r="M23" s="80">
        <v>147</v>
      </c>
      <c r="N23" s="20"/>
      <c r="O23" s="20"/>
      <c r="P23" s="20"/>
      <c r="Q23" s="20"/>
      <c r="R23" s="20"/>
      <c r="S23" s="20"/>
      <c r="T23" s="20"/>
      <c r="U23" s="19"/>
    </row>
    <row r="24" spans="1:21" s="16" customFormat="1" ht="15.75">
      <c r="A24" s="28"/>
      <c r="B24" s="29" t="s">
        <v>11</v>
      </c>
      <c r="C24" s="28"/>
      <c r="D24" s="28"/>
      <c r="E24" s="28"/>
      <c r="F24" s="28"/>
      <c r="G24" s="80">
        <v>812085</v>
      </c>
      <c r="H24" s="80"/>
      <c r="I24" s="80">
        <v>812085</v>
      </c>
      <c r="J24" s="20"/>
      <c r="K24" s="80">
        <v>0</v>
      </c>
      <c r="L24" s="80"/>
      <c r="M24" s="80">
        <v>0</v>
      </c>
      <c r="N24" s="20"/>
      <c r="O24" s="20"/>
      <c r="P24" s="20"/>
      <c r="Q24" s="20"/>
      <c r="R24" s="20"/>
      <c r="S24" s="20"/>
      <c r="T24" s="20"/>
      <c r="U24" s="19"/>
    </row>
    <row r="25" spans="1:21" s="16" customFormat="1" ht="15.75">
      <c r="A25" s="28"/>
      <c r="B25" s="29" t="s">
        <v>77</v>
      </c>
      <c r="C25" s="28"/>
      <c r="D25" s="28"/>
      <c r="E25" s="28"/>
      <c r="F25" s="28"/>
      <c r="G25" s="80">
        <v>385670</v>
      </c>
      <c r="H25" s="80"/>
      <c r="I25" s="80">
        <v>389962</v>
      </c>
      <c r="J25" s="20"/>
      <c r="K25" s="80">
        <v>8</v>
      </c>
      <c r="L25" s="80"/>
      <c r="M25" s="80">
        <v>8</v>
      </c>
      <c r="N25" s="20"/>
      <c r="O25" s="20"/>
      <c r="P25" s="20"/>
      <c r="Q25" s="20"/>
      <c r="R25" s="20"/>
      <c r="S25" s="20"/>
      <c r="T25" s="20"/>
      <c r="U25" s="19"/>
    </row>
    <row r="26" spans="1:21" s="16" customFormat="1" ht="15.75">
      <c r="A26" s="28"/>
      <c r="J26" s="20"/>
      <c r="K26" s="76"/>
      <c r="L26" s="20"/>
      <c r="M26" s="78"/>
      <c r="N26" s="20"/>
      <c r="O26" s="20"/>
      <c r="P26" s="20"/>
      <c r="Q26" s="20"/>
      <c r="R26" s="20"/>
      <c r="S26" s="20"/>
      <c r="T26" s="20"/>
      <c r="U26" s="19"/>
    </row>
    <row r="27" spans="1:21" s="16" customFormat="1" ht="15.75">
      <c r="A27" s="28"/>
      <c r="B27" s="1" t="s">
        <v>12</v>
      </c>
      <c r="C27" s="2"/>
      <c r="D27" s="25"/>
      <c r="E27" s="25"/>
      <c r="F27" s="25"/>
      <c r="G27" s="63">
        <f>SUM(G10:G26)</f>
        <v>32787568</v>
      </c>
      <c r="H27" s="12"/>
      <c r="I27" s="63">
        <f>SUM(I10:I26)</f>
        <v>31305215</v>
      </c>
      <c r="J27" s="22"/>
      <c r="K27" s="77">
        <f>SUM(K10:K26)</f>
        <v>2823240</v>
      </c>
      <c r="L27" s="23"/>
      <c r="M27" s="77">
        <f>SUM(M10:M26)</f>
        <v>2830334</v>
      </c>
      <c r="N27" s="23"/>
      <c r="O27" s="22"/>
      <c r="P27" s="22"/>
      <c r="Q27" s="22"/>
      <c r="R27" s="22"/>
      <c r="S27" s="22"/>
      <c r="T27" s="22"/>
      <c r="U27" s="19"/>
    </row>
    <row r="28" spans="1:20" s="16" customFormat="1" ht="15.75">
      <c r="A28" s="25"/>
      <c r="J28" s="19"/>
      <c r="K28" s="24"/>
      <c r="L28" s="19"/>
      <c r="M28" s="19"/>
      <c r="N28" s="19"/>
      <c r="O28" s="19"/>
      <c r="P28" s="19"/>
      <c r="Q28" s="19"/>
      <c r="R28" s="19"/>
      <c r="S28" s="19"/>
      <c r="T28" s="19"/>
    </row>
    <row r="29" spans="1:9" s="16" customFormat="1" ht="15.75">
      <c r="A29" s="25"/>
      <c r="B29" s="1" t="s">
        <v>48</v>
      </c>
      <c r="C29" s="2"/>
      <c r="D29" s="2"/>
      <c r="E29" s="2"/>
      <c r="F29" s="25"/>
      <c r="G29" s="25"/>
      <c r="H29" s="25"/>
      <c r="I29" s="25"/>
    </row>
    <row r="30" spans="1:9" s="16" customFormat="1" ht="15.75">
      <c r="A30" s="25"/>
      <c r="B30" s="1" t="s">
        <v>13</v>
      </c>
      <c r="C30" s="2"/>
      <c r="D30" s="2"/>
      <c r="E30" s="2"/>
      <c r="F30" s="25"/>
      <c r="G30" s="25"/>
      <c r="H30" s="25"/>
      <c r="I30" s="25"/>
    </row>
    <row r="31" spans="1:9" s="16" customFormat="1" ht="15.75">
      <c r="A31" s="25"/>
      <c r="B31" s="25"/>
      <c r="C31" s="25"/>
      <c r="D31" s="25"/>
      <c r="E31" s="25"/>
      <c r="F31" s="25"/>
      <c r="G31" s="35"/>
      <c r="H31" s="35"/>
      <c r="I31" s="35"/>
    </row>
    <row r="32" spans="1:21" s="16" customFormat="1" ht="15.75">
      <c r="A32" s="25"/>
      <c r="B32" s="27" t="s">
        <v>14</v>
      </c>
      <c r="C32" s="25"/>
      <c r="D32" s="25"/>
      <c r="E32" s="25"/>
      <c r="F32" s="25"/>
      <c r="G32" s="80">
        <v>21894464</v>
      </c>
      <c r="H32" s="80"/>
      <c r="I32" s="80">
        <v>20017966</v>
      </c>
      <c r="J32" s="20"/>
      <c r="K32" s="80">
        <v>0</v>
      </c>
      <c r="L32" s="80"/>
      <c r="M32" s="80">
        <v>0</v>
      </c>
      <c r="N32" s="20"/>
      <c r="O32" s="20"/>
      <c r="P32" s="20"/>
      <c r="Q32" s="20"/>
      <c r="R32" s="20"/>
      <c r="S32" s="20"/>
      <c r="T32" s="20"/>
      <c r="U32" s="19"/>
    </row>
    <row r="33" spans="1:21" s="16" customFormat="1" ht="15.75">
      <c r="A33" s="28"/>
      <c r="B33" s="29" t="s">
        <v>33</v>
      </c>
      <c r="C33" s="28"/>
      <c r="D33" s="28"/>
      <c r="E33" s="28"/>
      <c r="F33" s="28"/>
      <c r="G33" s="36"/>
      <c r="H33" s="44"/>
      <c r="I33" s="36"/>
      <c r="J33" s="20"/>
      <c r="K33" s="80"/>
      <c r="L33" s="80"/>
      <c r="M33" s="80"/>
      <c r="N33" s="20"/>
      <c r="O33" s="20"/>
      <c r="P33" s="20"/>
      <c r="Q33" s="20"/>
      <c r="R33" s="20"/>
      <c r="S33" s="20"/>
      <c r="T33" s="20"/>
      <c r="U33" s="19"/>
    </row>
    <row r="34" spans="1:21" s="16" customFormat="1" ht="15.75">
      <c r="A34" s="28"/>
      <c r="B34" s="29" t="s">
        <v>32</v>
      </c>
      <c r="C34" s="28"/>
      <c r="D34" s="28"/>
      <c r="E34" s="28"/>
      <c r="F34" s="28"/>
      <c r="G34" s="80">
        <v>2423518</v>
      </c>
      <c r="H34" s="80"/>
      <c r="I34" s="80">
        <v>3407873</v>
      </c>
      <c r="J34" s="20"/>
      <c r="K34" s="80">
        <v>0</v>
      </c>
      <c r="L34" s="80"/>
      <c r="M34" s="80">
        <v>0</v>
      </c>
      <c r="N34" s="20"/>
      <c r="O34" s="20"/>
      <c r="P34" s="20"/>
      <c r="Q34" s="20"/>
      <c r="R34" s="20"/>
      <c r="S34" s="20"/>
      <c r="T34" s="20"/>
      <c r="U34" s="19"/>
    </row>
    <row r="35" spans="1:21" s="16" customFormat="1" ht="18" customHeight="1">
      <c r="A35" s="28"/>
      <c r="B35" s="30" t="s">
        <v>34</v>
      </c>
      <c r="C35" s="31"/>
      <c r="D35" s="31"/>
      <c r="E35" s="31"/>
      <c r="F35" s="31"/>
      <c r="G35" s="36"/>
      <c r="H35" s="44"/>
      <c r="I35" s="36"/>
      <c r="J35" s="20"/>
      <c r="K35" s="80"/>
      <c r="L35" s="80"/>
      <c r="M35" s="80"/>
      <c r="N35" s="20"/>
      <c r="O35" s="20"/>
      <c r="P35" s="20"/>
      <c r="Q35" s="20"/>
      <c r="R35" s="20"/>
      <c r="S35" s="20"/>
      <c r="T35" s="20"/>
      <c r="U35" s="19"/>
    </row>
    <row r="36" spans="1:21" s="16" customFormat="1" ht="18" customHeight="1">
      <c r="A36" s="28"/>
      <c r="B36" s="30" t="s">
        <v>35</v>
      </c>
      <c r="C36" s="31"/>
      <c r="D36" s="31"/>
      <c r="E36" s="31"/>
      <c r="F36" s="31"/>
      <c r="G36" s="80">
        <v>640817</v>
      </c>
      <c r="H36" s="80"/>
      <c r="I36" s="80">
        <v>368501</v>
      </c>
      <c r="J36" s="20"/>
      <c r="K36" s="80">
        <v>0</v>
      </c>
      <c r="L36" s="80"/>
      <c r="M36" s="80">
        <v>0</v>
      </c>
      <c r="N36" s="20"/>
      <c r="O36" s="20"/>
      <c r="P36" s="20"/>
      <c r="Q36" s="20"/>
      <c r="R36" s="20"/>
      <c r="S36" s="20"/>
      <c r="T36" s="20"/>
      <c r="U36" s="19"/>
    </row>
    <row r="37" spans="1:21" s="16" customFormat="1" ht="15.75">
      <c r="A37" s="28"/>
      <c r="B37" s="29" t="s">
        <v>15</v>
      </c>
      <c r="C37" s="28"/>
      <c r="D37" s="28"/>
      <c r="E37" s="28"/>
      <c r="F37" s="28"/>
      <c r="G37" s="80">
        <v>1161692</v>
      </c>
      <c r="H37" s="80"/>
      <c r="I37" s="80">
        <v>995252</v>
      </c>
      <c r="J37" s="20"/>
      <c r="K37" s="80">
        <v>0</v>
      </c>
      <c r="L37" s="80"/>
      <c r="M37" s="80">
        <v>0</v>
      </c>
      <c r="N37" s="20"/>
      <c r="O37" s="20"/>
      <c r="P37" s="20"/>
      <c r="Q37" s="20"/>
      <c r="R37" s="20"/>
      <c r="S37" s="20"/>
      <c r="T37" s="20"/>
      <c r="U37" s="19"/>
    </row>
    <row r="38" spans="1:21" s="16" customFormat="1" ht="15.75">
      <c r="A38" s="28"/>
      <c r="B38" s="29" t="s">
        <v>64</v>
      </c>
      <c r="C38" s="28"/>
      <c r="D38" s="28"/>
      <c r="E38" s="28"/>
      <c r="F38" s="28"/>
      <c r="G38" s="80">
        <v>90498</v>
      </c>
      <c r="H38" s="80"/>
      <c r="I38" s="80">
        <v>117339</v>
      </c>
      <c r="J38" s="20"/>
      <c r="K38" s="80">
        <v>0</v>
      </c>
      <c r="L38" s="80"/>
      <c r="M38" s="80">
        <v>0</v>
      </c>
      <c r="N38" s="20"/>
      <c r="O38" s="20"/>
      <c r="P38" s="20"/>
      <c r="Q38" s="20"/>
      <c r="R38" s="20"/>
      <c r="S38" s="20"/>
      <c r="T38" s="20"/>
      <c r="U38" s="19"/>
    </row>
    <row r="39" spans="1:21" s="16" customFormat="1" ht="15.75">
      <c r="A39" s="28"/>
      <c r="B39" s="29" t="s">
        <v>67</v>
      </c>
      <c r="C39" s="28"/>
      <c r="D39" s="28"/>
      <c r="E39" s="28"/>
      <c r="F39" s="28"/>
      <c r="G39" s="80">
        <v>1737380</v>
      </c>
      <c r="H39" s="80"/>
      <c r="I39" s="80">
        <v>1613598</v>
      </c>
      <c r="J39" s="20"/>
      <c r="K39" s="80">
        <v>0</v>
      </c>
      <c r="L39" s="80"/>
      <c r="M39" s="80">
        <v>0</v>
      </c>
      <c r="N39" s="20"/>
      <c r="O39" s="20"/>
      <c r="P39" s="20"/>
      <c r="Q39" s="20"/>
      <c r="R39" s="20"/>
      <c r="S39" s="20"/>
      <c r="T39" s="20"/>
      <c r="U39" s="19"/>
    </row>
    <row r="40" spans="1:21" s="16" customFormat="1" ht="15.75">
      <c r="A40" s="28"/>
      <c r="B40" s="29" t="s">
        <v>16</v>
      </c>
      <c r="C40" s="28"/>
      <c r="D40" s="28"/>
      <c r="E40" s="28"/>
      <c r="F40" s="28"/>
      <c r="G40" s="80">
        <v>978987</v>
      </c>
      <c r="H40" s="80"/>
      <c r="I40" s="80">
        <v>968031</v>
      </c>
      <c r="J40" s="20"/>
      <c r="K40" s="80">
        <v>122147</v>
      </c>
      <c r="L40" s="80"/>
      <c r="M40" s="80">
        <v>103490</v>
      </c>
      <c r="N40" s="20"/>
      <c r="O40" s="20"/>
      <c r="P40" s="20"/>
      <c r="Q40" s="20"/>
      <c r="R40" s="20"/>
      <c r="S40" s="20"/>
      <c r="T40" s="20"/>
      <c r="U40" s="19"/>
    </row>
    <row r="41" spans="1:21" s="16" customFormat="1" ht="15.75">
      <c r="A41" s="28"/>
      <c r="B41" s="29" t="s">
        <v>2</v>
      </c>
      <c r="C41" s="28"/>
      <c r="D41" s="28"/>
      <c r="E41" s="28"/>
      <c r="F41" s="28"/>
      <c r="G41" s="80">
        <v>28543</v>
      </c>
      <c r="H41" s="80"/>
      <c r="I41" s="80">
        <v>39199</v>
      </c>
      <c r="J41" s="20"/>
      <c r="K41" s="80">
        <v>0</v>
      </c>
      <c r="L41" s="80"/>
      <c r="M41" s="80">
        <v>18319</v>
      </c>
      <c r="N41" s="20"/>
      <c r="O41" s="20"/>
      <c r="P41" s="20"/>
      <c r="Q41" s="20"/>
      <c r="R41" s="20"/>
      <c r="S41" s="20"/>
      <c r="T41" s="20"/>
      <c r="U41" s="19"/>
    </row>
    <row r="42" spans="1:21" s="16" customFormat="1" ht="15.75">
      <c r="A42" s="28"/>
      <c r="B42" s="29" t="s">
        <v>65</v>
      </c>
      <c r="C42" s="28"/>
      <c r="D42" s="28"/>
      <c r="E42" s="28"/>
      <c r="F42" s="28"/>
      <c r="G42" s="80">
        <v>13619</v>
      </c>
      <c r="H42" s="80"/>
      <c r="I42" s="80">
        <v>13621</v>
      </c>
      <c r="J42" s="20"/>
      <c r="K42" s="80">
        <v>0</v>
      </c>
      <c r="L42" s="80"/>
      <c r="M42" s="80">
        <v>0</v>
      </c>
      <c r="N42" s="20"/>
      <c r="O42" s="20"/>
      <c r="P42" s="20"/>
      <c r="Q42" s="20"/>
      <c r="R42" s="20"/>
      <c r="S42" s="20"/>
      <c r="T42" s="20"/>
      <c r="U42" s="19"/>
    </row>
    <row r="43" spans="1:21" s="16" customFormat="1" ht="15.75">
      <c r="A43" s="28"/>
      <c r="B43" s="29" t="s">
        <v>68</v>
      </c>
      <c r="C43" s="28"/>
      <c r="D43" s="28"/>
      <c r="E43" s="28"/>
      <c r="F43" s="28"/>
      <c r="G43" s="80">
        <v>840000</v>
      </c>
      <c r="H43" s="80"/>
      <c r="I43" s="80">
        <v>840000</v>
      </c>
      <c r="J43" s="20"/>
      <c r="K43" s="80">
        <v>240000</v>
      </c>
      <c r="L43" s="80"/>
      <c r="M43" s="80">
        <v>240000</v>
      </c>
      <c r="N43" s="20"/>
      <c r="O43" s="20"/>
      <c r="P43" s="20"/>
      <c r="Q43" s="20"/>
      <c r="R43" s="20"/>
      <c r="S43" s="20"/>
      <c r="T43" s="20"/>
      <c r="U43" s="19"/>
    </row>
    <row r="44" spans="1:21" s="16" customFormat="1" ht="15.75">
      <c r="A44" s="28"/>
      <c r="B44" s="29" t="s">
        <v>70</v>
      </c>
      <c r="C44" s="28"/>
      <c r="D44" s="28"/>
      <c r="E44" s="28"/>
      <c r="F44" s="28"/>
      <c r="G44" s="80">
        <v>240000</v>
      </c>
      <c r="H44" s="80"/>
      <c r="I44" s="80">
        <v>240000</v>
      </c>
      <c r="J44" s="20"/>
      <c r="K44" s="80">
        <v>200000</v>
      </c>
      <c r="L44" s="80"/>
      <c r="M44" s="80">
        <v>200000</v>
      </c>
      <c r="N44" s="20"/>
      <c r="O44" s="20"/>
      <c r="P44" s="20"/>
      <c r="Q44" s="20"/>
      <c r="R44" s="20"/>
      <c r="S44" s="20"/>
      <c r="T44" s="20"/>
      <c r="U44" s="19"/>
    </row>
    <row r="45" spans="1:21" s="16" customFormat="1" ht="15.75">
      <c r="A45" s="28"/>
      <c r="B45" s="29" t="s">
        <v>69</v>
      </c>
      <c r="C45" s="28"/>
      <c r="D45" s="28"/>
      <c r="E45" s="28"/>
      <c r="F45" s="28"/>
      <c r="G45" s="80">
        <v>432250</v>
      </c>
      <c r="H45" s="80"/>
      <c r="I45" s="80">
        <v>432250</v>
      </c>
      <c r="J45" s="20"/>
      <c r="K45" s="80">
        <v>430000</v>
      </c>
      <c r="L45" s="80"/>
      <c r="M45" s="80">
        <v>430000</v>
      </c>
      <c r="N45" s="20"/>
      <c r="O45" s="20"/>
      <c r="P45" s="20"/>
      <c r="Q45" s="20"/>
      <c r="R45" s="20"/>
      <c r="S45" s="20"/>
      <c r="T45" s="20"/>
      <c r="U45" s="19"/>
    </row>
    <row r="46" spans="1:21" s="16" customFormat="1" ht="15.75">
      <c r="A46" s="28"/>
      <c r="J46" s="19"/>
      <c r="K46" s="81"/>
      <c r="L46" s="82"/>
      <c r="M46" s="81"/>
      <c r="N46" s="19"/>
      <c r="O46" s="19"/>
      <c r="P46" s="19"/>
      <c r="Q46" s="19"/>
      <c r="R46" s="19"/>
      <c r="S46" s="19"/>
      <c r="T46" s="19"/>
      <c r="U46" s="19"/>
    </row>
    <row r="47" spans="1:21" s="16" customFormat="1" ht="15.75">
      <c r="A47" s="28"/>
      <c r="B47" s="1" t="s">
        <v>17</v>
      </c>
      <c r="C47" s="2"/>
      <c r="D47" s="25"/>
      <c r="E47" s="25"/>
      <c r="F47" s="25"/>
      <c r="G47" s="32">
        <f>SUM(G32:G46)</f>
        <v>30481768</v>
      </c>
      <c r="H47" s="33"/>
      <c r="I47" s="32">
        <f>SUM(I32:I46)</f>
        <v>29053630</v>
      </c>
      <c r="J47" s="20"/>
      <c r="K47" s="83">
        <f>SUM(K32:K46)</f>
        <v>992147</v>
      </c>
      <c r="L47" s="80"/>
      <c r="M47" s="83">
        <f>SUM(M32:M46)</f>
        <v>991809</v>
      </c>
      <c r="N47" s="20"/>
      <c r="O47" s="20"/>
      <c r="P47" s="20"/>
      <c r="Q47" s="20"/>
      <c r="R47" s="20"/>
      <c r="S47" s="20"/>
      <c r="T47" s="20"/>
      <c r="U47" s="19"/>
    </row>
    <row r="48" spans="1:21" s="16" customFormat="1" ht="15.75">
      <c r="A48" s="25"/>
      <c r="B48" s="25"/>
      <c r="C48" s="25"/>
      <c r="D48" s="25"/>
      <c r="E48" s="25"/>
      <c r="F48" s="25"/>
      <c r="G48" s="34"/>
      <c r="H48" s="26"/>
      <c r="I48" s="34"/>
      <c r="J48" s="19"/>
      <c r="K48" s="82"/>
      <c r="L48" s="82"/>
      <c r="M48" s="82"/>
      <c r="N48" s="19"/>
      <c r="O48" s="19"/>
      <c r="P48" s="19"/>
      <c r="Q48" s="19"/>
      <c r="R48" s="19"/>
      <c r="S48" s="19"/>
      <c r="T48" s="19"/>
      <c r="U48" s="19"/>
    </row>
    <row r="49" spans="1:21" s="16" customFormat="1" ht="15.75">
      <c r="A49" s="25"/>
      <c r="B49" s="27" t="s">
        <v>18</v>
      </c>
      <c r="C49" s="25"/>
      <c r="D49" s="25"/>
      <c r="E49" s="25"/>
      <c r="F49" s="25"/>
      <c r="G49" s="35">
        <v>922656</v>
      </c>
      <c r="H49" s="43"/>
      <c r="I49" s="35">
        <v>922656</v>
      </c>
      <c r="J49" s="20"/>
      <c r="K49" s="80">
        <v>922656</v>
      </c>
      <c r="L49" s="80"/>
      <c r="M49" s="80">
        <v>922656</v>
      </c>
      <c r="N49" s="20"/>
      <c r="O49" s="20"/>
      <c r="P49" s="20"/>
      <c r="Q49" s="20"/>
      <c r="R49" s="20"/>
      <c r="S49" s="20"/>
      <c r="T49" s="20"/>
      <c r="U49" s="19"/>
    </row>
    <row r="50" spans="1:21" s="16" customFormat="1" ht="15.75">
      <c r="A50" s="25"/>
      <c r="B50" s="27" t="s">
        <v>19</v>
      </c>
      <c r="C50" s="25"/>
      <c r="D50" s="25"/>
      <c r="E50" s="25"/>
      <c r="F50" s="25"/>
      <c r="G50" s="35">
        <v>880970</v>
      </c>
      <c r="H50" s="43"/>
      <c r="I50" s="35">
        <v>880970</v>
      </c>
      <c r="J50" s="20"/>
      <c r="K50" s="80">
        <v>880970</v>
      </c>
      <c r="L50" s="80"/>
      <c r="M50" s="80">
        <v>880970</v>
      </c>
      <c r="N50" s="20"/>
      <c r="O50" s="20"/>
      <c r="P50" s="20"/>
      <c r="Q50" s="20"/>
      <c r="R50" s="20"/>
      <c r="S50" s="20"/>
      <c r="T50" s="20"/>
      <c r="U50" s="19"/>
    </row>
    <row r="51" spans="1:21" s="16" customFormat="1" ht="15.75">
      <c r="A51" s="25"/>
      <c r="B51" s="27" t="s">
        <v>20</v>
      </c>
      <c r="C51" s="25"/>
      <c r="D51" s="25"/>
      <c r="E51" s="25"/>
      <c r="F51" s="25"/>
      <c r="G51" s="37">
        <v>144442</v>
      </c>
      <c r="H51" s="44"/>
      <c r="I51" s="37">
        <v>102833</v>
      </c>
      <c r="J51" s="20"/>
      <c r="K51" s="80">
        <v>27467</v>
      </c>
      <c r="L51" s="80"/>
      <c r="M51" s="80">
        <v>34899</v>
      </c>
      <c r="N51" s="20"/>
      <c r="O51" s="20"/>
      <c r="P51" s="20"/>
      <c r="Q51" s="20"/>
      <c r="R51" s="20"/>
      <c r="S51" s="20"/>
      <c r="T51" s="20"/>
      <c r="U51" s="19"/>
    </row>
    <row r="52" spans="1:21" s="16" customFormat="1" ht="15.75">
      <c r="A52" s="28"/>
      <c r="B52" s="28"/>
      <c r="C52" s="28"/>
      <c r="D52" s="28"/>
      <c r="E52" s="28"/>
      <c r="F52" s="28"/>
      <c r="G52" s="35"/>
      <c r="H52" s="44"/>
      <c r="I52" s="35"/>
      <c r="J52" s="19"/>
      <c r="K52" s="81"/>
      <c r="L52" s="82"/>
      <c r="M52" s="81"/>
      <c r="N52" s="19"/>
      <c r="O52" s="19"/>
      <c r="P52" s="19"/>
      <c r="Q52" s="19"/>
      <c r="R52" s="19"/>
      <c r="S52" s="19"/>
      <c r="T52" s="19"/>
      <c r="U52" s="19"/>
    </row>
    <row r="53" spans="1:21" s="16" customFormat="1" ht="15.75">
      <c r="A53" s="28"/>
      <c r="B53" s="1" t="s">
        <v>21</v>
      </c>
      <c r="C53" s="2"/>
      <c r="D53" s="2"/>
      <c r="E53" s="25"/>
      <c r="F53" s="25"/>
      <c r="G53" s="32">
        <f>SUM(G49:G52)</f>
        <v>1948068</v>
      </c>
      <c r="H53" s="33"/>
      <c r="I53" s="32">
        <f>SUM(I49:I52)</f>
        <v>1906459</v>
      </c>
      <c r="J53" s="20"/>
      <c r="K53" s="83">
        <f>SUM(K49:K52)</f>
        <v>1831093</v>
      </c>
      <c r="L53" s="80"/>
      <c r="M53" s="83">
        <f>SUM(M49:M52)</f>
        <v>1838525</v>
      </c>
      <c r="N53" s="20"/>
      <c r="O53" s="20"/>
      <c r="P53" s="20"/>
      <c r="Q53" s="20"/>
      <c r="R53" s="20"/>
      <c r="S53" s="20"/>
      <c r="T53" s="20"/>
      <c r="U53" s="19"/>
    </row>
    <row r="54" spans="1:26" s="16" customFormat="1" ht="15.75">
      <c r="A54" s="25"/>
      <c r="B54" s="25"/>
      <c r="C54" s="25"/>
      <c r="D54" s="25"/>
      <c r="E54" s="25"/>
      <c r="F54" s="25"/>
      <c r="G54" s="34"/>
      <c r="H54" s="26"/>
      <c r="I54" s="34"/>
      <c r="J54" s="19"/>
      <c r="K54" s="82"/>
      <c r="L54" s="82"/>
      <c r="M54" s="8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16" customFormat="1" ht="15.75">
      <c r="A55" s="25"/>
      <c r="B55" s="1" t="s">
        <v>36</v>
      </c>
      <c r="C55" s="25"/>
      <c r="D55" s="25"/>
      <c r="E55" s="25"/>
      <c r="F55" s="25"/>
      <c r="G55" s="80">
        <v>357732</v>
      </c>
      <c r="H55" s="80"/>
      <c r="I55" s="80">
        <v>345126</v>
      </c>
      <c r="J55" s="20"/>
      <c r="K55" s="80">
        <v>0</v>
      </c>
      <c r="L55" s="80"/>
      <c r="M55" s="80">
        <v>0</v>
      </c>
      <c r="N55" s="19"/>
      <c r="O55" s="20"/>
      <c r="P55" s="20"/>
      <c r="Q55" s="20"/>
      <c r="R55" s="20"/>
      <c r="S55" s="20"/>
      <c r="T55" s="20"/>
      <c r="U55" s="19"/>
      <c r="V55" s="19"/>
      <c r="W55" s="19"/>
      <c r="X55" s="19"/>
      <c r="Y55" s="19"/>
      <c r="Z55" s="19"/>
    </row>
    <row r="56" spans="1:26" s="16" customFormat="1" ht="15.75">
      <c r="A56" s="25"/>
      <c r="B56" s="25"/>
      <c r="C56" s="25"/>
      <c r="D56" s="25"/>
      <c r="E56" s="25"/>
      <c r="F56" s="25"/>
      <c r="G56" s="35"/>
      <c r="H56" s="43"/>
      <c r="I56" s="35"/>
      <c r="J56" s="19"/>
      <c r="K56" s="82"/>
      <c r="L56" s="82"/>
      <c r="M56" s="8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16" customFormat="1" ht="15.75">
      <c r="A57" s="25"/>
      <c r="B57" s="1" t="s">
        <v>49</v>
      </c>
      <c r="C57" s="2"/>
      <c r="D57" s="2"/>
      <c r="E57" s="2"/>
      <c r="F57" s="25"/>
      <c r="G57" s="35"/>
      <c r="H57" s="43"/>
      <c r="I57" s="35"/>
      <c r="J57" s="19"/>
      <c r="K57" s="81"/>
      <c r="L57" s="82"/>
      <c r="M57" s="81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16" customFormat="1" ht="15.75">
      <c r="A58" s="25"/>
      <c r="B58" s="1" t="s">
        <v>50</v>
      </c>
      <c r="C58" s="2"/>
      <c r="D58" s="2"/>
      <c r="E58" s="2"/>
      <c r="F58" s="25"/>
      <c r="G58" s="7">
        <f>G47+G53+G55+G56</f>
        <v>32787568</v>
      </c>
      <c r="H58" s="12"/>
      <c r="I58" s="7">
        <f>I47+I53+I55+I56</f>
        <v>31305215</v>
      </c>
      <c r="J58" s="22"/>
      <c r="K58" s="79">
        <f>K47+K53+K55+K56</f>
        <v>2823240</v>
      </c>
      <c r="L58" s="84"/>
      <c r="M58" s="79">
        <f>M47+M53+M55+M56</f>
        <v>2830334</v>
      </c>
      <c r="N58" s="22"/>
      <c r="O58" s="22"/>
      <c r="P58" s="22"/>
      <c r="Q58" s="22"/>
      <c r="R58" s="22"/>
      <c r="S58" s="22"/>
      <c r="T58" s="22"/>
      <c r="U58" s="19"/>
      <c r="V58" s="19"/>
      <c r="W58" s="19"/>
      <c r="X58" s="19"/>
      <c r="Y58" s="19"/>
      <c r="Z58" s="19"/>
    </row>
    <row r="59" spans="1:26" s="16" customFormat="1" ht="15.75">
      <c r="A59" s="25"/>
      <c r="B59" s="25"/>
      <c r="C59" s="25"/>
      <c r="D59" s="25"/>
      <c r="E59" s="25"/>
      <c r="F59" s="25"/>
      <c r="G59" s="34"/>
      <c r="H59" s="26"/>
      <c r="I59" s="34"/>
      <c r="J59" s="19"/>
      <c r="K59" s="26"/>
      <c r="L59" s="26"/>
      <c r="M59" s="26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16" customFormat="1" ht="16.5" thickBot="1">
      <c r="A60" s="25"/>
      <c r="B60" s="1" t="s">
        <v>22</v>
      </c>
      <c r="C60" s="2"/>
      <c r="D60" s="2"/>
      <c r="E60" s="2"/>
      <c r="F60" s="25"/>
      <c r="G60" s="38">
        <v>21754768</v>
      </c>
      <c r="H60" s="45"/>
      <c r="I60" s="38">
        <v>20209783</v>
      </c>
      <c r="J60" s="22"/>
      <c r="K60" s="85" t="s">
        <v>72</v>
      </c>
      <c r="L60" s="12"/>
      <c r="M60" s="86" t="s">
        <v>72</v>
      </c>
      <c r="N60" s="21"/>
      <c r="O60" s="22"/>
      <c r="P60" s="22"/>
      <c r="Q60" s="22"/>
      <c r="R60" s="22"/>
      <c r="S60" s="22"/>
      <c r="T60" s="22"/>
      <c r="U60" s="19"/>
      <c r="V60" s="19"/>
      <c r="W60" s="19"/>
      <c r="X60" s="19"/>
      <c r="Y60" s="19"/>
      <c r="Z60" s="19"/>
    </row>
    <row r="61" spans="1:26" s="16" customFormat="1" ht="16.5" thickTop="1">
      <c r="A61" s="25"/>
      <c r="B61" s="25"/>
      <c r="C61" s="25"/>
      <c r="D61" s="25"/>
      <c r="E61" s="25"/>
      <c r="F61" s="25"/>
      <c r="G61" s="25"/>
      <c r="H61" s="26"/>
      <c r="I61" s="25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9" s="16" customFormat="1" ht="15.75">
      <c r="A62" s="25"/>
      <c r="E62" s="25"/>
      <c r="F62" s="25"/>
      <c r="G62" s="35"/>
      <c r="H62" s="43"/>
      <c r="I62" s="35"/>
    </row>
    <row r="63" spans="1:9" s="16" customFormat="1" ht="15.75">
      <c r="A63" s="25"/>
      <c r="B63" s="2" t="s">
        <v>37</v>
      </c>
      <c r="E63" s="25"/>
      <c r="F63" s="25"/>
      <c r="G63" s="62"/>
      <c r="H63" s="43"/>
      <c r="I63" s="62"/>
    </row>
    <row r="64" spans="1:13" s="16" customFormat="1" ht="15.75">
      <c r="A64" s="25"/>
      <c r="B64" s="25" t="s">
        <v>38</v>
      </c>
      <c r="E64" s="25"/>
      <c r="F64" s="25"/>
      <c r="G64" s="62">
        <v>0.0691</v>
      </c>
      <c r="H64" s="35"/>
      <c r="I64" s="62">
        <v>0.0698</v>
      </c>
      <c r="K64" s="84">
        <v>0</v>
      </c>
      <c r="L64" s="84"/>
      <c r="M64" s="84">
        <v>0</v>
      </c>
    </row>
    <row r="65" spans="1:13" s="16" customFormat="1" ht="15.75">
      <c r="A65" s="25"/>
      <c r="B65" s="25" t="s">
        <v>39</v>
      </c>
      <c r="E65" s="25"/>
      <c r="F65" s="25"/>
      <c r="G65" s="62">
        <v>0.1098</v>
      </c>
      <c r="H65" s="35"/>
      <c r="I65" s="62">
        <v>0.1088</v>
      </c>
      <c r="K65" s="84">
        <v>0</v>
      </c>
      <c r="L65" s="84"/>
      <c r="M65" s="84">
        <v>0</v>
      </c>
    </row>
    <row r="66" spans="1:13" s="61" customFormat="1" ht="15.75">
      <c r="A66" s="2"/>
      <c r="B66" s="25"/>
      <c r="E66" s="2"/>
      <c r="F66" s="2"/>
      <c r="G66" s="57"/>
      <c r="H66" s="60"/>
      <c r="I66" s="57"/>
      <c r="K66" s="87"/>
      <c r="M66" s="87"/>
    </row>
    <row r="67" spans="1:13" s="16" customFormat="1" ht="15.75">
      <c r="A67" s="25"/>
      <c r="B67" s="2" t="s">
        <v>52</v>
      </c>
      <c r="C67" s="25"/>
      <c r="D67" s="25"/>
      <c r="E67" s="25"/>
      <c r="F67" s="25"/>
      <c r="G67" s="57">
        <v>1.23</v>
      </c>
      <c r="H67" s="35"/>
      <c r="I67" s="57">
        <f>(I53-I23-I24)/I49</f>
        <v>1.185953378073735</v>
      </c>
      <c r="K67" s="84">
        <v>0</v>
      </c>
      <c r="L67" s="84"/>
      <c r="M67" s="84">
        <v>0</v>
      </c>
    </row>
    <row r="68" spans="1:9" s="16" customFormat="1" ht="15.75">
      <c r="A68" s="25"/>
      <c r="B68" s="25"/>
      <c r="C68" s="25"/>
      <c r="D68" s="25"/>
      <c r="E68" s="25"/>
      <c r="F68" s="25"/>
      <c r="G68" s="25"/>
      <c r="H68" s="25"/>
      <c r="I68" s="25"/>
    </row>
    <row r="69" spans="1:9" s="16" customFormat="1" ht="15.75">
      <c r="A69" s="25"/>
      <c r="B69" s="25"/>
      <c r="C69" s="25"/>
      <c r="D69" s="25"/>
      <c r="E69" s="25"/>
      <c r="F69" s="25"/>
      <c r="G69" s="25"/>
      <c r="H69" s="25"/>
      <c r="I69" s="25"/>
    </row>
    <row r="70" spans="1:9" s="16" customFormat="1" ht="15.75">
      <c r="A70" s="25"/>
      <c r="B70" s="25"/>
      <c r="C70" s="25"/>
      <c r="D70" s="25"/>
      <c r="E70" s="25"/>
      <c r="F70" s="25"/>
      <c r="G70" s="25"/>
      <c r="H70" s="25"/>
      <c r="I70" s="25"/>
    </row>
    <row r="71" spans="1:9" s="16" customFormat="1" ht="15.75">
      <c r="A71" s="25"/>
      <c r="B71" s="25"/>
      <c r="C71" s="25"/>
      <c r="D71" s="25"/>
      <c r="E71" s="25"/>
      <c r="F71" s="25"/>
      <c r="G71" s="25"/>
      <c r="H71" s="25"/>
      <c r="I71" s="25"/>
    </row>
    <row r="72" spans="1:9" s="16" customFormat="1" ht="15.7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5.75">
      <c r="A73" s="25"/>
      <c r="C73" s="25"/>
      <c r="D73" s="25"/>
      <c r="E73" s="25"/>
      <c r="F73" s="25"/>
      <c r="G73" s="25"/>
      <c r="H73" s="25"/>
      <c r="I73" s="25"/>
    </row>
    <row r="74" spans="1:9" ht="15.75">
      <c r="A74" s="25"/>
      <c r="C74" s="25"/>
      <c r="D74" s="25"/>
      <c r="E74" s="25"/>
      <c r="F74" s="25"/>
      <c r="G74" s="25"/>
      <c r="H74" s="25"/>
      <c r="I74" s="25"/>
    </row>
    <row r="75" spans="1:9" ht="15.75">
      <c r="A75" s="25"/>
      <c r="C75" s="25"/>
      <c r="D75" s="25"/>
      <c r="E75" s="25"/>
      <c r="F75" s="25"/>
      <c r="G75" s="25"/>
      <c r="H75" s="25"/>
      <c r="I75" s="25"/>
    </row>
    <row r="76" spans="1:9" ht="15.75">
      <c r="A76" s="25"/>
      <c r="C76" s="25"/>
      <c r="D76" s="25"/>
      <c r="E76" s="25"/>
      <c r="F76" s="25"/>
      <c r="G76" s="25"/>
      <c r="H76" s="25"/>
      <c r="I76" s="25"/>
    </row>
    <row r="77" spans="1:9" ht="15.75">
      <c r="A77" s="25"/>
      <c r="C77" s="2"/>
      <c r="D77" s="2"/>
      <c r="E77" s="25"/>
      <c r="F77" s="25"/>
      <c r="G77" s="25"/>
      <c r="H77" s="25"/>
      <c r="I77" s="25"/>
    </row>
    <row r="78" spans="1:9" ht="15.7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5.7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5.75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5.7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5.7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5.7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5.7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5.7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5.75">
      <c r="A86" s="58"/>
      <c r="B86" s="25"/>
      <c r="C86" s="25"/>
      <c r="D86" s="25"/>
      <c r="E86" s="25"/>
      <c r="F86" s="25"/>
      <c r="G86" s="25"/>
      <c r="H86" s="25"/>
      <c r="I86" s="25"/>
    </row>
    <row r="87" spans="1:9" ht="15.7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5.75">
      <c r="A88" s="25"/>
      <c r="B88" s="25"/>
      <c r="C88" s="25"/>
      <c r="D88" s="25"/>
      <c r="E88" s="25"/>
      <c r="F88" s="25"/>
      <c r="G88" s="25"/>
      <c r="H88" s="25"/>
      <c r="I88" s="25"/>
    </row>
  </sheetData>
  <mergeCells count="6">
    <mergeCell ref="A1:C1"/>
    <mergeCell ref="K5:M5"/>
    <mergeCell ref="G5:I5"/>
    <mergeCell ref="A2:J2"/>
    <mergeCell ref="C3:L3"/>
    <mergeCell ref="C4:M4"/>
  </mergeCells>
  <printOptions/>
  <pageMargins left="0.78" right="0.26" top="0.5" bottom="0.5" header="0.5" footer="0.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5" zoomScaleNormal="75" workbookViewId="0" topLeftCell="A24">
      <selection activeCell="F38" sqref="F38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2.6640625" style="0" customWidth="1"/>
    <col min="5" max="5" width="14.3359375" style="0" customWidth="1"/>
    <col min="6" max="6" width="11.105468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5" customFormat="1" ht="38.25" customHeight="1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47"/>
      <c r="L1" s="47"/>
      <c r="M1" s="47"/>
      <c r="N1" s="15"/>
      <c r="O1" s="15"/>
      <c r="P1" s="15"/>
    </row>
    <row r="2" spans="1:16" ht="28.5" customHeight="1">
      <c r="A2" s="113" t="s">
        <v>85</v>
      </c>
      <c r="B2" s="113"/>
      <c r="C2" s="113"/>
      <c r="D2" s="113"/>
      <c r="E2" s="113"/>
      <c r="F2" s="113"/>
      <c r="G2" s="113"/>
      <c r="H2" s="113"/>
      <c r="I2" s="113"/>
      <c r="J2" s="113"/>
      <c r="K2" s="5"/>
      <c r="L2" s="5"/>
      <c r="M2" s="5"/>
      <c r="N2" s="5"/>
      <c r="O2" s="5"/>
      <c r="P2" s="5"/>
    </row>
    <row r="3" spans="1:16" ht="28.5" customHeight="1">
      <c r="A3" s="113" t="s">
        <v>79</v>
      </c>
      <c r="B3" s="113"/>
      <c r="C3" s="113"/>
      <c r="D3" s="113"/>
      <c r="E3" s="113"/>
      <c r="F3" s="113"/>
      <c r="G3" s="113"/>
      <c r="H3" s="113"/>
      <c r="I3" s="113"/>
      <c r="J3" s="113"/>
      <c r="K3" s="5"/>
      <c r="L3" s="5"/>
      <c r="M3" s="5"/>
      <c r="N3" s="5"/>
      <c r="O3" s="5"/>
      <c r="P3" s="5"/>
    </row>
    <row r="4" spans="1:16" ht="28.5" customHeight="1">
      <c r="A4" s="14"/>
      <c r="B4" s="51" t="s">
        <v>47</v>
      </c>
      <c r="C4" s="14"/>
      <c r="D4" s="14"/>
      <c r="E4" s="14"/>
      <c r="F4" s="14"/>
      <c r="G4" s="14"/>
      <c r="H4" s="14"/>
      <c r="I4" s="14"/>
      <c r="J4" s="14"/>
      <c r="K4" s="5"/>
      <c r="L4" s="5"/>
      <c r="M4" s="5"/>
      <c r="N4" s="5"/>
      <c r="O4" s="5"/>
      <c r="P4" s="5"/>
    </row>
    <row r="5" spans="1:16" ht="30" customHeight="1">
      <c r="A5" s="14"/>
      <c r="B5" s="14"/>
      <c r="C5" s="14"/>
      <c r="D5" s="14"/>
      <c r="E5" s="14"/>
      <c r="F5" s="114" t="s">
        <v>42</v>
      </c>
      <c r="G5" s="114"/>
      <c r="H5" s="114"/>
      <c r="I5" s="51"/>
      <c r="J5" s="114" t="s">
        <v>43</v>
      </c>
      <c r="K5" s="114"/>
      <c r="L5" s="114"/>
      <c r="M5" s="5"/>
      <c r="N5" s="5"/>
      <c r="O5" s="5"/>
      <c r="P5" s="5"/>
    </row>
    <row r="6" spans="2:16" ht="69" customHeight="1">
      <c r="B6" s="8"/>
      <c r="C6" s="9"/>
      <c r="D6" s="9"/>
      <c r="E6" s="9"/>
      <c r="F6" s="52" t="s">
        <v>40</v>
      </c>
      <c r="G6" s="53"/>
      <c r="H6" s="52" t="s">
        <v>41</v>
      </c>
      <c r="I6" s="54"/>
      <c r="J6" s="52" t="s">
        <v>28</v>
      </c>
      <c r="K6" s="54"/>
      <c r="L6" s="52" t="s">
        <v>84</v>
      </c>
      <c r="M6" s="5"/>
      <c r="N6" s="5"/>
      <c r="O6" s="5"/>
      <c r="P6" s="5"/>
    </row>
    <row r="7" spans="2:16" ht="28.5" customHeight="1">
      <c r="B7" s="8"/>
      <c r="C7" s="9"/>
      <c r="D7" s="9"/>
      <c r="E7" s="9"/>
      <c r="F7" s="101">
        <v>37346</v>
      </c>
      <c r="G7" s="53"/>
      <c r="H7" s="101">
        <v>36981</v>
      </c>
      <c r="I7" s="54"/>
      <c r="J7" s="101">
        <v>37346</v>
      </c>
      <c r="K7" s="54"/>
      <c r="L7" s="101">
        <v>36981</v>
      </c>
      <c r="M7" s="5"/>
      <c r="N7" s="5"/>
      <c r="O7" s="5"/>
      <c r="P7" s="5"/>
    </row>
    <row r="8" spans="2:16" ht="28.5" customHeight="1">
      <c r="B8" s="8"/>
      <c r="C8" s="9"/>
      <c r="D8" s="9"/>
      <c r="E8" s="9"/>
      <c r="F8" s="55" t="s">
        <v>0</v>
      </c>
      <c r="G8" s="53"/>
      <c r="H8" s="55" t="s">
        <v>0</v>
      </c>
      <c r="I8" s="54"/>
      <c r="J8" s="55" t="s">
        <v>0</v>
      </c>
      <c r="K8" s="54"/>
      <c r="L8" s="55" t="s">
        <v>0</v>
      </c>
      <c r="M8" s="5"/>
      <c r="N8" s="5"/>
      <c r="O8" s="5"/>
      <c r="P8" s="5"/>
    </row>
    <row r="9" spans="2:16" ht="24.75" customHeight="1">
      <c r="B9" s="64" t="s">
        <v>23</v>
      </c>
      <c r="C9" s="65"/>
      <c r="D9" s="65"/>
      <c r="E9" s="65"/>
      <c r="F9" s="39">
        <v>380591</v>
      </c>
      <c r="G9" s="40"/>
      <c r="H9" s="39">
        <v>474335</v>
      </c>
      <c r="I9" s="40"/>
      <c r="J9" s="39">
        <v>380591</v>
      </c>
      <c r="K9" s="40"/>
      <c r="L9" s="39">
        <v>474335</v>
      </c>
      <c r="M9" s="11"/>
      <c r="N9" s="11"/>
      <c r="O9" s="11"/>
      <c r="P9" s="11"/>
    </row>
    <row r="10" spans="2:16" ht="24.75" customHeight="1">
      <c r="B10" s="64" t="s">
        <v>24</v>
      </c>
      <c r="C10" s="65"/>
      <c r="D10" s="65"/>
      <c r="E10" s="65"/>
      <c r="F10" s="56">
        <f>-205119+12343</f>
        <v>-192776</v>
      </c>
      <c r="G10" s="41"/>
      <c r="H10" s="56">
        <f>-219934+10468</f>
        <v>-209466</v>
      </c>
      <c r="I10" s="41"/>
      <c r="J10" s="56">
        <f>-205119+12343</f>
        <v>-192776</v>
      </c>
      <c r="K10" s="41"/>
      <c r="L10" s="56">
        <f>-219934+10468</f>
        <v>-209466</v>
      </c>
      <c r="M10" s="4"/>
      <c r="N10" s="11"/>
      <c r="O10" s="4"/>
      <c r="P10" s="11"/>
    </row>
    <row r="11" spans="2:16" ht="24.75" customHeight="1">
      <c r="B11" s="66" t="s">
        <v>25</v>
      </c>
      <c r="C11" s="67"/>
      <c r="D11" s="67"/>
      <c r="E11" s="67"/>
      <c r="F11" s="39">
        <f>F9+F10</f>
        <v>187815</v>
      </c>
      <c r="G11" s="4"/>
      <c r="H11" s="39">
        <f>H9+H10</f>
        <v>264869</v>
      </c>
      <c r="I11" s="4"/>
      <c r="J11" s="39">
        <f>J9+J10</f>
        <v>187815</v>
      </c>
      <c r="K11" s="4"/>
      <c r="L11" s="39">
        <f>L9+L10</f>
        <v>264869</v>
      </c>
      <c r="M11" s="4"/>
      <c r="N11" s="4"/>
      <c r="O11" s="4"/>
      <c r="P11" s="4"/>
    </row>
    <row r="12" spans="2:16" ht="24.75" customHeight="1">
      <c r="B12" s="64" t="s">
        <v>44</v>
      </c>
      <c r="C12" s="65"/>
      <c r="D12" s="65"/>
      <c r="E12" s="65"/>
      <c r="F12" s="39">
        <v>14606</v>
      </c>
      <c r="G12" s="41"/>
      <c r="H12" s="39">
        <v>11248</v>
      </c>
      <c r="I12" s="41"/>
      <c r="J12" s="39">
        <v>14606</v>
      </c>
      <c r="K12" s="41"/>
      <c r="L12" s="39">
        <v>11248</v>
      </c>
      <c r="M12" s="4"/>
      <c r="N12" s="4"/>
      <c r="O12" s="4"/>
      <c r="P12" s="4"/>
    </row>
    <row r="13" spans="2:16" ht="24.75" customHeight="1">
      <c r="B13" s="64" t="s">
        <v>27</v>
      </c>
      <c r="C13" s="65"/>
      <c r="D13" s="65"/>
      <c r="E13" s="65"/>
      <c r="F13" s="56">
        <f>55089+659</f>
        <v>55748</v>
      </c>
      <c r="G13" s="41"/>
      <c r="H13" s="56">
        <v>76653</v>
      </c>
      <c r="I13" s="41"/>
      <c r="J13" s="56">
        <f>55089+659</f>
        <v>55748</v>
      </c>
      <c r="K13" s="41"/>
      <c r="L13" s="56">
        <v>76653</v>
      </c>
      <c r="M13" s="4"/>
      <c r="N13" s="4"/>
      <c r="O13" s="4"/>
      <c r="P13" s="4"/>
    </row>
    <row r="14" spans="2:16" ht="24.75" customHeight="1">
      <c r="B14" s="67" t="s">
        <v>45</v>
      </c>
      <c r="C14" s="67"/>
      <c r="D14" s="67"/>
      <c r="E14" s="67"/>
      <c r="F14" s="39">
        <f>SUM(F11:F13)</f>
        <v>258169</v>
      </c>
      <c r="G14" s="4"/>
      <c r="H14" s="39">
        <f>SUM(H11:H13)</f>
        <v>352770</v>
      </c>
      <c r="I14" s="4"/>
      <c r="J14" s="39">
        <f>SUM(J11:J13)</f>
        <v>258169</v>
      </c>
      <c r="K14" s="4"/>
      <c r="L14" s="39">
        <f>SUM(L11:L13)</f>
        <v>352770</v>
      </c>
      <c r="M14" s="4"/>
      <c r="N14" s="11"/>
      <c r="O14" s="4"/>
      <c r="P14" s="11"/>
    </row>
    <row r="15" spans="2:16" ht="24.75" customHeight="1">
      <c r="B15" s="64" t="s">
        <v>54</v>
      </c>
      <c r="C15" s="64"/>
      <c r="D15" s="64"/>
      <c r="E15" s="64"/>
      <c r="F15" s="56">
        <v>-149087</v>
      </c>
      <c r="G15" s="41"/>
      <c r="H15" s="56">
        <v>-130117</v>
      </c>
      <c r="I15" s="41"/>
      <c r="J15" s="56">
        <v>-149087</v>
      </c>
      <c r="K15" s="41"/>
      <c r="L15" s="56">
        <v>-130117</v>
      </c>
      <c r="M15" s="4"/>
      <c r="N15" s="11"/>
      <c r="O15" s="4"/>
      <c r="P15" s="11"/>
    </row>
    <row r="16" spans="2:16" ht="24.75" customHeight="1">
      <c r="B16" s="64" t="s">
        <v>55</v>
      </c>
      <c r="C16" s="65"/>
      <c r="D16" s="65"/>
      <c r="E16" s="65"/>
      <c r="F16" s="39">
        <f>F14+F15</f>
        <v>109082</v>
      </c>
      <c r="G16" s="4"/>
      <c r="H16" s="39">
        <f>H14+H15</f>
        <v>222653</v>
      </c>
      <c r="I16" s="4"/>
      <c r="J16" s="39">
        <f>J14+J15</f>
        <v>109082</v>
      </c>
      <c r="K16" s="4"/>
      <c r="L16" s="39">
        <f>L14+L15</f>
        <v>222653</v>
      </c>
      <c r="M16" s="4"/>
      <c r="N16" s="11"/>
      <c r="O16" s="4"/>
      <c r="P16" s="11"/>
    </row>
    <row r="17" spans="2:16" ht="24.75" customHeight="1">
      <c r="B17" s="64" t="s">
        <v>56</v>
      </c>
      <c r="C17" s="65"/>
      <c r="D17" s="65"/>
      <c r="E17" s="65"/>
      <c r="F17" s="40"/>
      <c r="G17" s="41"/>
      <c r="H17" s="40"/>
      <c r="I17" s="41"/>
      <c r="J17" s="40"/>
      <c r="K17" s="41"/>
      <c r="L17" s="40"/>
      <c r="M17" s="4"/>
      <c r="N17" s="11"/>
      <c r="O17" s="4"/>
      <c r="P17" s="11"/>
    </row>
    <row r="18" spans="2:16" ht="30.75" customHeight="1">
      <c r="B18" s="64" t="s">
        <v>57</v>
      </c>
      <c r="C18" s="65"/>
      <c r="D18" s="65"/>
      <c r="E18" s="65"/>
      <c r="F18" s="56">
        <f>-32329-659</f>
        <v>-32988</v>
      </c>
      <c r="G18" s="4"/>
      <c r="H18" s="56">
        <v>-151851</v>
      </c>
      <c r="I18" s="4"/>
      <c r="J18" s="56">
        <f>-32329-659</f>
        <v>-32988</v>
      </c>
      <c r="K18" s="4"/>
      <c r="L18" s="56">
        <v>-151851</v>
      </c>
      <c r="M18" s="4"/>
      <c r="N18" s="4"/>
      <c r="O18" s="4"/>
      <c r="P18" s="4"/>
    </row>
    <row r="19" spans="2:16" ht="24.75" customHeight="1">
      <c r="B19" s="65" t="s">
        <v>80</v>
      </c>
      <c r="C19" s="65"/>
      <c r="D19" s="65"/>
      <c r="E19" s="65"/>
      <c r="F19" s="40">
        <f>SUM(F16:F18)</f>
        <v>76094</v>
      </c>
      <c r="G19" s="42"/>
      <c r="H19" s="40">
        <f>SUM(H16:H18)</f>
        <v>70802</v>
      </c>
      <c r="I19" s="42"/>
      <c r="J19" s="40">
        <f>SUM(J16:J18)</f>
        <v>76094</v>
      </c>
      <c r="K19" s="42"/>
      <c r="L19" s="40">
        <f>SUM(L16:L18)</f>
        <v>70802</v>
      </c>
      <c r="M19" s="10"/>
      <c r="N19" s="11"/>
      <c r="O19" s="3"/>
      <c r="P19" s="11"/>
    </row>
    <row r="20" spans="2:16" ht="24.75" customHeight="1">
      <c r="B20" s="65" t="s">
        <v>81</v>
      </c>
      <c r="C20" s="65"/>
      <c r="D20" s="65"/>
      <c r="E20" s="65"/>
      <c r="F20" s="102">
        <v>0</v>
      </c>
      <c r="G20" s="42"/>
      <c r="H20" s="40">
        <v>-156097</v>
      </c>
      <c r="I20" s="42"/>
      <c r="J20" s="102">
        <v>0</v>
      </c>
      <c r="K20" s="42"/>
      <c r="L20" s="40">
        <v>-156097</v>
      </c>
      <c r="M20" s="10"/>
      <c r="N20" s="11"/>
      <c r="O20" s="3"/>
      <c r="P20" s="11"/>
    </row>
    <row r="21" spans="2:16" ht="24.75" customHeight="1">
      <c r="B21" s="64" t="s">
        <v>58</v>
      </c>
      <c r="C21" s="65"/>
      <c r="D21" s="65"/>
      <c r="E21" s="65"/>
      <c r="F21" s="106">
        <v>-12343</v>
      </c>
      <c r="G21" s="11"/>
      <c r="H21" s="106">
        <v>-10468</v>
      </c>
      <c r="I21" s="11"/>
      <c r="J21" s="106">
        <v>-12343</v>
      </c>
      <c r="K21" s="11"/>
      <c r="L21" s="106">
        <v>-10468</v>
      </c>
      <c r="M21" s="4"/>
      <c r="N21" s="4"/>
      <c r="O21" s="4"/>
      <c r="P21" s="4"/>
    </row>
    <row r="22" spans="2:16" ht="24.75" customHeight="1">
      <c r="B22" s="64" t="s">
        <v>89</v>
      </c>
      <c r="C22" s="65"/>
      <c r="D22" s="65"/>
      <c r="E22" s="65"/>
      <c r="F22" s="40"/>
      <c r="G22" s="41"/>
      <c r="H22" s="40"/>
      <c r="I22" s="41"/>
      <c r="J22" s="40"/>
      <c r="K22" s="41"/>
      <c r="L22" s="40"/>
      <c r="M22" s="4"/>
      <c r="N22" s="4"/>
      <c r="O22" s="4"/>
      <c r="P22" s="4"/>
    </row>
    <row r="23" spans="2:16" ht="24.75" customHeight="1">
      <c r="B23" s="64" t="s">
        <v>59</v>
      </c>
      <c r="C23" s="65"/>
      <c r="D23" s="65"/>
      <c r="E23" s="65"/>
      <c r="F23" s="103">
        <v>4479</v>
      </c>
      <c r="G23" s="41"/>
      <c r="H23" s="103">
        <v>1937</v>
      </c>
      <c r="I23" s="41"/>
      <c r="J23" s="103">
        <v>4479</v>
      </c>
      <c r="K23" s="41"/>
      <c r="L23" s="103">
        <v>1937</v>
      </c>
      <c r="M23" s="4"/>
      <c r="N23" s="4"/>
      <c r="O23" s="4"/>
      <c r="P23" s="4"/>
    </row>
    <row r="24" spans="2:16" ht="24.75" customHeight="1">
      <c r="B24" s="64" t="s">
        <v>90</v>
      </c>
      <c r="C24" s="65"/>
      <c r="D24" s="65"/>
      <c r="E24" s="65"/>
      <c r="F24" s="39">
        <f>SUM(F19:F23)</f>
        <v>68230</v>
      </c>
      <c r="G24" s="4"/>
      <c r="H24" s="39">
        <f>SUM(H19:H23)</f>
        <v>-93826</v>
      </c>
      <c r="I24" s="4"/>
      <c r="J24" s="39">
        <f>SUM(J19:J23)</f>
        <v>68230</v>
      </c>
      <c r="K24" s="4"/>
      <c r="L24" s="39">
        <f>SUM(L19:L23)</f>
        <v>-93826</v>
      </c>
      <c r="M24" s="4"/>
      <c r="N24" s="4"/>
      <c r="O24" s="4"/>
      <c r="P24" s="4"/>
    </row>
    <row r="25" spans="2:16" ht="24.75" customHeight="1">
      <c r="B25" s="64" t="s">
        <v>2</v>
      </c>
      <c r="C25" s="65"/>
      <c r="D25" s="65"/>
      <c r="E25" s="65"/>
      <c r="F25" s="40">
        <v>-13935</v>
      </c>
      <c r="G25" s="4"/>
      <c r="H25" s="40">
        <v>-24613</v>
      </c>
      <c r="I25" s="4"/>
      <c r="J25" s="40">
        <v>-13935</v>
      </c>
      <c r="K25" s="4"/>
      <c r="L25" s="40">
        <v>-24613</v>
      </c>
      <c r="M25" s="4"/>
      <c r="N25" s="11"/>
      <c r="O25" s="4"/>
      <c r="P25" s="11"/>
    </row>
    <row r="26" spans="2:16" ht="24.75" customHeight="1">
      <c r="B26" s="64" t="s">
        <v>3</v>
      </c>
      <c r="C26" s="65"/>
      <c r="D26" s="65"/>
      <c r="E26" s="65"/>
      <c r="F26" s="106">
        <v>-80</v>
      </c>
      <c r="G26" s="4"/>
      <c r="H26" s="102">
        <v>0</v>
      </c>
      <c r="I26" s="4"/>
      <c r="J26" s="106">
        <v>-80</v>
      </c>
      <c r="K26" s="4"/>
      <c r="L26" s="102">
        <v>0</v>
      </c>
      <c r="M26" s="4"/>
      <c r="N26" s="11"/>
      <c r="O26" s="4"/>
      <c r="P26" s="11"/>
    </row>
    <row r="27" spans="2:16" ht="24.75" customHeight="1">
      <c r="B27" s="64" t="s">
        <v>60</v>
      </c>
      <c r="C27" s="65"/>
      <c r="D27" s="65"/>
      <c r="E27" s="65"/>
      <c r="F27" s="104">
        <v>0</v>
      </c>
      <c r="G27" s="40"/>
      <c r="H27" s="104">
        <v>0</v>
      </c>
      <c r="I27" s="40"/>
      <c r="J27" s="104">
        <v>0</v>
      </c>
      <c r="K27" s="40"/>
      <c r="L27" s="104">
        <v>0</v>
      </c>
      <c r="M27" s="4"/>
      <c r="N27" s="4"/>
      <c r="O27" s="4"/>
      <c r="P27" s="4"/>
    </row>
    <row r="28" spans="2:16" ht="24.75" customHeight="1">
      <c r="B28" s="64" t="s">
        <v>91</v>
      </c>
      <c r="C28" s="65"/>
      <c r="D28" s="65"/>
      <c r="E28" s="65"/>
      <c r="F28" s="59"/>
      <c r="G28" s="59"/>
      <c r="H28" s="59"/>
      <c r="I28" s="59"/>
      <c r="J28" s="59"/>
      <c r="K28" s="59"/>
      <c r="L28" s="59"/>
      <c r="M28" s="3"/>
      <c r="N28" s="3"/>
      <c r="O28" s="3"/>
      <c r="P28" s="3"/>
    </row>
    <row r="29" spans="2:16" ht="24.75" customHeight="1">
      <c r="B29" s="64" t="s">
        <v>94</v>
      </c>
      <c r="C29" s="65"/>
      <c r="D29" s="65"/>
      <c r="E29" s="65"/>
      <c r="F29" s="40">
        <f>SUM(F24:F27)</f>
        <v>54215</v>
      </c>
      <c r="G29" s="72"/>
      <c r="H29" s="40">
        <f>SUM(H24:H27)</f>
        <v>-118439</v>
      </c>
      <c r="I29" s="72"/>
      <c r="J29" s="40">
        <f>SUM(J24:J27)</f>
        <v>54215</v>
      </c>
      <c r="K29" s="72"/>
      <c r="L29" s="40">
        <f>SUM(L24:L27)</f>
        <v>-118439</v>
      </c>
      <c r="M29" s="3"/>
      <c r="N29" s="3"/>
      <c r="O29" s="3"/>
      <c r="P29" s="3"/>
    </row>
    <row r="30" spans="2:16" ht="24.75" customHeight="1">
      <c r="B30" s="64" t="s">
        <v>26</v>
      </c>
      <c r="C30" s="65"/>
      <c r="D30" s="65"/>
      <c r="E30" s="65"/>
      <c r="F30" s="56">
        <v>-12606</v>
      </c>
      <c r="G30" s="3"/>
      <c r="H30" s="56">
        <v>-23624</v>
      </c>
      <c r="I30" s="3"/>
      <c r="J30" s="56">
        <v>-12606</v>
      </c>
      <c r="K30" s="3"/>
      <c r="L30" s="56">
        <v>-23624</v>
      </c>
      <c r="M30" s="3"/>
      <c r="N30" s="3"/>
      <c r="O30" s="3"/>
      <c r="P30" s="13"/>
    </row>
    <row r="31" spans="2:16" ht="24.75" customHeight="1">
      <c r="B31" s="64" t="s">
        <v>91</v>
      </c>
      <c r="C31" s="65"/>
      <c r="D31" s="65"/>
      <c r="E31" s="65"/>
      <c r="F31" s="3">
        <f>F29+F30</f>
        <v>41609</v>
      </c>
      <c r="G31" s="3"/>
      <c r="H31" s="3">
        <f>H29+H30</f>
        <v>-142063</v>
      </c>
      <c r="I31" s="3"/>
      <c r="J31" s="3">
        <f>J29+J30</f>
        <v>41609</v>
      </c>
      <c r="K31" s="3"/>
      <c r="L31" s="3">
        <f>L29+L30</f>
        <v>-142063</v>
      </c>
      <c r="M31" s="3"/>
      <c r="N31" s="3"/>
      <c r="O31" s="3"/>
      <c r="P31" s="3"/>
    </row>
    <row r="32" spans="2:16" ht="19.5" customHeight="1">
      <c r="B32" s="64" t="s">
        <v>95</v>
      </c>
      <c r="C32" s="65"/>
      <c r="D32" s="65"/>
      <c r="E32" s="6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24.75" customHeight="1">
      <c r="B33" s="64" t="s">
        <v>73</v>
      </c>
      <c r="C33" s="65"/>
      <c r="D33" s="65"/>
      <c r="E33" s="65"/>
      <c r="F33" s="104">
        <v>0</v>
      </c>
      <c r="G33" s="3"/>
      <c r="H33" s="104">
        <v>0</v>
      </c>
      <c r="I33" s="3"/>
      <c r="J33" s="104">
        <v>0</v>
      </c>
      <c r="K33" s="3"/>
      <c r="L33" s="104">
        <v>0</v>
      </c>
      <c r="M33" s="3"/>
      <c r="N33" s="3"/>
      <c r="O33" s="3"/>
      <c r="P33" s="3"/>
    </row>
    <row r="34" spans="2:16" ht="24.75" customHeight="1" thickBot="1">
      <c r="B34" s="64" t="s">
        <v>92</v>
      </c>
      <c r="C34" s="65"/>
      <c r="D34" s="65"/>
      <c r="E34" s="65"/>
      <c r="F34" s="75">
        <f>SUM(F31:F33)</f>
        <v>41609</v>
      </c>
      <c r="G34" s="3"/>
      <c r="H34" s="75">
        <f>SUM(H31:H33)</f>
        <v>-142063</v>
      </c>
      <c r="I34" s="3"/>
      <c r="J34" s="75">
        <f>SUM(J31:J33)</f>
        <v>41609</v>
      </c>
      <c r="K34" s="3"/>
      <c r="L34" s="75">
        <f>SUM(L31:L33)</f>
        <v>-142063</v>
      </c>
      <c r="M34" s="3"/>
      <c r="N34" s="3"/>
      <c r="O34" s="3"/>
      <c r="P34" s="3"/>
    </row>
    <row r="35" spans="2:16" ht="24.75" customHeight="1" thickTop="1">
      <c r="B35" s="64"/>
      <c r="C35" s="65"/>
      <c r="D35" s="65"/>
      <c r="E35" s="6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5" ht="19.5" customHeight="1">
      <c r="B36" s="68"/>
      <c r="C36" s="69"/>
      <c r="D36" s="69"/>
      <c r="E36" s="69"/>
    </row>
    <row r="37" spans="2:12" ht="15.75">
      <c r="B37" s="70" t="s">
        <v>93</v>
      </c>
      <c r="C37" s="71"/>
      <c r="D37" s="71"/>
      <c r="E37" s="71"/>
      <c r="F37" s="105">
        <f>+F34/922656*100</f>
        <v>4.509698088995248</v>
      </c>
      <c r="G37" s="73"/>
      <c r="H37" s="105">
        <f>+H34/922656*100</f>
        <v>-15.397179447161239</v>
      </c>
      <c r="I37" s="73"/>
      <c r="J37" s="105">
        <f>+J34/922656*100</f>
        <v>4.509698088995248</v>
      </c>
      <c r="K37" s="73"/>
      <c r="L37" s="105">
        <f>+L34/922656*100</f>
        <v>-15.397179447161239</v>
      </c>
    </row>
    <row r="38" spans="2:12" ht="15.75">
      <c r="B38" s="71" t="s">
        <v>82</v>
      </c>
      <c r="C38" s="71"/>
      <c r="D38" s="71"/>
      <c r="E38" s="71"/>
      <c r="F38" s="74" t="s">
        <v>61</v>
      </c>
      <c r="G38" s="73"/>
      <c r="H38" s="74" t="s">
        <v>61</v>
      </c>
      <c r="I38" s="73"/>
      <c r="J38" s="74" t="s">
        <v>61</v>
      </c>
      <c r="K38" s="73"/>
      <c r="L38" s="74" t="s">
        <v>61</v>
      </c>
    </row>
  </sheetData>
  <mergeCells count="5">
    <mergeCell ref="A1:J1"/>
    <mergeCell ref="A2:J2"/>
    <mergeCell ref="A3:J3"/>
    <mergeCell ref="F5:H5"/>
    <mergeCell ref="J5:L5"/>
  </mergeCells>
  <printOptions/>
  <pageMargins left="0.75" right="0.39" top="1" bottom="0.82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5" zoomScaleNormal="75" zoomScaleSheetLayoutView="75" workbookViewId="0" topLeftCell="A10">
      <selection activeCell="F16" sqref="F16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2.6640625" style="0" customWidth="1"/>
    <col min="5" max="5" width="14.3359375" style="0" customWidth="1"/>
    <col min="6" max="6" width="12.77734375" style="0" customWidth="1"/>
    <col min="7" max="7" width="1.66796875" style="0" customWidth="1"/>
    <col min="8" max="8" width="12.77734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2.77734375" style="0" customWidth="1"/>
    <col min="13" max="13" width="10.21484375" style="0" customWidth="1"/>
    <col min="14" max="17" width="10.6640625" style="0" customWidth="1"/>
  </cols>
  <sheetData>
    <row r="1" spans="1:16" s="25" customFormat="1" ht="38.25" customHeight="1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47"/>
      <c r="L1" s="47"/>
      <c r="M1" s="47"/>
      <c r="N1" s="15"/>
      <c r="O1" s="15"/>
      <c r="P1" s="15"/>
    </row>
    <row r="2" spans="1:16" ht="28.5" customHeight="1">
      <c r="A2" s="113" t="s">
        <v>85</v>
      </c>
      <c r="B2" s="113"/>
      <c r="C2" s="113"/>
      <c r="D2" s="113"/>
      <c r="E2" s="113"/>
      <c r="F2" s="113"/>
      <c r="G2" s="113"/>
      <c r="H2" s="113"/>
      <c r="I2" s="113"/>
      <c r="J2" s="113"/>
      <c r="K2" s="5"/>
      <c r="L2" s="5"/>
      <c r="M2" s="5"/>
      <c r="N2" s="5"/>
      <c r="O2" s="5"/>
      <c r="P2" s="5"/>
    </row>
    <row r="3" spans="1:16" ht="28.5" customHeight="1">
      <c r="A3" s="113" t="s">
        <v>79</v>
      </c>
      <c r="B3" s="113"/>
      <c r="C3" s="113"/>
      <c r="D3" s="113"/>
      <c r="E3" s="113"/>
      <c r="F3" s="113"/>
      <c r="G3" s="113"/>
      <c r="H3" s="113"/>
      <c r="I3" s="113"/>
      <c r="J3" s="113"/>
      <c r="K3" s="5"/>
      <c r="L3" s="5"/>
      <c r="M3" s="5"/>
      <c r="N3" s="5"/>
      <c r="O3" s="5"/>
      <c r="P3" s="5"/>
    </row>
    <row r="4" spans="1:16" ht="28.5" customHeight="1">
      <c r="A4" s="14"/>
      <c r="B4" s="51" t="s">
        <v>71</v>
      </c>
      <c r="C4" s="14"/>
      <c r="D4" s="14"/>
      <c r="E4" s="14"/>
      <c r="F4" s="14"/>
      <c r="G4" s="14"/>
      <c r="H4" s="14"/>
      <c r="I4" s="14"/>
      <c r="J4" s="14"/>
      <c r="K4" s="5"/>
      <c r="L4" s="5"/>
      <c r="M4" s="5"/>
      <c r="N4" s="5"/>
      <c r="O4" s="5"/>
      <c r="P4" s="5"/>
    </row>
    <row r="5" spans="1:16" ht="30" customHeight="1">
      <c r="A5" s="14"/>
      <c r="B5" s="14"/>
      <c r="C5" s="14"/>
      <c r="D5" s="14"/>
      <c r="E5" s="14"/>
      <c r="F5" s="114" t="s">
        <v>42</v>
      </c>
      <c r="G5" s="114"/>
      <c r="H5" s="114"/>
      <c r="I5" s="51"/>
      <c r="J5" s="114" t="s">
        <v>43</v>
      </c>
      <c r="K5" s="114"/>
      <c r="L5" s="114"/>
      <c r="M5" s="5"/>
      <c r="N5" s="5"/>
      <c r="O5" s="5"/>
      <c r="P5" s="5"/>
    </row>
    <row r="6" spans="2:16" ht="69" customHeight="1">
      <c r="B6" s="8"/>
      <c r="C6" s="9"/>
      <c r="D6" s="9"/>
      <c r="E6" s="9"/>
      <c r="F6" s="52" t="s">
        <v>40</v>
      </c>
      <c r="G6" s="53"/>
      <c r="H6" s="52" t="s">
        <v>41</v>
      </c>
      <c r="I6" s="54"/>
      <c r="J6" s="52" t="s">
        <v>28</v>
      </c>
      <c r="K6" s="54"/>
      <c r="L6" s="52" t="s">
        <v>66</v>
      </c>
      <c r="M6" s="5"/>
      <c r="N6" s="5"/>
      <c r="O6" s="5"/>
      <c r="P6" s="5"/>
    </row>
    <row r="7" spans="2:16" ht="28.5" customHeight="1">
      <c r="B7" s="8"/>
      <c r="C7" s="9"/>
      <c r="D7" s="9"/>
      <c r="E7" s="9"/>
      <c r="F7" s="101">
        <v>37346</v>
      </c>
      <c r="G7" s="53"/>
      <c r="H7" s="101">
        <v>36981</v>
      </c>
      <c r="I7" s="54"/>
      <c r="J7" s="101">
        <v>37346</v>
      </c>
      <c r="K7" s="54"/>
      <c r="L7" s="101">
        <v>36981</v>
      </c>
      <c r="M7" s="5"/>
      <c r="N7" s="5"/>
      <c r="O7" s="5"/>
      <c r="P7" s="5"/>
    </row>
    <row r="8" spans="2:16" ht="28.5" customHeight="1">
      <c r="B8" s="8"/>
      <c r="C8" s="9"/>
      <c r="D8" s="9"/>
      <c r="E8" s="9"/>
      <c r="F8" s="55" t="s">
        <v>0</v>
      </c>
      <c r="G8" s="53"/>
      <c r="H8" s="55" t="s">
        <v>0</v>
      </c>
      <c r="I8" s="54"/>
      <c r="J8" s="55" t="s">
        <v>0</v>
      </c>
      <c r="K8" s="54"/>
      <c r="L8" s="55" t="s">
        <v>0</v>
      </c>
      <c r="M8" s="5"/>
      <c r="N8" s="5"/>
      <c r="O8" s="5"/>
      <c r="P8" s="5"/>
    </row>
    <row r="9" spans="2:16" ht="24.75" customHeight="1">
      <c r="B9" s="64" t="s">
        <v>23</v>
      </c>
      <c r="C9" s="65"/>
      <c r="D9" s="65"/>
      <c r="E9" s="65"/>
      <c r="F9" s="39">
        <v>5063</v>
      </c>
      <c r="G9" s="40"/>
      <c r="H9" s="39">
        <v>5933</v>
      </c>
      <c r="I9" s="40"/>
      <c r="J9" s="39">
        <v>5063</v>
      </c>
      <c r="K9" s="90"/>
      <c r="L9" s="39">
        <v>5933</v>
      </c>
      <c r="M9" s="11"/>
      <c r="N9" s="11"/>
      <c r="O9" s="11"/>
      <c r="P9" s="11"/>
    </row>
    <row r="10" spans="2:16" ht="24.75" customHeight="1">
      <c r="B10" s="64" t="s">
        <v>24</v>
      </c>
      <c r="C10" s="65"/>
      <c r="D10" s="65"/>
      <c r="E10" s="65"/>
      <c r="F10" s="110">
        <v>0</v>
      </c>
      <c r="G10" s="88"/>
      <c r="H10" s="110">
        <v>0</v>
      </c>
      <c r="I10" s="41"/>
      <c r="J10" s="110">
        <v>0</v>
      </c>
      <c r="K10" s="90"/>
      <c r="L10" s="110">
        <v>0</v>
      </c>
      <c r="M10" s="4"/>
      <c r="N10" s="11"/>
      <c r="O10" s="4"/>
      <c r="P10" s="11"/>
    </row>
    <row r="11" spans="2:16" ht="24.75" customHeight="1">
      <c r="B11" s="66" t="s">
        <v>25</v>
      </c>
      <c r="C11" s="67"/>
      <c r="D11" s="67"/>
      <c r="E11" s="67"/>
      <c r="F11" s="39">
        <f>F9+F10</f>
        <v>5063</v>
      </c>
      <c r="G11" s="4"/>
      <c r="H11" s="39">
        <f>H9+H10</f>
        <v>5933</v>
      </c>
      <c r="I11" s="4"/>
      <c r="J11" s="39">
        <f>J9+J10</f>
        <v>5063</v>
      </c>
      <c r="K11" s="92"/>
      <c r="L11" s="39">
        <f>L9+L10</f>
        <v>5933</v>
      </c>
      <c r="M11" s="4"/>
      <c r="N11" s="4"/>
      <c r="O11" s="4"/>
      <c r="P11" s="4"/>
    </row>
    <row r="12" spans="2:16" ht="24.75" customHeight="1">
      <c r="B12" s="64" t="s">
        <v>27</v>
      </c>
      <c r="C12" s="65"/>
      <c r="D12" s="65"/>
      <c r="E12" s="65"/>
      <c r="F12" s="110">
        <v>0</v>
      </c>
      <c r="G12" s="41"/>
      <c r="H12" s="110">
        <v>0</v>
      </c>
      <c r="I12" s="41"/>
      <c r="J12" s="110">
        <v>0</v>
      </c>
      <c r="K12" s="90"/>
      <c r="L12" s="110">
        <v>0</v>
      </c>
      <c r="M12" s="4"/>
      <c r="N12" s="4"/>
      <c r="O12" s="4"/>
      <c r="P12" s="4"/>
    </row>
    <row r="13" spans="2:16" ht="24.75" customHeight="1">
      <c r="B13" s="67" t="s">
        <v>45</v>
      </c>
      <c r="C13" s="67"/>
      <c r="D13" s="67"/>
      <c r="E13" s="67"/>
      <c r="F13" s="39">
        <f>SUM(F11:F12)</f>
        <v>5063</v>
      </c>
      <c r="G13" s="4"/>
      <c r="H13" s="39">
        <f>SUM(H11:H12)</f>
        <v>5933</v>
      </c>
      <c r="I13" s="4"/>
      <c r="J13" s="39">
        <f>SUM(J11:J12)</f>
        <v>5063</v>
      </c>
      <c r="K13" s="92"/>
      <c r="L13" s="39">
        <f>SUM(L11:L12)</f>
        <v>5933</v>
      </c>
      <c r="M13" s="4"/>
      <c r="N13" s="11"/>
      <c r="O13" s="4"/>
      <c r="P13" s="11"/>
    </row>
    <row r="14" spans="2:16" ht="24.75" customHeight="1">
      <c r="B14" s="64" t="s">
        <v>54</v>
      </c>
      <c r="C14" s="64"/>
      <c r="D14" s="64"/>
      <c r="E14" s="64"/>
      <c r="F14" s="56">
        <v>-864</v>
      </c>
      <c r="G14" s="41"/>
      <c r="H14" s="56">
        <v>-1326</v>
      </c>
      <c r="I14" s="41"/>
      <c r="J14" s="56">
        <v>-864</v>
      </c>
      <c r="K14" s="90"/>
      <c r="L14" s="56">
        <v>-1326</v>
      </c>
      <c r="M14" s="4"/>
      <c r="N14" s="11"/>
      <c r="O14" s="4"/>
      <c r="P14" s="11"/>
    </row>
    <row r="15" spans="2:16" ht="24.75" customHeight="1">
      <c r="B15" s="65" t="s">
        <v>74</v>
      </c>
      <c r="C15" s="65"/>
      <c r="D15" s="65"/>
      <c r="E15" s="65"/>
      <c r="F15" s="40">
        <f>SUM(F13:F14)</f>
        <v>4199</v>
      </c>
      <c r="G15" s="42"/>
      <c r="H15" s="40">
        <f>SUM(H13:H14)</f>
        <v>4607</v>
      </c>
      <c r="I15" s="42"/>
      <c r="J15" s="40">
        <f>SUM(J13:J14)</f>
        <v>4199</v>
      </c>
      <c r="K15" s="93"/>
      <c r="L15" s="40">
        <f>SUM(L13:L14)</f>
        <v>4607</v>
      </c>
      <c r="M15" s="10"/>
      <c r="N15" s="11"/>
      <c r="O15" s="3"/>
      <c r="P15" s="11"/>
    </row>
    <row r="16" spans="2:16" ht="24.75" customHeight="1">
      <c r="B16" s="64" t="s">
        <v>58</v>
      </c>
      <c r="C16" s="65"/>
      <c r="D16" s="65"/>
      <c r="E16" s="65"/>
      <c r="F16" s="56">
        <v>-11631</v>
      </c>
      <c r="G16" s="4"/>
      <c r="H16" s="56">
        <v>-9570</v>
      </c>
      <c r="I16" s="4"/>
      <c r="J16" s="56">
        <v>-11631</v>
      </c>
      <c r="K16" s="92"/>
      <c r="L16" s="91">
        <v>-9570</v>
      </c>
      <c r="M16" s="4"/>
      <c r="N16" s="4"/>
      <c r="O16" s="4"/>
      <c r="P16" s="4"/>
    </row>
    <row r="17" spans="2:16" ht="24.75" customHeight="1">
      <c r="B17" s="64" t="s">
        <v>87</v>
      </c>
      <c r="C17" s="65"/>
      <c r="D17" s="65"/>
      <c r="E17" s="65"/>
      <c r="F17" s="39">
        <f>SUM(F15:F16)</f>
        <v>-7432</v>
      </c>
      <c r="G17" s="4"/>
      <c r="H17" s="39">
        <f>SUM(H15:H16)</f>
        <v>-4963</v>
      </c>
      <c r="I17" s="4"/>
      <c r="J17" s="39">
        <f>SUM(J15:J16)</f>
        <v>-7432</v>
      </c>
      <c r="K17" s="92"/>
      <c r="L17" s="39">
        <f>SUM(L15:L16)</f>
        <v>-4963</v>
      </c>
      <c r="M17" s="4"/>
      <c r="N17" s="4"/>
      <c r="O17" s="4"/>
      <c r="P17" s="4"/>
    </row>
    <row r="18" spans="2:16" ht="24.75" customHeight="1">
      <c r="B18" s="64" t="s">
        <v>2</v>
      </c>
      <c r="C18" s="65"/>
      <c r="D18" s="65"/>
      <c r="E18" s="65"/>
      <c r="F18" s="110">
        <v>0</v>
      </c>
      <c r="G18" s="4"/>
      <c r="H18" s="110">
        <v>0</v>
      </c>
      <c r="I18" s="4"/>
      <c r="J18" s="110">
        <v>0</v>
      </c>
      <c r="K18" s="92"/>
      <c r="L18" s="110">
        <v>0</v>
      </c>
      <c r="M18" s="4"/>
      <c r="N18" s="11"/>
      <c r="O18" s="4"/>
      <c r="P18" s="11"/>
    </row>
    <row r="19" spans="2:16" ht="24.75" customHeight="1" thickBot="1">
      <c r="B19" s="64" t="s">
        <v>86</v>
      </c>
      <c r="C19" s="65"/>
      <c r="D19" s="65"/>
      <c r="E19" s="65"/>
      <c r="F19" s="75">
        <f>SUM(F17:F18)</f>
        <v>-7432</v>
      </c>
      <c r="G19" s="3"/>
      <c r="H19" s="75">
        <f>SUM(H17:H18)</f>
        <v>-4963</v>
      </c>
      <c r="I19" s="3"/>
      <c r="J19" s="75">
        <f>SUM(J17:J18)</f>
        <v>-7432</v>
      </c>
      <c r="K19" s="94"/>
      <c r="L19" s="75">
        <f>SUM(L17:L18)</f>
        <v>-4963</v>
      </c>
      <c r="M19" s="3"/>
      <c r="N19" s="3"/>
      <c r="O19" s="3"/>
      <c r="P19" s="3"/>
    </row>
    <row r="20" spans="2:16" ht="24.75" customHeight="1" thickTop="1">
      <c r="B20" s="64"/>
      <c r="C20" s="65"/>
      <c r="D20" s="65"/>
      <c r="E20" s="65"/>
      <c r="F20" s="3"/>
      <c r="G20" s="3"/>
      <c r="H20" s="3"/>
      <c r="I20" s="3"/>
      <c r="J20" s="3"/>
      <c r="K20" s="94"/>
      <c r="L20" s="94"/>
      <c r="M20" s="3"/>
      <c r="N20" s="3"/>
      <c r="O20" s="3"/>
      <c r="P20" s="3"/>
    </row>
    <row r="21" spans="2:12" ht="19.5" customHeight="1">
      <c r="B21" s="68"/>
      <c r="C21" s="69"/>
      <c r="D21" s="69"/>
      <c r="E21" s="69"/>
      <c r="K21" s="95"/>
      <c r="L21" s="95"/>
    </row>
    <row r="22" spans="2:12" ht="15.75">
      <c r="B22" s="70" t="s">
        <v>88</v>
      </c>
      <c r="C22" s="71"/>
      <c r="D22" s="71"/>
      <c r="E22" s="71"/>
      <c r="F22" s="108">
        <f>F19/922656*100</f>
        <v>-0.8055006416259147</v>
      </c>
      <c r="G22" s="108"/>
      <c r="H22" s="108">
        <f>H19/922656*100</f>
        <v>-0.53790361738286</v>
      </c>
      <c r="I22" s="108"/>
      <c r="J22" s="108">
        <f>J19/922656*100</f>
        <v>-0.8055006416259147</v>
      </c>
      <c r="K22" s="109"/>
      <c r="L22" s="108">
        <f>L19/922656*100</f>
        <v>-0.53790361738286</v>
      </c>
    </row>
    <row r="23" spans="2:12" ht="15.75">
      <c r="B23" s="70"/>
      <c r="C23" s="71"/>
      <c r="D23" s="71"/>
      <c r="E23" s="71"/>
      <c r="F23" s="108"/>
      <c r="G23" s="108"/>
      <c r="H23" s="108"/>
      <c r="I23" s="108"/>
      <c r="J23" s="108"/>
      <c r="K23" s="109"/>
      <c r="L23" s="108"/>
    </row>
    <row r="24" spans="2:12" ht="15.75">
      <c r="B24" s="71" t="s">
        <v>51</v>
      </c>
      <c r="C24" s="71"/>
      <c r="D24" s="71"/>
      <c r="E24" s="71"/>
      <c r="F24" s="74" t="s">
        <v>61</v>
      </c>
      <c r="G24" s="108"/>
      <c r="H24" s="74" t="s">
        <v>61</v>
      </c>
      <c r="I24" s="108"/>
      <c r="J24" s="74" t="s">
        <v>61</v>
      </c>
      <c r="K24" s="109"/>
      <c r="L24" s="74" t="s">
        <v>61</v>
      </c>
    </row>
    <row r="25" spans="11:12" ht="15.75">
      <c r="K25" s="95"/>
      <c r="L25" s="95"/>
    </row>
    <row r="26" spans="11:12" ht="15.75">
      <c r="K26" s="95"/>
      <c r="L26" s="95"/>
    </row>
    <row r="27" spans="11:12" ht="15.75">
      <c r="K27" s="95"/>
      <c r="L27" s="95"/>
    </row>
    <row r="28" spans="10:12" ht="15.75">
      <c r="J28" s="95"/>
      <c r="K28" s="95"/>
      <c r="L28" s="95"/>
    </row>
    <row r="29" spans="10:12" ht="15.75">
      <c r="J29" s="95"/>
      <c r="K29" s="95"/>
      <c r="L29" s="95"/>
    </row>
    <row r="30" spans="10:12" ht="15.75">
      <c r="J30" s="95"/>
      <c r="K30" s="95"/>
      <c r="L30" s="95"/>
    </row>
    <row r="31" spans="10:12" ht="15.75">
      <c r="J31" s="95"/>
      <c r="K31" s="95"/>
      <c r="L31" s="95"/>
    </row>
    <row r="32" spans="10:12" ht="15.75">
      <c r="J32" s="89"/>
      <c r="K32" s="89"/>
      <c r="L32" s="89"/>
    </row>
    <row r="33" spans="10:12" ht="15.75">
      <c r="J33" s="89"/>
      <c r="K33" s="89"/>
      <c r="L33" s="89"/>
    </row>
    <row r="34" spans="10:12" ht="15.75">
      <c r="J34" s="89"/>
      <c r="K34" s="89"/>
      <c r="L34" s="89"/>
    </row>
    <row r="35" spans="10:12" ht="15.75">
      <c r="J35" s="89"/>
      <c r="K35" s="89"/>
      <c r="L35" s="89"/>
    </row>
    <row r="36" spans="10:12" ht="15.75">
      <c r="J36" s="89"/>
      <c r="K36" s="89"/>
      <c r="L36" s="89"/>
    </row>
    <row r="37" spans="10:12" ht="15.75">
      <c r="J37" s="89"/>
      <c r="K37" s="89"/>
      <c r="L37" s="89"/>
    </row>
    <row r="38" spans="10:12" ht="15.75">
      <c r="J38" s="89"/>
      <c r="K38" s="89"/>
      <c r="L38" s="89"/>
    </row>
    <row r="39" spans="10:12" ht="15.75">
      <c r="J39" s="89"/>
      <c r="K39" s="89"/>
      <c r="L39" s="89"/>
    </row>
    <row r="40" spans="10:12" ht="15.75">
      <c r="J40" s="89"/>
      <c r="K40" s="89"/>
      <c r="L40" s="89"/>
    </row>
    <row r="41" spans="10:12" ht="15.75">
      <c r="J41" s="89"/>
      <c r="K41" s="89"/>
      <c r="L41" s="89"/>
    </row>
    <row r="42" spans="10:12" ht="15.75">
      <c r="J42" s="89"/>
      <c r="K42" s="89"/>
      <c r="L42" s="89"/>
    </row>
    <row r="43" spans="10:12" ht="15.75">
      <c r="J43" s="89"/>
      <c r="K43" s="89"/>
      <c r="L43" s="89"/>
    </row>
    <row r="44" spans="10:12" ht="15.75">
      <c r="J44" s="89"/>
      <c r="K44" s="89"/>
      <c r="L44" s="89"/>
    </row>
    <row r="45" spans="10:12" ht="15.75">
      <c r="J45" s="89"/>
      <c r="K45" s="89"/>
      <c r="L45" s="89"/>
    </row>
    <row r="46" spans="10:12" ht="15.75">
      <c r="J46" s="89"/>
      <c r="K46" s="89"/>
      <c r="L46" s="89"/>
    </row>
    <row r="47" spans="10:12" ht="15.75">
      <c r="J47" s="89"/>
      <c r="K47" s="89"/>
      <c r="L47" s="89"/>
    </row>
    <row r="48" spans="10:12" ht="15.75">
      <c r="J48" s="89"/>
      <c r="K48" s="89"/>
      <c r="L48" s="89"/>
    </row>
    <row r="49" spans="10:12" ht="15.75">
      <c r="J49" s="89"/>
      <c r="K49" s="89"/>
      <c r="L49" s="89"/>
    </row>
    <row r="50" spans="10:12" ht="15.75">
      <c r="J50" s="89"/>
      <c r="K50" s="89"/>
      <c r="L50" s="89"/>
    </row>
    <row r="51" spans="10:12" ht="15.75">
      <c r="J51" s="89"/>
      <c r="K51" s="89"/>
      <c r="L51" s="89"/>
    </row>
    <row r="52" spans="10:12" ht="15.75">
      <c r="J52" s="89"/>
      <c r="K52" s="89"/>
      <c r="L52" s="89"/>
    </row>
    <row r="53" spans="10:12" ht="15.75">
      <c r="J53" s="89"/>
      <c r="K53" s="89"/>
      <c r="L53" s="89"/>
    </row>
    <row r="54" spans="10:12" ht="15.75">
      <c r="J54" s="89"/>
      <c r="K54" s="89"/>
      <c r="L54" s="89"/>
    </row>
    <row r="55" spans="10:12" ht="15.75">
      <c r="J55" s="89"/>
      <c r="K55" s="89"/>
      <c r="L55" s="89"/>
    </row>
    <row r="56" spans="10:12" ht="15.75">
      <c r="J56" s="89"/>
      <c r="K56" s="89"/>
      <c r="L56" s="89"/>
    </row>
    <row r="57" spans="10:12" ht="15.75">
      <c r="J57" s="89"/>
      <c r="K57" s="89"/>
      <c r="L57" s="89"/>
    </row>
    <row r="58" spans="10:12" ht="15.75">
      <c r="J58" s="89"/>
      <c r="K58" s="89"/>
      <c r="L58" s="89"/>
    </row>
    <row r="59" spans="10:12" ht="15.75">
      <c r="J59" s="89"/>
      <c r="K59" s="89"/>
      <c r="L59" s="89"/>
    </row>
    <row r="60" spans="10:12" ht="15.75">
      <c r="J60" s="89"/>
      <c r="K60" s="89"/>
      <c r="L60" s="89"/>
    </row>
    <row r="61" spans="10:12" ht="15.75">
      <c r="J61" s="89"/>
      <c r="K61" s="89"/>
      <c r="L61" s="89"/>
    </row>
    <row r="62" spans="10:12" ht="15.75">
      <c r="J62" s="89"/>
      <c r="K62" s="89"/>
      <c r="L62" s="89"/>
    </row>
    <row r="63" spans="10:12" ht="15.75">
      <c r="J63" s="89"/>
      <c r="K63" s="89"/>
      <c r="L63" s="89"/>
    </row>
    <row r="64" spans="10:12" ht="15.75">
      <c r="J64" s="89"/>
      <c r="K64" s="89"/>
      <c r="L64" s="89"/>
    </row>
    <row r="65" spans="10:12" ht="15.75">
      <c r="J65" s="89"/>
      <c r="K65" s="89"/>
      <c r="L65" s="89"/>
    </row>
    <row r="66" spans="10:12" ht="15.75">
      <c r="J66" s="89"/>
      <c r="K66" s="89"/>
      <c r="L66" s="89"/>
    </row>
    <row r="67" spans="10:12" ht="15.75">
      <c r="J67" s="89"/>
      <c r="K67" s="89"/>
      <c r="L67" s="89"/>
    </row>
    <row r="68" spans="10:12" ht="15.75">
      <c r="J68" s="89"/>
      <c r="K68" s="89"/>
      <c r="L68" s="89"/>
    </row>
    <row r="69" spans="10:12" ht="15.75">
      <c r="J69" s="89"/>
      <c r="K69" s="89"/>
      <c r="L69" s="89"/>
    </row>
    <row r="70" spans="10:12" ht="15.75">
      <c r="J70" s="89"/>
      <c r="K70" s="89"/>
      <c r="L70" s="89"/>
    </row>
    <row r="71" spans="10:12" ht="15.75">
      <c r="J71" s="89"/>
      <c r="K71" s="89"/>
      <c r="L71" s="89"/>
    </row>
    <row r="72" spans="10:12" ht="15.75">
      <c r="J72" s="89"/>
      <c r="K72" s="89"/>
      <c r="L72" s="89"/>
    </row>
    <row r="73" spans="10:12" ht="15.75">
      <c r="J73" s="89"/>
      <c r="K73" s="89"/>
      <c r="L73" s="89"/>
    </row>
    <row r="74" spans="10:12" ht="15.75">
      <c r="J74" s="89"/>
      <c r="K74" s="89"/>
      <c r="L74" s="89"/>
    </row>
    <row r="75" spans="10:12" ht="15.75">
      <c r="J75" s="89"/>
      <c r="K75" s="89"/>
      <c r="L75" s="89"/>
    </row>
    <row r="76" spans="10:12" ht="15.75">
      <c r="J76" s="89"/>
      <c r="K76" s="89"/>
      <c r="L76" s="89"/>
    </row>
    <row r="77" spans="10:12" ht="15.75">
      <c r="J77" s="89"/>
      <c r="K77" s="89"/>
      <c r="L77" s="89"/>
    </row>
    <row r="78" spans="10:12" ht="15.75">
      <c r="J78" s="89"/>
      <c r="K78" s="89"/>
      <c r="L78" s="89"/>
    </row>
    <row r="79" spans="10:12" ht="15.75">
      <c r="J79" s="89"/>
      <c r="K79" s="89"/>
      <c r="L79" s="89"/>
    </row>
    <row r="80" spans="10:12" ht="15.75">
      <c r="J80" s="89"/>
      <c r="K80" s="89"/>
      <c r="L80" s="89"/>
    </row>
    <row r="81" spans="10:12" ht="15.75">
      <c r="J81" s="89"/>
      <c r="K81" s="89"/>
      <c r="L81" s="89"/>
    </row>
    <row r="82" spans="10:12" ht="15.75">
      <c r="J82" s="89"/>
      <c r="K82" s="89"/>
      <c r="L82" s="89"/>
    </row>
    <row r="83" spans="10:12" ht="15.75">
      <c r="J83" s="89"/>
      <c r="K83" s="89"/>
      <c r="L83" s="89"/>
    </row>
    <row r="84" spans="10:12" ht="15.75">
      <c r="J84" s="89"/>
      <c r="K84" s="89"/>
      <c r="L84" s="89"/>
    </row>
    <row r="85" spans="10:12" ht="15.75">
      <c r="J85" s="89"/>
      <c r="K85" s="89"/>
      <c r="L85" s="89"/>
    </row>
    <row r="86" spans="10:12" ht="15.75">
      <c r="J86" s="89"/>
      <c r="K86" s="89"/>
      <c r="L86" s="89"/>
    </row>
    <row r="87" spans="10:12" ht="15.75">
      <c r="J87" s="89"/>
      <c r="K87" s="89"/>
      <c r="L87" s="89"/>
    </row>
    <row r="88" spans="10:12" ht="15.75">
      <c r="J88" s="89"/>
      <c r="K88" s="89"/>
      <c r="L88" s="89"/>
    </row>
    <row r="89" spans="10:12" ht="15.75">
      <c r="J89" s="89"/>
      <c r="K89" s="89"/>
      <c r="L89" s="89"/>
    </row>
    <row r="90" spans="10:12" ht="15.75">
      <c r="J90" s="89"/>
      <c r="K90" s="89"/>
      <c r="L90" s="89"/>
    </row>
    <row r="91" spans="10:12" ht="15.75">
      <c r="J91" s="89"/>
      <c r="K91" s="89"/>
      <c r="L91" s="89"/>
    </row>
    <row r="92" spans="10:12" ht="15.75">
      <c r="J92" s="89"/>
      <c r="K92" s="89"/>
      <c r="L92" s="89"/>
    </row>
    <row r="93" spans="10:12" ht="15.75">
      <c r="J93" s="89"/>
      <c r="K93" s="89"/>
      <c r="L93" s="89"/>
    </row>
    <row r="94" spans="10:12" ht="15.75">
      <c r="J94" s="89"/>
      <c r="K94" s="89"/>
      <c r="L94" s="89"/>
    </row>
    <row r="95" spans="10:12" ht="15.75">
      <c r="J95" s="89"/>
      <c r="K95" s="89"/>
      <c r="L95" s="89"/>
    </row>
    <row r="96" spans="10:12" ht="15.75">
      <c r="J96" s="89"/>
      <c r="K96" s="89"/>
      <c r="L96" s="89"/>
    </row>
    <row r="97" spans="10:12" ht="15.75">
      <c r="J97" s="89"/>
      <c r="K97" s="89"/>
      <c r="L97" s="89"/>
    </row>
    <row r="98" spans="10:12" ht="15.75">
      <c r="J98" s="89"/>
      <c r="K98" s="89"/>
      <c r="L98" s="89"/>
    </row>
    <row r="99" spans="10:12" ht="15.75">
      <c r="J99" s="89"/>
      <c r="K99" s="89"/>
      <c r="L99" s="89"/>
    </row>
    <row r="100" spans="10:12" ht="15.75">
      <c r="J100" s="89"/>
      <c r="K100" s="89"/>
      <c r="L100" s="89"/>
    </row>
    <row r="101" spans="10:12" ht="15.75">
      <c r="J101" s="89"/>
      <c r="K101" s="89"/>
      <c r="L101" s="89"/>
    </row>
    <row r="102" spans="10:12" ht="15.75">
      <c r="J102" s="89"/>
      <c r="K102" s="89"/>
      <c r="L102" s="89"/>
    </row>
    <row r="103" spans="10:12" ht="15.75">
      <c r="J103" s="89"/>
      <c r="K103" s="89"/>
      <c r="L103" s="89"/>
    </row>
    <row r="104" spans="10:12" ht="15.75">
      <c r="J104" s="89"/>
      <c r="K104" s="89"/>
      <c r="L104" s="89"/>
    </row>
    <row r="105" spans="10:12" ht="15.75">
      <c r="J105" s="89"/>
      <c r="K105" s="89"/>
      <c r="L105" s="89"/>
    </row>
    <row r="106" spans="10:12" ht="15.75">
      <c r="J106" s="89"/>
      <c r="K106" s="89"/>
      <c r="L106" s="89"/>
    </row>
    <row r="107" spans="10:12" ht="15.75">
      <c r="J107" s="89"/>
      <c r="K107" s="89"/>
      <c r="L107" s="89"/>
    </row>
    <row r="108" spans="10:12" ht="15.75">
      <c r="J108" s="89"/>
      <c r="K108" s="89"/>
      <c r="L108" s="89"/>
    </row>
    <row r="109" spans="10:12" ht="15.75">
      <c r="J109" s="89"/>
      <c r="K109" s="89"/>
      <c r="L109" s="89"/>
    </row>
    <row r="110" spans="10:12" ht="15.75">
      <c r="J110" s="89"/>
      <c r="K110" s="89"/>
      <c r="L110" s="89"/>
    </row>
    <row r="111" spans="10:12" ht="15.75">
      <c r="J111" s="89"/>
      <c r="K111" s="89"/>
      <c r="L111" s="89"/>
    </row>
    <row r="112" spans="10:12" ht="15.75">
      <c r="J112" s="89"/>
      <c r="K112" s="89"/>
      <c r="L112" s="89"/>
    </row>
    <row r="113" spans="10:12" ht="15.75">
      <c r="J113" s="89"/>
      <c r="K113" s="89"/>
      <c r="L113" s="89"/>
    </row>
    <row r="114" spans="10:12" ht="15.75">
      <c r="J114" s="89"/>
      <c r="K114" s="89"/>
      <c r="L114" s="89"/>
    </row>
    <row r="115" spans="10:12" ht="15.75">
      <c r="J115" s="89"/>
      <c r="K115" s="89"/>
      <c r="L115" s="89"/>
    </row>
    <row r="116" spans="10:12" ht="15.75">
      <c r="J116" s="89"/>
      <c r="K116" s="89"/>
      <c r="L116" s="89"/>
    </row>
    <row r="117" spans="10:12" ht="15.75">
      <c r="J117" s="89"/>
      <c r="K117" s="89"/>
      <c r="L117" s="89"/>
    </row>
    <row r="118" spans="10:12" ht="15.75">
      <c r="J118" s="89"/>
      <c r="K118" s="89"/>
      <c r="L118" s="89"/>
    </row>
    <row r="119" spans="10:12" ht="15.75">
      <c r="J119" s="89"/>
      <c r="K119" s="89"/>
      <c r="L119" s="89"/>
    </row>
    <row r="120" spans="10:12" ht="15.75">
      <c r="J120" s="89"/>
      <c r="K120" s="89"/>
      <c r="L120" s="89"/>
    </row>
  </sheetData>
  <mergeCells count="5">
    <mergeCell ref="A1:J1"/>
    <mergeCell ref="A2:J2"/>
    <mergeCell ref="A3:J3"/>
    <mergeCell ref="F5:H5"/>
    <mergeCell ref="J5:L5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2002-05-22T03:37:35Z</cp:lastPrinted>
  <dcterms:created xsi:type="dcterms:W3CDTF">1998-02-23T08:08:43Z</dcterms:created>
  <dcterms:modified xsi:type="dcterms:W3CDTF">2002-05-02T01:41:38Z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