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9690" windowHeight="2610" tabRatio="602" activeTab="0"/>
  </bookViews>
  <sheets>
    <sheet name="bscws" sheetId="1" r:id="rId1"/>
    <sheet name="plcwsgroup" sheetId="2" r:id="rId2"/>
    <sheet name="plcwsco" sheetId="3" r:id="rId3"/>
  </sheets>
  <definedNames>
    <definedName name="_xlnm.Print_Area" localSheetId="0">'bscws'!$A$1:$M$66</definedName>
    <definedName name="_xlnm.Print_Area" localSheetId="2">'plcwsco'!$A$1:$L$23</definedName>
    <definedName name="_xlnm.Print_Area" localSheetId="1">'plcwsgroup'!$A$1:$M$39</definedName>
    <definedName name="Print_Area_MI">#REF!</definedName>
    <definedName name="Z_2C86B8A0_CB04_11D2_8BB1_006097ADF19E_.wvu.PrintArea" localSheetId="0" hidden="1">'bscws'!$A$1:$J$94</definedName>
    <definedName name="Z_2C86B8A0_CB04_11D2_8BB1_006097ADF19E_.wvu.PrintArea" localSheetId="1" hidden="1">'plcwsgroup'!$A$1:$M$28</definedName>
    <definedName name="Z_BFA920A0_9B78_11D4_B8E1_006097ADF19E_.wvu.PrintArea" localSheetId="0" hidden="1">'bscws'!$A$1:$J$66</definedName>
    <definedName name="Z_BFA920A0_9B78_11D4_B8E1_006097ADF19E_.wvu.PrintArea" localSheetId="1" hidden="1">'plcwsgroup'!$A$1:$M$40</definedName>
  </definedNames>
  <calcPr fullCalcOnLoad="1"/>
</workbook>
</file>

<file path=xl/sharedStrings.xml><?xml version="1.0" encoding="utf-8"?>
<sst xmlns="http://schemas.openxmlformats.org/spreadsheetml/2006/main" count="158" uniqueCount="96">
  <si>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</si>
  <si>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</si>
  <si>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</si>
  <si>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</si>
  <si>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</si>
  <si>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</si>
  <si>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</si>
  <si>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</si>
  <si>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</si>
  <si>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</si>
  <si>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Fixed assets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</si>
  <si>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</si>
  <si>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</si>
  <si>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</si>
  <si>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</si>
  <si>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</si>
  <si>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</si>
  <si>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</si>
  <si>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TOTAL LIABILITIES</t>
  </si>
  <si>
    <t>Share capital</t>
  </si>
  <si>
    <t>Share premium</t>
  </si>
  <si>
    <t>Reserves</t>
  </si>
  <si>
    <t>SHAREHOLDERS' FUNDS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</si>
  <si>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</si>
  <si>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</si>
  <si>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</si>
  <si>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</si>
  <si>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</si>
  <si>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</si>
  <si>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</si>
  <si>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</si>
  <si>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</si>
  <si>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</si>
  <si>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</si>
  <si>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</si>
  <si>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</si>
  <si>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</si>
  <si>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</si>
  <si>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 xml:space="preserve">CAPITAL ADEQUACY </t>
  </si>
  <si>
    <t>Core capital ratio</t>
  </si>
  <si>
    <t>Risk-weighted capital ratio</t>
  </si>
  <si>
    <t>Current financial Quarter</t>
  </si>
  <si>
    <t>Preceding Year Corresponding Quarter</t>
  </si>
  <si>
    <t>Individual Quarter</t>
  </si>
  <si>
    <t>Cumulative Quarter</t>
  </si>
  <si>
    <t>Net Islamic Banking Operating Income</t>
  </si>
  <si>
    <t>Operating income</t>
  </si>
  <si>
    <t>AFFIN HOLDINGS BERHAD</t>
  </si>
  <si>
    <t>GROUP</t>
  </si>
  <si>
    <t>LIABILITIES, SHAREHOLDERS' FUNDS</t>
  </si>
  <si>
    <t>TOTAL LIABILITIES, SHAREHOLDERS'</t>
  </si>
  <si>
    <t xml:space="preserve"> FUNDS AND MINORITY INTERESTS</t>
  </si>
  <si>
    <t>Earnings per share - fully diluted (sen)</t>
  </si>
  <si>
    <t>Net tangible assets per share (RM)</t>
  </si>
  <si>
    <t>Previous Financial Year Ended</t>
  </si>
  <si>
    <t>31/12/2000</t>
  </si>
  <si>
    <t>Overhead expenses</t>
  </si>
  <si>
    <t>Operating profit before loan and</t>
  </si>
  <si>
    <t xml:space="preserve"> financing loss and provision</t>
  </si>
  <si>
    <t>Loan and financing loss and provision</t>
  </si>
  <si>
    <t>Finance cost</t>
  </si>
  <si>
    <t xml:space="preserve">  associated company</t>
  </si>
  <si>
    <t>Share of tax of associated company</t>
  </si>
  <si>
    <t xml:space="preserve"> year before minority interests</t>
  </si>
  <si>
    <t>Earnings per share - basic (sen)</t>
  </si>
  <si>
    <t>Financial Year Ended</t>
  </si>
  <si>
    <t>N/A</t>
  </si>
  <si>
    <t>Trade debtors</t>
  </si>
  <si>
    <t>Taxation recoverable</t>
  </si>
  <si>
    <t>Trade creditors</t>
  </si>
  <si>
    <t>Deferred taxation liability</t>
  </si>
  <si>
    <t>Preceding Year</t>
  </si>
  <si>
    <t>Unaudited Consolidated Balance Sheet as at 31/12/2001</t>
  </si>
  <si>
    <t>31/12/2001</t>
  </si>
  <si>
    <t>For the Financial Quarter Ended 31/12/2001</t>
  </si>
  <si>
    <t>Profit attributable to shareholders</t>
  </si>
  <si>
    <t>Proposed dividend</t>
  </si>
  <si>
    <t>Retained profit/(loss) b/f</t>
  </si>
  <si>
    <t>Retained profit/(loss) c/f</t>
  </si>
  <si>
    <t>Amount due to Cagamas</t>
  </si>
  <si>
    <t>Redeemable bonds</t>
  </si>
  <si>
    <t>Long term borrowings</t>
  </si>
  <si>
    <t>Short term borrowings</t>
  </si>
  <si>
    <t>Impairment of goodwill</t>
  </si>
  <si>
    <t>COMPANY</t>
  </si>
  <si>
    <t>-</t>
  </si>
  <si>
    <t>Operating loss</t>
  </si>
  <si>
    <t xml:space="preserve">Share in profit/(loss) of an </t>
  </si>
  <si>
    <t>Loss before exceptional item</t>
  </si>
  <si>
    <t>Net loss for the financial</t>
  </si>
  <si>
    <t>Transferred from statutory reserve</t>
  </si>
  <si>
    <t xml:space="preserve">Operating profit </t>
  </si>
  <si>
    <t>Profit/(loss) before taxation</t>
  </si>
  <si>
    <t xml:space="preserve"> year after minority interests</t>
  </si>
  <si>
    <t>Investment in subsidiaries</t>
  </si>
  <si>
    <t>Unaudited Consolidated Income Statement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</si>
</sst>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0.00_);\(0.00\)"/>
    <numFmt numFmtId="199" formatCode="0.0_);\(0.0\)"/>
    <numFmt numFmtId="200" formatCode="0_);\(0\)"/>
  </numFmts>
  <fonts count="12">
    <font>
      <sz val="12"/>
      <name val="Helv"/>
      <family val="0"/>
    </font>
    <font>
      <sz val="10"/>
      <name val="Arial"/>
      <family val="0"/>
    </font>
    <font>
      <b/>
      <sz val="14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Continuous"/>
      <protection/>
    </xf>
    <xf numFmtId="37" fontId="2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1" xfId="0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 horizontal="right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 horizontal="center" wrapText="1"/>
    </xf>
    <xf numFmtId="37" fontId="6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 horizontal="center"/>
    </xf>
    <xf numFmtId="37" fontId="0" fillId="0" borderId="1" xfId="0" applyNumberFormat="1" applyBorder="1" applyAlignment="1" applyProtection="1">
      <alignment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7" fillId="0" borderId="0" xfId="0" applyFont="1" applyAlignment="1" applyProtection="1">
      <alignment horizontal="left"/>
      <protection/>
    </xf>
    <xf numFmtId="37" fontId="7" fillId="0" borderId="0" xfId="0" applyFont="1" applyAlignment="1">
      <alignment/>
    </xf>
    <xf numFmtId="37" fontId="7" fillId="0" borderId="0" xfId="0" applyFont="1" applyAlignment="1" applyProtection="1">
      <alignment horizontal="left"/>
      <protection/>
    </xf>
    <xf numFmtId="37" fontId="7" fillId="0" borderId="0" xfId="0" applyFont="1" applyAlignment="1">
      <alignment/>
    </xf>
    <xf numFmtId="37" fontId="7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>
      <alignment/>
    </xf>
    <xf numFmtId="2" fontId="7" fillId="0" borderId="0" xfId="0" applyNumberFormat="1" applyFont="1" applyAlignment="1" applyProtection="1">
      <alignment horizontal="left"/>
      <protection/>
    </xf>
    <xf numFmtId="2" fontId="7" fillId="0" borderId="0" xfId="0" applyNumberFormat="1" applyFont="1" applyAlignment="1">
      <alignment/>
    </xf>
    <xf numFmtId="37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1" fontId="0" fillId="0" borderId="1" xfId="15" applyBorder="1" applyAlignment="1" applyProtection="1">
      <alignment/>
      <protection locked="0"/>
    </xf>
    <xf numFmtId="179" fontId="0" fillId="0" borderId="0" xfId="15" applyNumberFormat="1" applyAlignment="1">
      <alignment/>
    </xf>
    <xf numFmtId="38" fontId="0" fillId="0" borderId="0" xfId="15" applyNumberFormat="1" applyAlignment="1">
      <alignment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8" fontId="0" fillId="0" borderId="0" xfId="15" applyNumberFormat="1" applyFont="1" applyBorder="1" applyAlignment="1" applyProtection="1">
      <alignment/>
      <protection locked="0"/>
    </xf>
    <xf numFmtId="171" fontId="0" fillId="0" borderId="1" xfId="15" applyFont="1" applyBorder="1" applyAlignment="1" applyProtection="1">
      <alignment/>
      <protection locked="0"/>
    </xf>
    <xf numFmtId="171" fontId="0" fillId="0" borderId="0" xfId="15" applyFont="1" applyBorder="1" applyAlignment="1" applyProtection="1">
      <alignment/>
      <protection locked="0"/>
    </xf>
    <xf numFmtId="38" fontId="0" fillId="0" borderId="0" xfId="15" applyNumberFormat="1" applyFont="1" applyAlignment="1" applyProtection="1">
      <alignment/>
      <protection locked="0"/>
    </xf>
    <xf numFmtId="38" fontId="0" fillId="0" borderId="0" xfId="15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 locked="0"/>
    </xf>
    <xf numFmtId="38" fontId="0" fillId="0" borderId="1" xfId="15" applyNumberFormat="1" applyFont="1" applyBorder="1" applyAlignment="1" applyProtection="1">
      <alignment/>
      <protection locked="0"/>
    </xf>
    <xf numFmtId="38" fontId="0" fillId="0" borderId="0" xfId="15" applyNumberFormat="1" applyFont="1" applyBorder="1" applyAlignment="1" applyProtection="1">
      <alignment horizontal="right"/>
      <protection locked="0"/>
    </xf>
    <xf numFmtId="37" fontId="0" fillId="0" borderId="2" xfId="0" applyFont="1" applyBorder="1" applyAlignment="1">
      <alignment/>
    </xf>
    <xf numFmtId="38" fontId="0" fillId="0" borderId="0" xfId="15" applyNumberFormat="1" applyFont="1" applyBorder="1" applyAlignment="1">
      <alignment/>
    </xf>
    <xf numFmtId="38" fontId="0" fillId="0" borderId="0" xfId="15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38" fontId="0" fillId="0" borderId="0" xfId="15" applyNumberFormat="1" applyFont="1" applyFill="1" applyBorder="1" applyAlignment="1" applyProtection="1">
      <alignment/>
      <protection locked="0"/>
    </xf>
    <xf numFmtId="37" fontId="8" fillId="0" borderId="0" xfId="0" applyFont="1" applyAlignment="1" applyProtection="1">
      <alignment horizontal="left"/>
      <protection locked="0"/>
    </xf>
    <xf numFmtId="37" fontId="8" fillId="0" borderId="0" xfId="0" applyFont="1" applyAlignment="1" applyProtection="1">
      <alignment horizontal="centerContinuous"/>
      <protection locked="0"/>
    </xf>
    <xf numFmtId="37" fontId="7" fillId="0" borderId="0" xfId="0" applyFont="1" applyAlignment="1" applyProtection="1">
      <alignment horizontal="centerContinuous"/>
      <protection locked="0"/>
    </xf>
    <xf numFmtId="37" fontId="9" fillId="0" borderId="0" xfId="0" applyFont="1" applyAlignment="1" applyProtection="1">
      <alignment horizontal="center"/>
      <protection/>
    </xf>
    <xf numFmtId="37" fontId="8" fillId="0" borderId="0" xfId="0" applyFont="1" applyAlignment="1" applyProtection="1">
      <alignment horizontal="center"/>
      <protection locked="0"/>
    </xf>
    <xf numFmtId="37" fontId="7" fillId="0" borderId="0" xfId="0" applyFont="1" applyAlignment="1">
      <alignment horizontal="centerContinuous"/>
    </xf>
    <xf numFmtId="37" fontId="8" fillId="0" borderId="0" xfId="0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center" wrapText="1"/>
      <protection/>
    </xf>
    <xf numFmtId="37" fontId="10" fillId="0" borderId="0" xfId="0" applyFont="1" applyBorder="1" applyAlignment="1" applyProtection="1">
      <alignment horizontal="center"/>
      <protection/>
    </xf>
    <xf numFmtId="195" fontId="10" fillId="0" borderId="0" xfId="0" applyNumberFormat="1" applyFont="1" applyBorder="1" applyAlignment="1" applyProtection="1">
      <alignment horizontal="center"/>
      <protection/>
    </xf>
    <xf numFmtId="37" fontId="11" fillId="0" borderId="0" xfId="0" applyFont="1" applyBorder="1" applyAlignment="1">
      <alignment/>
    </xf>
    <xf numFmtId="37" fontId="11" fillId="0" borderId="0" xfId="0" applyFont="1" applyAlignment="1">
      <alignment/>
    </xf>
    <xf numFmtId="37" fontId="10" fillId="0" borderId="0" xfId="0" applyFont="1" applyAlignment="1">
      <alignment horizontal="center"/>
    </xf>
    <xf numFmtId="37" fontId="10" fillId="0" borderId="0" xfId="0" applyFont="1" applyAlignment="1" applyProtection="1">
      <alignment horizontal="center"/>
      <protection/>
    </xf>
    <xf numFmtId="37" fontId="8" fillId="0" borderId="0" xfId="0" applyFont="1" applyAlignment="1" applyProtection="1">
      <alignment horizontal="left"/>
      <protection/>
    </xf>
    <xf numFmtId="37" fontId="7" fillId="0" borderId="0" xfId="0" applyFont="1" applyAlignment="1" applyProtection="1">
      <alignment/>
      <protection locked="0"/>
    </xf>
    <xf numFmtId="37" fontId="7" fillId="0" borderId="0" xfId="0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37" fontId="7" fillId="0" borderId="0" xfId="0" applyNumberFormat="1" applyFont="1" applyBorder="1" applyAlignment="1" applyProtection="1">
      <alignment/>
      <protection locked="0"/>
    </xf>
    <xf numFmtId="37" fontId="11" fillId="0" borderId="0" xfId="0" applyFont="1" applyBorder="1" applyAlignment="1" applyProtection="1">
      <alignment/>
      <protection/>
    </xf>
    <xf numFmtId="179" fontId="11" fillId="0" borderId="0" xfId="15" applyNumberFormat="1" applyFont="1" applyBorder="1" applyAlignment="1" applyProtection="1">
      <alignment/>
      <protection/>
    </xf>
    <xf numFmtId="197" fontId="7" fillId="0" borderId="0" xfId="0" applyNumberFormat="1" applyFont="1" applyAlignment="1" applyProtection="1">
      <alignment horizontal="center"/>
      <protection locked="0"/>
    </xf>
    <xf numFmtId="179" fontId="11" fillId="0" borderId="0" xfId="15" applyNumberFormat="1" applyFont="1" applyAlignment="1">
      <alignment/>
    </xf>
    <xf numFmtId="193" fontId="11" fillId="0" borderId="1" xfId="0" applyNumberFormat="1" applyFont="1" applyBorder="1" applyAlignment="1" applyProtection="1">
      <alignment/>
      <protection/>
    </xf>
    <xf numFmtId="37" fontId="11" fillId="0" borderId="1" xfId="0" applyFont="1" applyBorder="1" applyAlignment="1" applyProtection="1">
      <alignment/>
      <protection/>
    </xf>
    <xf numFmtId="37" fontId="8" fillId="0" borderId="0" xfId="0" applyFont="1" applyAlignment="1">
      <alignment/>
    </xf>
    <xf numFmtId="37" fontId="8" fillId="0" borderId="3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/>
    </xf>
    <xf numFmtId="37" fontId="10" fillId="0" borderId="0" xfId="0" applyFont="1" applyBorder="1" applyAlignment="1" applyProtection="1">
      <alignment/>
      <protection/>
    </xf>
    <xf numFmtId="193" fontId="10" fillId="0" borderId="3" xfId="0" applyNumberFormat="1" applyFont="1" applyBorder="1" applyAlignment="1" applyProtection="1">
      <alignment/>
      <protection/>
    </xf>
    <xf numFmtId="193" fontId="10" fillId="0" borderId="0" xfId="0" applyNumberFormat="1" applyFont="1" applyBorder="1" applyAlignment="1" applyProtection="1">
      <alignment/>
      <protection/>
    </xf>
    <xf numFmtId="193" fontId="11" fillId="0" borderId="0" xfId="0" applyNumberFormat="1" applyFont="1" applyAlignment="1" applyProtection="1">
      <alignment/>
      <protection/>
    </xf>
    <xf numFmtId="179" fontId="7" fillId="0" borderId="0" xfId="15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 horizontal="left"/>
      <protection/>
    </xf>
    <xf numFmtId="37" fontId="7" fillId="0" borderId="0" xfId="0" applyFont="1" applyAlignment="1" applyProtection="1">
      <alignment horizontal="left" shrinkToFit="1"/>
      <protection/>
    </xf>
    <xf numFmtId="179" fontId="7" fillId="0" borderId="1" xfId="15" applyNumberFormat="1" applyFont="1" applyBorder="1" applyAlignment="1">
      <alignment/>
    </xf>
    <xf numFmtId="179" fontId="7" fillId="0" borderId="0" xfId="15" applyNumberFormat="1" applyFont="1" applyBorder="1" applyAlignment="1">
      <alignment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Border="1" applyAlignment="1" applyProtection="1">
      <alignment/>
      <protection/>
    </xf>
    <xf numFmtId="179" fontId="7" fillId="0" borderId="3" xfId="15" applyNumberFormat="1" applyFont="1" applyBorder="1" applyAlignment="1" applyProtection="1">
      <alignment/>
      <protection/>
    </xf>
    <xf numFmtId="37" fontId="7" fillId="0" borderId="4" xfId="0" applyFont="1" applyBorder="1" applyAlignment="1">
      <alignment/>
    </xf>
    <xf numFmtId="37" fontId="7" fillId="0" borderId="0" xfId="0" applyFont="1" applyBorder="1" applyAlignment="1">
      <alignment/>
    </xf>
    <xf numFmtId="37" fontId="7" fillId="0" borderId="0" xfId="0" applyFont="1" applyAlignment="1" applyProtection="1">
      <alignment horizontal="right"/>
      <protection locked="0"/>
    </xf>
    <xf numFmtId="37" fontId="7" fillId="0" borderId="0" xfId="0" applyFont="1" applyBorder="1" applyAlignment="1" applyProtection="1">
      <alignment horizontal="right"/>
      <protection locked="0"/>
    </xf>
    <xf numFmtId="37" fontId="11" fillId="0" borderId="0" xfId="0" applyFont="1" applyBorder="1" applyAlignment="1" applyProtection="1">
      <alignment horizontal="center"/>
      <protection/>
    </xf>
    <xf numFmtId="179" fontId="7" fillId="0" borderId="0" xfId="15" applyNumberFormat="1" applyFont="1" applyBorder="1" applyAlignment="1" applyProtection="1">
      <alignment horizontal="center"/>
      <protection/>
    </xf>
    <xf numFmtId="37" fontId="8" fillId="0" borderId="4" xfId="0" applyFont="1" applyBorder="1" applyAlignment="1" applyProtection="1">
      <alignment/>
      <protection/>
    </xf>
    <xf numFmtId="179" fontId="8" fillId="0" borderId="3" xfId="15" applyNumberFormat="1" applyFont="1" applyBorder="1" applyAlignment="1" applyProtection="1">
      <alignment/>
      <protection/>
    </xf>
    <xf numFmtId="179" fontId="8" fillId="0" borderId="0" xfId="15" applyNumberFormat="1" applyFont="1" applyBorder="1" applyAlignment="1" applyProtection="1">
      <alignment/>
      <protection/>
    </xf>
    <xf numFmtId="37" fontId="8" fillId="0" borderId="5" xfId="0" applyFont="1" applyBorder="1" applyAlignment="1" applyProtection="1">
      <alignment/>
      <protection locked="0"/>
    </xf>
    <xf numFmtId="37" fontId="8" fillId="0" borderId="0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 horizontal="center"/>
      <protection/>
    </xf>
    <xf numFmtId="37" fontId="8" fillId="0" borderId="6" xfId="0" applyFont="1" applyBorder="1" applyAlignment="1">
      <alignment horizontal="center"/>
    </xf>
    <xf numFmtId="37" fontId="10" fillId="0" borderId="0" xfId="0" applyFont="1" applyBorder="1" applyAlignment="1">
      <alignment/>
    </xf>
    <xf numFmtId="10" fontId="8" fillId="0" borderId="0" xfId="0" applyNumberFormat="1" applyFont="1" applyAlignment="1" applyProtection="1">
      <alignment/>
      <protection locked="0"/>
    </xf>
    <xf numFmtId="37" fontId="8" fillId="0" borderId="0" xfId="0" applyFont="1" applyBorder="1" applyAlignment="1" applyProtection="1">
      <alignment horizontal="center"/>
      <protection/>
    </xf>
    <xf numFmtId="37" fontId="10" fillId="0" borderId="0" xfId="0" applyFont="1" applyAlignment="1">
      <alignment/>
    </xf>
    <xf numFmtId="39" fontId="8" fillId="0" borderId="0" xfId="0" applyNumberFormat="1" applyFont="1" applyAlignment="1" applyProtection="1">
      <alignment/>
      <protection locked="0"/>
    </xf>
    <xf numFmtId="37" fontId="8" fillId="0" borderId="0" xfId="0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37" fontId="0" fillId="0" borderId="1" xfId="15" applyNumberFormat="1" applyFont="1" applyFill="1" applyBorder="1" applyAlignment="1" applyProtection="1">
      <alignment/>
      <protection locked="0"/>
    </xf>
    <xf numFmtId="37" fontId="0" fillId="0" borderId="1" xfId="15" applyNumberFormat="1" applyFont="1" applyBorder="1" applyAlignment="1" applyProtection="1">
      <alignment/>
      <protection locked="0"/>
    </xf>
    <xf numFmtId="37" fontId="0" fillId="0" borderId="0" xfId="15" applyNumberFormat="1" applyFont="1" applyAlignment="1" applyProtection="1">
      <alignment/>
      <protection locked="0"/>
    </xf>
    <xf numFmtId="37" fontId="8" fillId="0" borderId="0" xfId="0" applyFont="1" applyAlignment="1">
      <alignment horizontal="left"/>
    </xf>
    <xf numFmtId="37" fontId="8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showGridLines="0" tabSelected="1" zoomScale="75" zoomScaleNormal="75" workbookViewId="0" topLeftCell="A14">
      <selection activeCell="A14" sqref="A14"/>
    </sheetView>
  </sheetViews>
  <sheetFormatPr defaultColWidth="8.88671875" defaultRowHeight="15.75"/>
  <cols>
    <col min="1" max="1" width="3.6640625" style="32" customWidth="1"/>
    <col min="2" max="2" width="8.88671875" style="32" customWidth="1"/>
    <col min="3" max="3" width="9.88671875" style="32" customWidth="1"/>
    <col min="4" max="4" width="11.4453125" style="32" bestFit="1" customWidth="1"/>
    <col min="5" max="5" width="8.88671875" style="32" customWidth="1"/>
    <col min="6" max="6" width="7.6640625" style="32" customWidth="1"/>
    <col min="7" max="7" width="13.88671875" style="32" customWidth="1"/>
    <col min="8" max="8" width="4.10546875" style="32" customWidth="1"/>
    <col min="9" max="9" width="13.77734375" style="32" customWidth="1"/>
    <col min="10" max="10" width="3.77734375" style="32" customWidth="1"/>
    <col min="11" max="11" width="13.88671875" style="32" customWidth="1"/>
    <col min="12" max="12" width="3.6640625" style="32" customWidth="1"/>
    <col min="13" max="13" width="14.88671875" style="32" customWidth="1"/>
    <col min="14" max="16" width="9.21484375" style="32" customWidth="1"/>
    <col min="17" max="20" width="10.6640625" style="32" customWidth="1"/>
    <col min="21" max="16384" width="8.88671875" style="32" customWidth="1"/>
  </cols>
  <sheetData>
    <row r="1" spans="1:18" ht="24.75" customHeight="1">
      <c r="A1" s="124"/>
      <c r="B1" s="124"/>
      <c r="C1" s="124"/>
      <c r="D1" s="61"/>
      <c r="E1" s="62"/>
      <c r="F1" s="63"/>
      <c r="G1" s="63"/>
      <c r="H1" s="64"/>
      <c r="I1" s="65"/>
      <c r="J1" s="63"/>
      <c r="K1" s="63"/>
      <c r="L1" s="66"/>
      <c r="M1" s="66"/>
      <c r="N1" s="66"/>
      <c r="O1" s="66"/>
      <c r="P1" s="66"/>
      <c r="Q1" s="66"/>
      <c r="R1" s="66"/>
    </row>
    <row r="2" spans="1:19" ht="27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64"/>
      <c r="L2" s="64"/>
      <c r="M2" s="64"/>
      <c r="N2" s="64"/>
      <c r="O2" s="64"/>
      <c r="P2" s="64"/>
      <c r="Q2" s="64"/>
      <c r="R2" s="64"/>
      <c r="S2" s="64"/>
    </row>
    <row r="3" spans="1:19" ht="27.75" customHeight="1">
      <c r="A3" s="125" t="s">
        <v>47</v>
      </c>
      <c r="B3" s="125"/>
      <c r="C3" s="125"/>
      <c r="D3" s="125"/>
      <c r="E3" s="125"/>
      <c r="F3" s="125"/>
      <c r="G3" s="125"/>
      <c r="H3" s="125"/>
      <c r="I3" s="125"/>
      <c r="J3" s="125"/>
      <c r="K3" s="64"/>
      <c r="L3" s="64"/>
      <c r="M3" s="64"/>
      <c r="N3" s="64"/>
      <c r="O3" s="64"/>
      <c r="P3" s="64"/>
      <c r="Q3" s="64"/>
      <c r="R3" s="64"/>
      <c r="S3" s="64"/>
    </row>
    <row r="4" spans="1:19" ht="24.75" customHeight="1">
      <c r="A4" s="125" t="s">
        <v>72</v>
      </c>
      <c r="B4" s="125"/>
      <c r="C4" s="125"/>
      <c r="D4" s="125"/>
      <c r="E4" s="125"/>
      <c r="F4" s="125"/>
      <c r="G4" s="125"/>
      <c r="H4" s="125"/>
      <c r="I4" s="125"/>
      <c r="J4" s="125"/>
      <c r="K4" s="64"/>
      <c r="L4" s="64"/>
      <c r="M4" s="64"/>
      <c r="N4" s="64"/>
      <c r="O4" s="64"/>
      <c r="P4" s="64"/>
      <c r="Q4" s="64"/>
      <c r="R4" s="64"/>
      <c r="S4" s="64"/>
    </row>
    <row r="5" spans="1:19" ht="24.75" customHeight="1">
      <c r="A5" s="67"/>
      <c r="B5" s="67"/>
      <c r="C5" s="67"/>
      <c r="D5" s="67"/>
      <c r="E5" s="67"/>
      <c r="F5" s="67"/>
      <c r="G5" s="125" t="s">
        <v>48</v>
      </c>
      <c r="H5" s="125"/>
      <c r="I5" s="125"/>
      <c r="J5" s="67"/>
      <c r="K5" s="125" t="s">
        <v>84</v>
      </c>
      <c r="L5" s="125"/>
      <c r="M5" s="125"/>
      <c r="N5" s="64"/>
      <c r="O5" s="64"/>
      <c r="P5" s="64"/>
      <c r="Q5" s="64"/>
      <c r="R5" s="64"/>
      <c r="S5" s="64"/>
    </row>
    <row r="6" spans="1:21" s="72" customFormat="1" ht="52.5" customHeight="1">
      <c r="A6" s="32"/>
      <c r="B6" s="32"/>
      <c r="C6" s="32"/>
      <c r="D6" s="32"/>
      <c r="E6" s="32"/>
      <c r="F6" s="32"/>
      <c r="G6" s="68" t="s">
        <v>65</v>
      </c>
      <c r="H6" s="69"/>
      <c r="I6" s="68" t="s">
        <v>54</v>
      </c>
      <c r="J6" s="69"/>
      <c r="K6" s="68" t="s">
        <v>65</v>
      </c>
      <c r="L6" s="69"/>
      <c r="M6" s="68" t="s">
        <v>54</v>
      </c>
      <c r="N6" s="69"/>
      <c r="O6" s="69"/>
      <c r="P6" s="69"/>
      <c r="Q6" s="69"/>
      <c r="R6" s="69"/>
      <c r="S6" s="69"/>
      <c r="T6" s="70"/>
      <c r="U6" s="71"/>
    </row>
    <row r="7" spans="1:21" s="72" customFormat="1" ht="14.25" customHeight="1">
      <c r="A7" s="32"/>
      <c r="B7" s="32"/>
      <c r="C7" s="32"/>
      <c r="D7" s="32"/>
      <c r="E7" s="32"/>
      <c r="F7" s="32"/>
      <c r="G7" s="73" t="s">
        <v>73</v>
      </c>
      <c r="H7" s="69"/>
      <c r="I7" s="73" t="s">
        <v>55</v>
      </c>
      <c r="J7" s="69"/>
      <c r="K7" s="73" t="s">
        <v>73</v>
      </c>
      <c r="L7" s="69"/>
      <c r="M7" s="73" t="s">
        <v>55</v>
      </c>
      <c r="N7" s="69"/>
      <c r="O7" s="69"/>
      <c r="P7" s="69"/>
      <c r="Q7" s="69"/>
      <c r="R7" s="69"/>
      <c r="S7" s="69"/>
      <c r="T7" s="70"/>
      <c r="U7" s="71"/>
    </row>
    <row r="8" spans="1:21" s="72" customFormat="1" ht="15.75">
      <c r="A8" s="32"/>
      <c r="B8" s="32"/>
      <c r="C8" s="32"/>
      <c r="D8" s="66"/>
      <c r="E8" s="66"/>
      <c r="F8" s="32"/>
      <c r="G8" s="74" t="s">
        <v>0</v>
      </c>
      <c r="H8" s="32"/>
      <c r="I8" s="74" t="s">
        <v>0</v>
      </c>
      <c r="J8" s="69"/>
      <c r="K8" s="74" t="s">
        <v>0</v>
      </c>
      <c r="L8" s="69"/>
      <c r="M8" s="74" t="s">
        <v>0</v>
      </c>
      <c r="N8" s="69"/>
      <c r="O8" s="69"/>
      <c r="P8" s="69"/>
      <c r="Q8" s="69"/>
      <c r="R8" s="69"/>
      <c r="S8" s="69"/>
      <c r="T8" s="69"/>
      <c r="U8" s="71"/>
    </row>
    <row r="9" spans="1:21" s="72" customFormat="1" ht="15.75">
      <c r="A9" s="32"/>
      <c r="B9" s="75" t="s">
        <v>5</v>
      </c>
      <c r="C9" s="32"/>
      <c r="D9" s="32"/>
      <c r="E9" s="32"/>
      <c r="F9" s="32"/>
      <c r="G9" s="76"/>
      <c r="H9" s="77"/>
      <c r="I9" s="76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1" s="72" customFormat="1" ht="15">
      <c r="A10" s="32"/>
      <c r="B10" s="31" t="s">
        <v>6</v>
      </c>
      <c r="C10" s="32"/>
      <c r="D10" s="32"/>
      <c r="E10" s="32"/>
      <c r="F10" s="32"/>
      <c r="G10" s="78">
        <v>2323441</v>
      </c>
      <c r="H10" s="79"/>
      <c r="I10" s="78">
        <v>2091160</v>
      </c>
      <c r="J10" s="80"/>
      <c r="K10" s="81">
        <v>208325</v>
      </c>
      <c r="L10" s="81"/>
      <c r="M10" s="81">
        <v>330499</v>
      </c>
      <c r="N10" s="80"/>
      <c r="O10" s="80"/>
      <c r="P10" s="80"/>
      <c r="Q10" s="80"/>
      <c r="R10" s="80"/>
      <c r="S10" s="80"/>
      <c r="T10" s="80"/>
      <c r="U10" s="80"/>
    </row>
    <row r="11" spans="1:21" s="72" customFormat="1" ht="15">
      <c r="A11" s="32"/>
      <c r="B11" s="31" t="s">
        <v>30</v>
      </c>
      <c r="C11" s="32"/>
      <c r="D11" s="32"/>
      <c r="E11" s="32"/>
      <c r="F11" s="32"/>
      <c r="G11" s="76">
        <v>1001</v>
      </c>
      <c r="H11" s="79"/>
      <c r="I11" s="82">
        <v>0</v>
      </c>
      <c r="J11" s="80"/>
      <c r="K11" s="81">
        <v>0</v>
      </c>
      <c r="L11" s="81"/>
      <c r="M11" s="81">
        <v>0</v>
      </c>
      <c r="N11" s="80"/>
      <c r="O11" s="80"/>
      <c r="P11" s="80"/>
      <c r="Q11" s="80"/>
      <c r="R11" s="80"/>
      <c r="S11" s="80"/>
      <c r="T11" s="80"/>
      <c r="U11" s="80"/>
    </row>
    <row r="12" spans="1:21" s="72" customFormat="1" ht="15">
      <c r="A12" s="32"/>
      <c r="B12" s="31" t="s">
        <v>7</v>
      </c>
      <c r="C12" s="31"/>
      <c r="D12" s="31"/>
      <c r="E12" s="31"/>
      <c r="F12" s="31"/>
      <c r="G12" s="76">
        <v>692243</v>
      </c>
      <c r="H12" s="79"/>
      <c r="I12" s="76">
        <v>891043</v>
      </c>
      <c r="J12" s="80"/>
      <c r="K12" s="81">
        <v>0</v>
      </c>
      <c r="L12" s="81"/>
      <c r="M12" s="81">
        <v>30249</v>
      </c>
      <c r="N12" s="80"/>
      <c r="O12" s="80"/>
      <c r="P12" s="80"/>
      <c r="Q12" s="80"/>
      <c r="R12" s="80"/>
      <c r="S12" s="80"/>
      <c r="T12" s="80"/>
      <c r="U12" s="71"/>
    </row>
    <row r="13" spans="1:21" s="72" customFormat="1" ht="15">
      <c r="A13" s="32"/>
      <c r="B13" s="31" t="s">
        <v>4</v>
      </c>
      <c r="C13" s="32"/>
      <c r="D13" s="32"/>
      <c r="E13" s="32"/>
      <c r="F13" s="32"/>
      <c r="G13" s="76">
        <v>106130</v>
      </c>
      <c r="H13" s="79"/>
      <c r="I13" s="76">
        <v>63066</v>
      </c>
      <c r="J13" s="80"/>
      <c r="K13" s="81">
        <v>0</v>
      </c>
      <c r="L13" s="81"/>
      <c r="M13" s="81">
        <v>0</v>
      </c>
      <c r="N13" s="80"/>
      <c r="O13" s="80"/>
      <c r="P13" s="80"/>
      <c r="Q13" s="80"/>
      <c r="R13" s="80"/>
      <c r="S13" s="80"/>
      <c r="T13" s="80"/>
      <c r="U13" s="71"/>
    </row>
    <row r="14" spans="1:21" s="72" customFormat="1" ht="15">
      <c r="A14" s="32"/>
      <c r="B14" s="31" t="s">
        <v>8</v>
      </c>
      <c r="C14" s="32"/>
      <c r="D14" s="32"/>
      <c r="E14" s="32"/>
      <c r="F14" s="32"/>
      <c r="G14" s="76">
        <v>6435338</v>
      </c>
      <c r="H14" s="79"/>
      <c r="I14" s="76">
        <v>6013609</v>
      </c>
      <c r="J14" s="80"/>
      <c r="K14" s="81">
        <v>0</v>
      </c>
      <c r="L14" s="81"/>
      <c r="M14" s="81">
        <v>0</v>
      </c>
      <c r="N14" s="80"/>
      <c r="O14" s="80"/>
      <c r="P14" s="80"/>
      <c r="Q14" s="80"/>
      <c r="R14" s="80"/>
      <c r="S14" s="80"/>
      <c r="T14" s="80"/>
      <c r="U14" s="71"/>
    </row>
    <row r="15" spans="1:21" s="72" customFormat="1" ht="15">
      <c r="A15" s="32"/>
      <c r="B15" s="31" t="s">
        <v>31</v>
      </c>
      <c r="C15" s="32"/>
      <c r="D15" s="32"/>
      <c r="E15" s="32"/>
      <c r="F15" s="32"/>
      <c r="G15" s="76">
        <v>19214633</v>
      </c>
      <c r="H15" s="79"/>
      <c r="I15" s="76">
        <v>14193189</v>
      </c>
      <c r="J15" s="80"/>
      <c r="K15" s="81">
        <v>0</v>
      </c>
      <c r="L15" s="81"/>
      <c r="M15" s="81">
        <v>0</v>
      </c>
      <c r="N15" s="80"/>
      <c r="O15" s="80"/>
      <c r="P15" s="80"/>
      <c r="Q15" s="80"/>
      <c r="R15" s="80"/>
      <c r="S15" s="80"/>
      <c r="T15" s="80"/>
      <c r="U15" s="71"/>
    </row>
    <row r="16" spans="1:21" s="72" customFormat="1" ht="15">
      <c r="A16" s="32"/>
      <c r="B16" s="31" t="s">
        <v>9</v>
      </c>
      <c r="C16" s="31"/>
      <c r="D16" s="31"/>
      <c r="E16" s="31"/>
      <c r="F16" s="32"/>
      <c r="G16" s="76">
        <v>766773</v>
      </c>
      <c r="H16" s="79"/>
      <c r="I16" s="76">
        <v>606679</v>
      </c>
      <c r="J16" s="80"/>
      <c r="K16" s="81">
        <v>0</v>
      </c>
      <c r="L16" s="81"/>
      <c r="M16" s="81">
        <v>0</v>
      </c>
      <c r="N16" s="80"/>
      <c r="O16" s="80"/>
      <c r="P16" s="80"/>
      <c r="Q16" s="80"/>
      <c r="R16" s="80"/>
      <c r="S16" s="80"/>
      <c r="T16" s="80"/>
      <c r="U16" s="71"/>
    </row>
    <row r="17" spans="1:21" s="72" customFormat="1" ht="15">
      <c r="A17" s="32"/>
      <c r="B17" s="31" t="s">
        <v>94</v>
      </c>
      <c r="C17" s="31"/>
      <c r="D17" s="31"/>
      <c r="E17" s="31"/>
      <c r="F17" s="32"/>
      <c r="G17" s="81">
        <v>0</v>
      </c>
      <c r="H17" s="79"/>
      <c r="I17" s="81">
        <v>0</v>
      </c>
      <c r="J17" s="80"/>
      <c r="K17" s="81">
        <v>2586993</v>
      </c>
      <c r="L17" s="81"/>
      <c r="M17" s="81">
        <v>2141600</v>
      </c>
      <c r="N17" s="80"/>
      <c r="O17" s="80"/>
      <c r="P17" s="80"/>
      <c r="Q17" s="80"/>
      <c r="R17" s="80"/>
      <c r="S17" s="80"/>
      <c r="T17" s="80"/>
      <c r="U17" s="71"/>
    </row>
    <row r="18" spans="1:21" s="72" customFormat="1" ht="15">
      <c r="A18" s="32"/>
      <c r="B18" s="31" t="s">
        <v>32</v>
      </c>
      <c r="C18" s="32"/>
      <c r="D18" s="32"/>
      <c r="E18" s="32"/>
      <c r="F18" s="32"/>
      <c r="G18" s="76">
        <v>48641</v>
      </c>
      <c r="H18" s="79"/>
      <c r="I18" s="76">
        <v>37563</v>
      </c>
      <c r="J18" s="80"/>
      <c r="K18" s="81">
        <v>10597</v>
      </c>
      <c r="L18" s="81"/>
      <c r="M18" s="81">
        <v>6597</v>
      </c>
      <c r="N18" s="80"/>
      <c r="O18" s="80"/>
      <c r="P18" s="80"/>
      <c r="Q18" s="80"/>
      <c r="R18" s="80"/>
      <c r="S18" s="80"/>
      <c r="T18" s="80"/>
      <c r="U18" s="71"/>
    </row>
    <row r="19" spans="1:21" s="72" customFormat="1" ht="15">
      <c r="A19" s="32"/>
      <c r="B19" s="31" t="s">
        <v>67</v>
      </c>
      <c r="C19" s="32"/>
      <c r="D19" s="32"/>
      <c r="E19" s="32"/>
      <c r="F19" s="32"/>
      <c r="G19" s="76">
        <v>124747</v>
      </c>
      <c r="H19" s="79"/>
      <c r="I19" s="76">
        <v>45299</v>
      </c>
      <c r="J19" s="80"/>
      <c r="K19" s="81">
        <v>0</v>
      </c>
      <c r="L19" s="81"/>
      <c r="M19" s="81">
        <v>0</v>
      </c>
      <c r="N19" s="80"/>
      <c r="O19" s="80"/>
      <c r="P19" s="80"/>
      <c r="Q19" s="80"/>
      <c r="R19" s="80"/>
      <c r="S19" s="80"/>
      <c r="T19" s="80"/>
      <c r="U19" s="71"/>
    </row>
    <row r="20" spans="1:21" s="72" customFormat="1" ht="15">
      <c r="A20" s="32"/>
      <c r="B20" s="31" t="s">
        <v>11</v>
      </c>
      <c r="C20" s="32"/>
      <c r="D20" s="32"/>
      <c r="E20" s="32"/>
      <c r="F20" s="32"/>
      <c r="G20" s="76">
        <v>300667</v>
      </c>
      <c r="H20" s="79"/>
      <c r="I20" s="76">
        <v>251090</v>
      </c>
      <c r="J20" s="80"/>
      <c r="K20" s="81">
        <v>1861</v>
      </c>
      <c r="L20" s="81"/>
      <c r="M20" s="81">
        <v>2364</v>
      </c>
      <c r="N20" s="80"/>
      <c r="O20" s="80"/>
      <c r="P20" s="80"/>
      <c r="Q20" s="80"/>
      <c r="R20" s="80"/>
      <c r="S20" s="80"/>
      <c r="T20" s="80"/>
      <c r="U20" s="71"/>
    </row>
    <row r="21" spans="1:21" s="72" customFormat="1" ht="15">
      <c r="A21" s="32"/>
      <c r="B21" s="31" t="s">
        <v>68</v>
      </c>
      <c r="C21" s="32"/>
      <c r="D21" s="32"/>
      <c r="E21" s="32"/>
      <c r="F21" s="32"/>
      <c r="G21" s="76">
        <v>89407</v>
      </c>
      <c r="H21" s="79"/>
      <c r="I21" s="76">
        <v>54504</v>
      </c>
      <c r="J21" s="80"/>
      <c r="K21" s="81">
        <v>22403</v>
      </c>
      <c r="L21" s="81"/>
      <c r="M21" s="81">
        <v>18575</v>
      </c>
      <c r="N21" s="80"/>
      <c r="O21" s="80"/>
      <c r="P21" s="80"/>
      <c r="Q21" s="80"/>
      <c r="R21" s="80"/>
      <c r="S21" s="80"/>
      <c r="T21" s="80"/>
      <c r="U21" s="71"/>
    </row>
    <row r="22" spans="1:21" s="72" customFormat="1" ht="15">
      <c r="A22" s="32"/>
      <c r="B22" s="31" t="s">
        <v>1</v>
      </c>
      <c r="C22" s="32"/>
      <c r="D22" s="32"/>
      <c r="E22" s="32"/>
      <c r="F22" s="32"/>
      <c r="G22" s="76">
        <v>147</v>
      </c>
      <c r="H22" s="79"/>
      <c r="I22" s="76">
        <v>368</v>
      </c>
      <c r="J22" s="80"/>
      <c r="K22" s="81">
        <v>147</v>
      </c>
      <c r="L22" s="81"/>
      <c r="M22" s="81">
        <v>368</v>
      </c>
      <c r="N22" s="80"/>
      <c r="O22" s="80"/>
      <c r="P22" s="80"/>
      <c r="Q22" s="80"/>
      <c r="R22" s="80"/>
      <c r="S22" s="80"/>
      <c r="T22" s="80"/>
      <c r="U22" s="71"/>
    </row>
    <row r="23" spans="1:21" s="72" customFormat="1" ht="15">
      <c r="A23" s="32"/>
      <c r="B23" s="31" t="s">
        <v>12</v>
      </c>
      <c r="C23" s="32"/>
      <c r="D23" s="32"/>
      <c r="E23" s="32"/>
      <c r="F23" s="32"/>
      <c r="G23" s="76">
        <v>812085</v>
      </c>
      <c r="H23" s="79"/>
      <c r="I23" s="76">
        <v>607915</v>
      </c>
      <c r="J23" s="80"/>
      <c r="K23" s="81">
        <v>0</v>
      </c>
      <c r="L23" s="81"/>
      <c r="M23" s="81">
        <v>0</v>
      </c>
      <c r="N23" s="80"/>
      <c r="O23" s="80"/>
      <c r="P23" s="80"/>
      <c r="Q23" s="80"/>
      <c r="R23" s="80"/>
      <c r="S23" s="80"/>
      <c r="T23" s="80"/>
      <c r="U23" s="71"/>
    </row>
    <row r="24" spans="1:21" s="72" customFormat="1" ht="15">
      <c r="A24" s="32"/>
      <c r="B24" s="31" t="s">
        <v>10</v>
      </c>
      <c r="C24" s="32"/>
      <c r="D24" s="32"/>
      <c r="E24" s="32"/>
      <c r="F24" s="32"/>
      <c r="G24" s="76">
        <v>389962</v>
      </c>
      <c r="H24" s="79"/>
      <c r="I24" s="76">
        <v>336076</v>
      </c>
      <c r="J24" s="80"/>
      <c r="K24" s="83">
        <v>8</v>
      </c>
      <c r="L24" s="81"/>
      <c r="M24" s="81">
        <v>3</v>
      </c>
      <c r="N24" s="80"/>
      <c r="O24" s="80"/>
      <c r="P24" s="80"/>
      <c r="Q24" s="80"/>
      <c r="R24" s="80"/>
      <c r="S24" s="80"/>
      <c r="T24" s="80"/>
      <c r="U24" s="71"/>
    </row>
    <row r="25" spans="1:21" s="72" customFormat="1" ht="15">
      <c r="A25" s="32"/>
      <c r="J25" s="80"/>
      <c r="K25" s="84"/>
      <c r="L25" s="80"/>
      <c r="M25" s="85"/>
      <c r="N25" s="80"/>
      <c r="O25" s="80"/>
      <c r="P25" s="80"/>
      <c r="Q25" s="80"/>
      <c r="R25" s="80"/>
      <c r="S25" s="80"/>
      <c r="T25" s="80"/>
      <c r="U25" s="71"/>
    </row>
    <row r="26" spans="1:21" s="72" customFormat="1" ht="15.75">
      <c r="A26" s="32"/>
      <c r="B26" s="75" t="s">
        <v>13</v>
      </c>
      <c r="C26" s="86"/>
      <c r="D26" s="32"/>
      <c r="E26" s="32"/>
      <c r="F26" s="32"/>
      <c r="G26" s="87">
        <f>SUM(G10:G25)</f>
        <v>31305215</v>
      </c>
      <c r="H26" s="88"/>
      <c r="I26" s="87">
        <f>SUM(I10:I25)</f>
        <v>25191561</v>
      </c>
      <c r="J26" s="89"/>
      <c r="K26" s="90">
        <f>SUM(K10:K25)</f>
        <v>2830334</v>
      </c>
      <c r="L26" s="91"/>
      <c r="M26" s="90">
        <f>SUM(M10:M25)</f>
        <v>2530255</v>
      </c>
      <c r="N26" s="91"/>
      <c r="O26" s="89"/>
      <c r="P26" s="89"/>
      <c r="Q26" s="89"/>
      <c r="R26" s="89"/>
      <c r="S26" s="89"/>
      <c r="T26" s="89"/>
      <c r="U26" s="71"/>
    </row>
    <row r="27" spans="1:20" s="72" customFormat="1" ht="15">
      <c r="A27" s="32"/>
      <c r="J27" s="71"/>
      <c r="K27" s="92"/>
      <c r="L27" s="71"/>
      <c r="M27" s="71"/>
      <c r="N27" s="71"/>
      <c r="O27" s="71"/>
      <c r="P27" s="71"/>
      <c r="Q27" s="71"/>
      <c r="R27" s="71"/>
      <c r="S27" s="71"/>
      <c r="T27" s="71"/>
    </row>
    <row r="28" spans="1:9" s="72" customFormat="1" ht="15.75">
      <c r="A28" s="32"/>
      <c r="B28" s="75" t="s">
        <v>49</v>
      </c>
      <c r="C28" s="86"/>
      <c r="D28" s="86"/>
      <c r="E28" s="86"/>
      <c r="F28" s="32"/>
      <c r="G28" s="32"/>
      <c r="H28" s="32"/>
      <c r="I28" s="32"/>
    </row>
    <row r="29" spans="1:9" s="72" customFormat="1" ht="15.75">
      <c r="A29" s="32"/>
      <c r="B29" s="75" t="s">
        <v>14</v>
      </c>
      <c r="C29" s="86"/>
      <c r="D29" s="86"/>
      <c r="E29" s="86"/>
      <c r="F29" s="32"/>
      <c r="G29" s="32"/>
      <c r="H29" s="32"/>
      <c r="I29" s="32"/>
    </row>
    <row r="30" spans="1:9" s="72" customFormat="1" ht="15">
      <c r="A30" s="32"/>
      <c r="B30" s="32"/>
      <c r="C30" s="32"/>
      <c r="D30" s="32"/>
      <c r="E30" s="32"/>
      <c r="F30" s="32"/>
      <c r="G30" s="76"/>
      <c r="H30" s="76"/>
      <c r="I30" s="76"/>
    </row>
    <row r="31" spans="1:21" s="72" customFormat="1" ht="15">
      <c r="A31" s="32"/>
      <c r="B31" s="31" t="s">
        <v>15</v>
      </c>
      <c r="C31" s="32"/>
      <c r="D31" s="32"/>
      <c r="E31" s="32"/>
      <c r="F31" s="32"/>
      <c r="G31" s="76">
        <v>20017966</v>
      </c>
      <c r="H31" s="77"/>
      <c r="I31" s="76">
        <v>15904826</v>
      </c>
      <c r="J31" s="80"/>
      <c r="K31" s="93">
        <v>0</v>
      </c>
      <c r="L31" s="93"/>
      <c r="M31" s="93">
        <v>0</v>
      </c>
      <c r="N31" s="80"/>
      <c r="O31" s="80"/>
      <c r="P31" s="80"/>
      <c r="Q31" s="80"/>
      <c r="R31" s="80"/>
      <c r="S31" s="80"/>
      <c r="T31" s="80"/>
      <c r="U31" s="71"/>
    </row>
    <row r="32" spans="1:21" s="72" customFormat="1" ht="15">
      <c r="A32" s="32"/>
      <c r="B32" s="31" t="s">
        <v>34</v>
      </c>
      <c r="C32" s="32"/>
      <c r="D32" s="32"/>
      <c r="E32" s="32"/>
      <c r="F32" s="32"/>
      <c r="G32" s="76"/>
      <c r="H32" s="77"/>
      <c r="I32" s="76"/>
      <c r="J32" s="80"/>
      <c r="K32" s="93"/>
      <c r="L32" s="93"/>
      <c r="M32" s="93"/>
      <c r="N32" s="80"/>
      <c r="O32" s="80"/>
      <c r="P32" s="80"/>
      <c r="Q32" s="80"/>
      <c r="R32" s="80"/>
      <c r="S32" s="80"/>
      <c r="T32" s="80"/>
      <c r="U32" s="71"/>
    </row>
    <row r="33" spans="1:21" s="72" customFormat="1" ht="15">
      <c r="A33" s="32"/>
      <c r="B33" s="31" t="s">
        <v>33</v>
      </c>
      <c r="C33" s="32"/>
      <c r="D33" s="32"/>
      <c r="E33" s="32"/>
      <c r="F33" s="32"/>
      <c r="G33" s="76">
        <v>3407873</v>
      </c>
      <c r="H33" s="77"/>
      <c r="I33" s="76">
        <v>3658503</v>
      </c>
      <c r="J33" s="80"/>
      <c r="K33" s="93">
        <v>0</v>
      </c>
      <c r="L33" s="93"/>
      <c r="M33" s="93">
        <v>0</v>
      </c>
      <c r="N33" s="80"/>
      <c r="O33" s="80"/>
      <c r="P33" s="80"/>
      <c r="Q33" s="80"/>
      <c r="R33" s="80"/>
      <c r="S33" s="80"/>
      <c r="T33" s="80"/>
      <c r="U33" s="71"/>
    </row>
    <row r="34" spans="1:21" s="72" customFormat="1" ht="18" customHeight="1">
      <c r="A34" s="32"/>
      <c r="B34" s="94" t="s">
        <v>35</v>
      </c>
      <c r="C34" s="95"/>
      <c r="D34" s="95"/>
      <c r="E34" s="95"/>
      <c r="F34" s="95"/>
      <c r="G34" s="76"/>
      <c r="H34" s="77"/>
      <c r="I34" s="76"/>
      <c r="J34" s="80"/>
      <c r="K34" s="93"/>
      <c r="L34" s="93"/>
      <c r="M34" s="93"/>
      <c r="N34" s="80"/>
      <c r="O34" s="80"/>
      <c r="P34" s="80"/>
      <c r="Q34" s="80"/>
      <c r="R34" s="80"/>
      <c r="S34" s="80"/>
      <c r="T34" s="80"/>
      <c r="U34" s="71"/>
    </row>
    <row r="35" spans="1:21" s="72" customFormat="1" ht="18" customHeight="1">
      <c r="A35" s="32"/>
      <c r="B35" s="94" t="s">
        <v>36</v>
      </c>
      <c r="C35" s="95"/>
      <c r="D35" s="95"/>
      <c r="E35" s="95"/>
      <c r="F35" s="95"/>
      <c r="G35" s="76">
        <v>368501</v>
      </c>
      <c r="H35" s="77"/>
      <c r="I35" s="76">
        <v>166425</v>
      </c>
      <c r="J35" s="80"/>
      <c r="K35" s="93">
        <v>0</v>
      </c>
      <c r="L35" s="93"/>
      <c r="M35" s="93">
        <v>0</v>
      </c>
      <c r="N35" s="80"/>
      <c r="O35" s="80"/>
      <c r="P35" s="80"/>
      <c r="Q35" s="80"/>
      <c r="R35" s="80"/>
      <c r="S35" s="80"/>
      <c r="T35" s="80"/>
      <c r="U35" s="71"/>
    </row>
    <row r="36" spans="1:21" s="72" customFormat="1" ht="15">
      <c r="A36" s="32"/>
      <c r="B36" s="31" t="s">
        <v>16</v>
      </c>
      <c r="C36" s="32"/>
      <c r="D36" s="32"/>
      <c r="E36" s="32"/>
      <c r="F36" s="32"/>
      <c r="G36" s="76">
        <v>995252</v>
      </c>
      <c r="H36" s="77"/>
      <c r="I36" s="76">
        <v>717657</v>
      </c>
      <c r="J36" s="80"/>
      <c r="K36" s="93">
        <v>0</v>
      </c>
      <c r="L36" s="93"/>
      <c r="M36" s="93">
        <v>0</v>
      </c>
      <c r="N36" s="80"/>
      <c r="O36" s="80"/>
      <c r="P36" s="80"/>
      <c r="Q36" s="80"/>
      <c r="R36" s="80"/>
      <c r="S36" s="80"/>
      <c r="T36" s="80"/>
      <c r="U36" s="71"/>
    </row>
    <row r="37" spans="1:21" s="72" customFormat="1" ht="15">
      <c r="A37" s="32"/>
      <c r="B37" s="31" t="s">
        <v>69</v>
      </c>
      <c r="C37" s="32"/>
      <c r="D37" s="32"/>
      <c r="E37" s="32"/>
      <c r="F37" s="32"/>
      <c r="G37" s="76">
        <v>117339</v>
      </c>
      <c r="H37" s="77"/>
      <c r="I37" s="76">
        <v>37989</v>
      </c>
      <c r="J37" s="80"/>
      <c r="K37" s="93">
        <v>0</v>
      </c>
      <c r="L37" s="93"/>
      <c r="M37" s="93">
        <v>0</v>
      </c>
      <c r="N37" s="80"/>
      <c r="O37" s="80"/>
      <c r="P37" s="80"/>
      <c r="Q37" s="80"/>
      <c r="R37" s="80"/>
      <c r="S37" s="80"/>
      <c r="T37" s="80"/>
      <c r="U37" s="71"/>
    </row>
    <row r="38" spans="1:21" s="72" customFormat="1" ht="15">
      <c r="A38" s="32"/>
      <c r="B38" s="31" t="s">
        <v>79</v>
      </c>
      <c r="C38" s="32"/>
      <c r="D38" s="32"/>
      <c r="E38" s="32"/>
      <c r="F38" s="32"/>
      <c r="G38" s="76">
        <v>1613598</v>
      </c>
      <c r="H38" s="77"/>
      <c r="I38" s="76">
        <v>535196</v>
      </c>
      <c r="J38" s="80"/>
      <c r="K38" s="93">
        <v>0</v>
      </c>
      <c r="L38" s="93"/>
      <c r="M38" s="93">
        <v>0</v>
      </c>
      <c r="N38" s="80"/>
      <c r="O38" s="80"/>
      <c r="P38" s="80"/>
      <c r="Q38" s="80"/>
      <c r="R38" s="80"/>
      <c r="S38" s="80"/>
      <c r="T38" s="80"/>
      <c r="U38" s="71"/>
    </row>
    <row r="39" spans="1:21" s="72" customFormat="1" ht="15">
      <c r="A39" s="32"/>
      <c r="B39" s="31" t="s">
        <v>17</v>
      </c>
      <c r="C39" s="32"/>
      <c r="D39" s="32"/>
      <c r="E39" s="32"/>
      <c r="F39" s="32"/>
      <c r="G39" s="76">
        <v>968031</v>
      </c>
      <c r="H39" s="77"/>
      <c r="I39" s="76">
        <v>568121</v>
      </c>
      <c r="J39" s="80"/>
      <c r="K39" s="93">
        <v>103490</v>
      </c>
      <c r="L39" s="93"/>
      <c r="M39" s="93">
        <v>11235</v>
      </c>
      <c r="N39" s="80"/>
      <c r="O39" s="80"/>
      <c r="P39" s="80"/>
      <c r="Q39" s="80"/>
      <c r="R39" s="80"/>
      <c r="S39" s="80"/>
      <c r="T39" s="80"/>
      <c r="U39" s="71"/>
    </row>
    <row r="40" spans="1:21" s="72" customFormat="1" ht="15">
      <c r="A40" s="32"/>
      <c r="B40" s="31" t="s">
        <v>2</v>
      </c>
      <c r="C40" s="32"/>
      <c r="D40" s="32"/>
      <c r="E40" s="32"/>
      <c r="F40" s="32"/>
      <c r="G40" s="76">
        <v>39199</v>
      </c>
      <c r="H40" s="77"/>
      <c r="I40" s="76">
        <v>47233</v>
      </c>
      <c r="J40" s="80"/>
      <c r="K40" s="93">
        <v>18319</v>
      </c>
      <c r="L40" s="93"/>
      <c r="M40" s="93">
        <v>17858</v>
      </c>
      <c r="N40" s="80"/>
      <c r="O40" s="80"/>
      <c r="P40" s="80"/>
      <c r="Q40" s="80"/>
      <c r="R40" s="80"/>
      <c r="S40" s="80"/>
      <c r="T40" s="80"/>
      <c r="U40" s="71"/>
    </row>
    <row r="41" spans="1:21" s="72" customFormat="1" ht="15">
      <c r="A41" s="32"/>
      <c r="B41" s="31" t="s">
        <v>70</v>
      </c>
      <c r="C41" s="32"/>
      <c r="D41" s="32"/>
      <c r="E41" s="32"/>
      <c r="F41" s="32"/>
      <c r="G41" s="76">
        <v>13621</v>
      </c>
      <c r="H41" s="77"/>
      <c r="I41" s="76">
        <v>12421</v>
      </c>
      <c r="J41" s="80"/>
      <c r="K41" s="93">
        <v>0</v>
      </c>
      <c r="L41" s="93"/>
      <c r="M41" s="93">
        <v>0</v>
      </c>
      <c r="N41" s="80"/>
      <c r="O41" s="80"/>
      <c r="P41" s="80"/>
      <c r="Q41" s="80"/>
      <c r="R41" s="80"/>
      <c r="S41" s="80"/>
      <c r="T41" s="80"/>
      <c r="U41" s="71"/>
    </row>
    <row r="42" spans="1:21" s="72" customFormat="1" ht="15">
      <c r="A42" s="32"/>
      <c r="B42" s="31" t="s">
        <v>80</v>
      </c>
      <c r="C42" s="32"/>
      <c r="D42" s="32"/>
      <c r="E42" s="32"/>
      <c r="F42" s="32"/>
      <c r="G42" s="76">
        <v>840000</v>
      </c>
      <c r="H42" s="77"/>
      <c r="I42" s="76">
        <v>240000</v>
      </c>
      <c r="J42" s="80"/>
      <c r="K42" s="93">
        <v>240000</v>
      </c>
      <c r="L42" s="93"/>
      <c r="M42" s="93">
        <v>240000</v>
      </c>
      <c r="N42" s="80"/>
      <c r="O42" s="80"/>
      <c r="P42" s="80"/>
      <c r="Q42" s="80"/>
      <c r="R42" s="80"/>
      <c r="S42" s="80"/>
      <c r="T42" s="80"/>
      <c r="U42" s="71"/>
    </row>
    <row r="43" spans="1:21" s="72" customFormat="1" ht="15">
      <c r="A43" s="32"/>
      <c r="B43" s="31" t="s">
        <v>82</v>
      </c>
      <c r="C43" s="32"/>
      <c r="D43" s="32"/>
      <c r="E43" s="32"/>
      <c r="F43" s="32"/>
      <c r="G43" s="76">
        <v>240000</v>
      </c>
      <c r="H43" s="77"/>
      <c r="I43" s="76">
        <v>50651</v>
      </c>
      <c r="J43" s="80"/>
      <c r="K43" s="93">
        <v>200000</v>
      </c>
      <c r="L43" s="93"/>
      <c r="M43" s="93">
        <v>0</v>
      </c>
      <c r="N43" s="80"/>
      <c r="O43" s="80"/>
      <c r="P43" s="80"/>
      <c r="Q43" s="80"/>
      <c r="R43" s="80"/>
      <c r="S43" s="80"/>
      <c r="T43" s="80"/>
      <c r="U43" s="71"/>
    </row>
    <row r="44" spans="1:21" s="72" customFormat="1" ht="15">
      <c r="A44" s="32"/>
      <c r="B44" s="31" t="s">
        <v>81</v>
      </c>
      <c r="C44" s="32"/>
      <c r="D44" s="32"/>
      <c r="E44" s="32"/>
      <c r="F44" s="32"/>
      <c r="G44" s="76">
        <v>432250</v>
      </c>
      <c r="H44" s="77"/>
      <c r="I44" s="76">
        <v>445075</v>
      </c>
      <c r="J44" s="80"/>
      <c r="K44" s="93">
        <v>430000</v>
      </c>
      <c r="L44" s="93"/>
      <c r="M44" s="93">
        <v>430000</v>
      </c>
      <c r="N44" s="80"/>
      <c r="O44" s="80"/>
      <c r="P44" s="80"/>
      <c r="Q44" s="80"/>
      <c r="R44" s="80"/>
      <c r="S44" s="80"/>
      <c r="T44" s="80"/>
      <c r="U44" s="71"/>
    </row>
    <row r="45" spans="1:21" s="72" customFormat="1" ht="15">
      <c r="A45" s="32"/>
      <c r="J45" s="71"/>
      <c r="K45" s="96"/>
      <c r="L45" s="97"/>
      <c r="M45" s="96"/>
      <c r="N45" s="71"/>
      <c r="O45" s="71"/>
      <c r="P45" s="71"/>
      <c r="Q45" s="71"/>
      <c r="R45" s="71"/>
      <c r="S45" s="71"/>
      <c r="T45" s="71"/>
      <c r="U45" s="71"/>
    </row>
    <row r="46" spans="1:21" s="72" customFormat="1" ht="15.75">
      <c r="A46" s="32"/>
      <c r="B46" s="75" t="s">
        <v>18</v>
      </c>
      <c r="C46" s="86"/>
      <c r="D46" s="32"/>
      <c r="E46" s="32"/>
      <c r="F46" s="32"/>
      <c r="G46" s="98">
        <f>SUM(G31:G45)</f>
        <v>29053630</v>
      </c>
      <c r="H46" s="99"/>
      <c r="I46" s="98">
        <f>SUM(I31:I45)</f>
        <v>22384097</v>
      </c>
      <c r="J46" s="80"/>
      <c r="K46" s="100">
        <f>SUM(K31:K45)</f>
        <v>991809</v>
      </c>
      <c r="L46" s="93"/>
      <c r="M46" s="100">
        <f>SUM(M31:M45)</f>
        <v>699093</v>
      </c>
      <c r="N46" s="80"/>
      <c r="O46" s="80"/>
      <c r="P46" s="80"/>
      <c r="Q46" s="80"/>
      <c r="R46" s="80"/>
      <c r="S46" s="80"/>
      <c r="T46" s="80"/>
      <c r="U46" s="71"/>
    </row>
    <row r="47" spans="1:21" s="72" customFormat="1" ht="15">
      <c r="A47" s="32"/>
      <c r="B47" s="32"/>
      <c r="C47" s="32"/>
      <c r="D47" s="32"/>
      <c r="E47" s="32"/>
      <c r="F47" s="32"/>
      <c r="G47" s="101"/>
      <c r="H47" s="102"/>
      <c r="I47" s="101"/>
      <c r="J47" s="71"/>
      <c r="K47" s="97"/>
      <c r="L47" s="97"/>
      <c r="M47" s="97"/>
      <c r="N47" s="71"/>
      <c r="O47" s="71"/>
      <c r="P47" s="71"/>
      <c r="Q47" s="71"/>
      <c r="R47" s="71"/>
      <c r="S47" s="71"/>
      <c r="T47" s="71"/>
      <c r="U47" s="71"/>
    </row>
    <row r="48" spans="1:21" s="72" customFormat="1" ht="15">
      <c r="A48" s="32"/>
      <c r="B48" s="31" t="s">
        <v>19</v>
      </c>
      <c r="C48" s="32"/>
      <c r="D48" s="32"/>
      <c r="E48" s="32"/>
      <c r="F48" s="32"/>
      <c r="G48" s="76">
        <v>922656</v>
      </c>
      <c r="H48" s="77"/>
      <c r="I48" s="76">
        <v>922656</v>
      </c>
      <c r="J48" s="80"/>
      <c r="K48" s="93">
        <v>922656</v>
      </c>
      <c r="L48" s="93"/>
      <c r="M48" s="93">
        <v>922656</v>
      </c>
      <c r="N48" s="80"/>
      <c r="O48" s="80"/>
      <c r="P48" s="80"/>
      <c r="Q48" s="80"/>
      <c r="R48" s="80"/>
      <c r="S48" s="80"/>
      <c r="T48" s="80"/>
      <c r="U48" s="71"/>
    </row>
    <row r="49" spans="1:21" s="72" customFormat="1" ht="15">
      <c r="A49" s="32"/>
      <c r="B49" s="31" t="s">
        <v>20</v>
      </c>
      <c r="C49" s="32"/>
      <c r="D49" s="32"/>
      <c r="E49" s="32"/>
      <c r="F49" s="32"/>
      <c r="G49" s="76">
        <v>880970</v>
      </c>
      <c r="H49" s="77"/>
      <c r="I49" s="76">
        <v>880970</v>
      </c>
      <c r="J49" s="80"/>
      <c r="K49" s="93">
        <v>880970</v>
      </c>
      <c r="L49" s="93"/>
      <c r="M49" s="93">
        <v>880970</v>
      </c>
      <c r="N49" s="80"/>
      <c r="O49" s="80"/>
      <c r="P49" s="80"/>
      <c r="Q49" s="80"/>
      <c r="R49" s="80"/>
      <c r="S49" s="80"/>
      <c r="T49" s="80"/>
      <c r="U49" s="71"/>
    </row>
    <row r="50" spans="1:21" s="72" customFormat="1" ht="15">
      <c r="A50" s="32"/>
      <c r="B50" s="31" t="s">
        <v>21</v>
      </c>
      <c r="C50" s="32"/>
      <c r="D50" s="32"/>
      <c r="E50" s="32"/>
      <c r="F50" s="32"/>
      <c r="G50" s="76">
        <v>102833</v>
      </c>
      <c r="H50" s="77"/>
      <c r="I50" s="76">
        <v>772809</v>
      </c>
      <c r="J50" s="80"/>
      <c r="K50" s="93">
        <v>34899</v>
      </c>
      <c r="L50" s="93"/>
      <c r="M50" s="93">
        <v>27536</v>
      </c>
      <c r="N50" s="80"/>
      <c r="O50" s="80"/>
      <c r="P50" s="80"/>
      <c r="Q50" s="80"/>
      <c r="R50" s="80"/>
      <c r="S50" s="80"/>
      <c r="T50" s="80"/>
      <c r="U50" s="71"/>
    </row>
    <row r="51" spans="1:21" s="72" customFormat="1" ht="15">
      <c r="A51" s="32"/>
      <c r="B51" s="32"/>
      <c r="C51" s="32"/>
      <c r="D51" s="32"/>
      <c r="E51" s="32"/>
      <c r="F51" s="32"/>
      <c r="G51" s="76"/>
      <c r="H51" s="77"/>
      <c r="I51" s="76"/>
      <c r="J51" s="71"/>
      <c r="K51" s="96"/>
      <c r="L51" s="97"/>
      <c r="M51" s="96"/>
      <c r="N51" s="71"/>
      <c r="O51" s="71"/>
      <c r="P51" s="71"/>
      <c r="Q51" s="71"/>
      <c r="R51" s="71"/>
      <c r="S51" s="71"/>
      <c r="T51" s="71"/>
      <c r="U51" s="71"/>
    </row>
    <row r="52" spans="1:21" s="72" customFormat="1" ht="15.75">
      <c r="A52" s="32"/>
      <c r="B52" s="75" t="s">
        <v>22</v>
      </c>
      <c r="C52" s="86"/>
      <c r="D52" s="86"/>
      <c r="E52" s="32"/>
      <c r="F52" s="32"/>
      <c r="G52" s="98">
        <f>SUM(G48:G51)</f>
        <v>1906459</v>
      </c>
      <c r="H52" s="99"/>
      <c r="I52" s="98">
        <f>SUM(I48:I51)</f>
        <v>2576435</v>
      </c>
      <c r="J52" s="80"/>
      <c r="K52" s="100">
        <f>SUM(K48:K51)</f>
        <v>1838525</v>
      </c>
      <c r="L52" s="93"/>
      <c r="M52" s="100">
        <f>SUM(M48:M51)</f>
        <v>1831162</v>
      </c>
      <c r="N52" s="80"/>
      <c r="O52" s="80"/>
      <c r="P52" s="80"/>
      <c r="Q52" s="80"/>
      <c r="R52" s="80"/>
      <c r="S52" s="80"/>
      <c r="T52" s="80"/>
      <c r="U52" s="71"/>
    </row>
    <row r="53" spans="1:26" s="72" customFormat="1" ht="15">
      <c r="A53" s="32"/>
      <c r="B53" s="32"/>
      <c r="C53" s="32"/>
      <c r="D53" s="32"/>
      <c r="E53" s="32"/>
      <c r="F53" s="32"/>
      <c r="G53" s="101"/>
      <c r="H53" s="102"/>
      <c r="I53" s="101"/>
      <c r="J53" s="71"/>
      <c r="K53" s="97"/>
      <c r="L53" s="97"/>
      <c r="M53" s="97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s="72" customFormat="1" ht="15.75">
      <c r="A54" s="32"/>
      <c r="B54" s="75" t="s">
        <v>37</v>
      </c>
      <c r="C54" s="32"/>
      <c r="D54" s="32"/>
      <c r="E54" s="32"/>
      <c r="F54" s="32"/>
      <c r="G54" s="103">
        <v>345126</v>
      </c>
      <c r="H54" s="104"/>
      <c r="I54" s="103">
        <v>231029</v>
      </c>
      <c r="J54" s="105"/>
      <c r="K54" s="106">
        <v>0</v>
      </c>
      <c r="L54" s="106"/>
      <c r="M54" s="97">
        <v>0</v>
      </c>
      <c r="N54" s="71"/>
      <c r="O54" s="80"/>
      <c r="P54" s="80"/>
      <c r="Q54" s="80"/>
      <c r="R54" s="80"/>
      <c r="S54" s="80"/>
      <c r="T54" s="80"/>
      <c r="U54" s="71"/>
      <c r="V54" s="71"/>
      <c r="W54" s="71"/>
      <c r="X54" s="71"/>
      <c r="Y54" s="71"/>
      <c r="Z54" s="71"/>
    </row>
    <row r="55" spans="1:26" s="72" customFormat="1" ht="15">
      <c r="A55" s="32"/>
      <c r="B55" s="32"/>
      <c r="C55" s="32"/>
      <c r="D55" s="32"/>
      <c r="E55" s="32"/>
      <c r="F55" s="32"/>
      <c r="G55" s="76"/>
      <c r="H55" s="77"/>
      <c r="I55" s="76"/>
      <c r="J55" s="71"/>
      <c r="K55" s="97"/>
      <c r="L55" s="97"/>
      <c r="M55" s="97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s="72" customFormat="1" ht="15.75">
      <c r="A56" s="32"/>
      <c r="B56" s="75" t="s">
        <v>50</v>
      </c>
      <c r="C56" s="86"/>
      <c r="D56" s="86"/>
      <c r="E56" s="86"/>
      <c r="F56" s="32"/>
      <c r="G56" s="76"/>
      <c r="H56" s="77"/>
      <c r="I56" s="76"/>
      <c r="J56" s="71"/>
      <c r="K56" s="96"/>
      <c r="L56" s="97"/>
      <c r="M56" s="96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s="72" customFormat="1" ht="15.75">
      <c r="A57" s="32"/>
      <c r="B57" s="75" t="s">
        <v>51</v>
      </c>
      <c r="C57" s="86"/>
      <c r="D57" s="86"/>
      <c r="E57" s="86"/>
      <c r="F57" s="32"/>
      <c r="G57" s="107">
        <f>G46+G52+G54+G55</f>
        <v>31305215</v>
      </c>
      <c r="H57" s="88"/>
      <c r="I57" s="107">
        <f>I46+I52+I54+I55</f>
        <v>25191561</v>
      </c>
      <c r="J57" s="89"/>
      <c r="K57" s="108">
        <f>K46+K52+K54+K55</f>
        <v>2830334</v>
      </c>
      <c r="L57" s="109"/>
      <c r="M57" s="108">
        <f>M46+M52+M54+M55</f>
        <v>2530255</v>
      </c>
      <c r="N57" s="89"/>
      <c r="O57" s="89"/>
      <c r="P57" s="89"/>
      <c r="Q57" s="89"/>
      <c r="R57" s="89"/>
      <c r="S57" s="89"/>
      <c r="T57" s="89"/>
      <c r="U57" s="71"/>
      <c r="V57" s="71"/>
      <c r="W57" s="71"/>
      <c r="X57" s="71"/>
      <c r="Y57" s="71"/>
      <c r="Z57" s="71"/>
    </row>
    <row r="58" spans="1:26" s="72" customFormat="1" ht="15">
      <c r="A58" s="32"/>
      <c r="B58" s="32"/>
      <c r="C58" s="32"/>
      <c r="D58" s="32"/>
      <c r="E58" s="32"/>
      <c r="F58" s="32"/>
      <c r="G58" s="101"/>
      <c r="H58" s="102"/>
      <c r="I58" s="101"/>
      <c r="J58" s="71"/>
      <c r="K58" s="102"/>
      <c r="L58" s="102"/>
      <c r="M58" s="102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s="72" customFormat="1" ht="16.5" thickBot="1">
      <c r="A59" s="32"/>
      <c r="B59" s="75" t="s">
        <v>23</v>
      </c>
      <c r="C59" s="86"/>
      <c r="D59" s="86"/>
      <c r="E59" s="86"/>
      <c r="F59" s="32"/>
      <c r="G59" s="110">
        <v>20209783</v>
      </c>
      <c r="H59" s="111"/>
      <c r="I59" s="110">
        <v>15704162</v>
      </c>
      <c r="J59" s="89"/>
      <c r="K59" s="112" t="s">
        <v>85</v>
      </c>
      <c r="L59" s="88"/>
      <c r="M59" s="113" t="s">
        <v>85</v>
      </c>
      <c r="N59" s="114"/>
      <c r="O59" s="89"/>
      <c r="P59" s="89"/>
      <c r="Q59" s="89"/>
      <c r="R59" s="89"/>
      <c r="S59" s="89"/>
      <c r="T59" s="89"/>
      <c r="U59" s="71"/>
      <c r="V59" s="71"/>
      <c r="W59" s="71"/>
      <c r="X59" s="71"/>
      <c r="Y59" s="71"/>
      <c r="Z59" s="71"/>
    </row>
    <row r="60" spans="1:26" s="72" customFormat="1" ht="15.75" thickTop="1">
      <c r="A60" s="32"/>
      <c r="B60" s="32"/>
      <c r="C60" s="32"/>
      <c r="D60" s="32"/>
      <c r="E60" s="32"/>
      <c r="F60" s="32"/>
      <c r="G60" s="32"/>
      <c r="H60" s="102"/>
      <c r="I60" s="3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9" s="72" customFormat="1" ht="15">
      <c r="A61" s="32"/>
      <c r="E61" s="32"/>
      <c r="F61" s="32"/>
      <c r="G61" s="76"/>
      <c r="H61" s="77"/>
      <c r="I61" s="76"/>
    </row>
    <row r="62" spans="1:9" s="72" customFormat="1" ht="15.75">
      <c r="A62" s="32"/>
      <c r="B62" s="86" t="s">
        <v>38</v>
      </c>
      <c r="E62" s="32"/>
      <c r="F62" s="32"/>
      <c r="G62" s="115"/>
      <c r="H62" s="77"/>
      <c r="I62" s="115"/>
    </row>
    <row r="63" spans="1:13" s="72" customFormat="1" ht="15.75">
      <c r="A63" s="32"/>
      <c r="B63" s="32" t="s">
        <v>39</v>
      </c>
      <c r="E63" s="32"/>
      <c r="F63" s="32"/>
      <c r="G63" s="115">
        <v>0.0698</v>
      </c>
      <c r="H63" s="76"/>
      <c r="I63" s="115">
        <v>0.1052</v>
      </c>
      <c r="K63" s="116" t="s">
        <v>85</v>
      </c>
      <c r="M63" s="116" t="s">
        <v>85</v>
      </c>
    </row>
    <row r="64" spans="1:13" s="72" customFormat="1" ht="15.75">
      <c r="A64" s="32"/>
      <c r="B64" s="32" t="s">
        <v>40</v>
      </c>
      <c r="E64" s="32"/>
      <c r="F64" s="32"/>
      <c r="G64" s="115">
        <v>0.1088</v>
      </c>
      <c r="H64" s="76"/>
      <c r="I64" s="115">
        <v>0.1309</v>
      </c>
      <c r="K64" s="116" t="s">
        <v>85</v>
      </c>
      <c r="M64" s="116" t="s">
        <v>85</v>
      </c>
    </row>
    <row r="65" spans="1:13" s="117" customFormat="1" ht="15.75">
      <c r="A65" s="86"/>
      <c r="B65" s="32"/>
      <c r="E65" s="86"/>
      <c r="F65" s="86"/>
      <c r="G65" s="118"/>
      <c r="H65" s="119"/>
      <c r="I65" s="118"/>
      <c r="K65" s="116"/>
      <c r="M65" s="116"/>
    </row>
    <row r="66" spans="1:13" s="72" customFormat="1" ht="15.75">
      <c r="A66" s="32"/>
      <c r="B66" s="86" t="s">
        <v>53</v>
      </c>
      <c r="C66" s="32"/>
      <c r="D66" s="32"/>
      <c r="E66" s="32"/>
      <c r="F66" s="32"/>
      <c r="G66" s="118">
        <f>(G52-G22-G23)/G48</f>
        <v>1.185953378073735</v>
      </c>
      <c r="H66" s="76"/>
      <c r="I66" s="118">
        <f>(I52-I22-I23)/I48</f>
        <v>2.1331373773107205</v>
      </c>
      <c r="K66" s="116" t="s">
        <v>85</v>
      </c>
      <c r="M66" s="116" t="s">
        <v>85</v>
      </c>
    </row>
    <row r="67" spans="1:9" s="72" customFormat="1" ht="15">
      <c r="A67" s="32"/>
      <c r="B67" s="32"/>
      <c r="C67" s="32"/>
      <c r="D67" s="32"/>
      <c r="E67" s="32"/>
      <c r="F67" s="32"/>
      <c r="G67" s="32"/>
      <c r="H67" s="32"/>
      <c r="I67" s="32"/>
    </row>
    <row r="68" spans="1:9" s="72" customFormat="1" ht="15">
      <c r="A68" s="32"/>
      <c r="B68" s="32"/>
      <c r="C68" s="32"/>
      <c r="D68" s="32"/>
      <c r="E68" s="32"/>
      <c r="F68" s="32"/>
      <c r="G68" s="32"/>
      <c r="H68" s="32"/>
      <c r="I68" s="32"/>
    </row>
    <row r="69" spans="1:9" s="72" customFormat="1" ht="15">
      <c r="A69" s="32"/>
      <c r="B69" s="32"/>
      <c r="C69" s="32"/>
      <c r="D69" s="32"/>
      <c r="E69" s="32"/>
      <c r="F69" s="32"/>
      <c r="G69" s="32"/>
      <c r="H69" s="32"/>
      <c r="I69" s="32"/>
    </row>
    <row r="70" spans="1:9" s="72" customFormat="1" ht="15">
      <c r="A70" s="32"/>
      <c r="B70" s="32"/>
      <c r="C70" s="32"/>
      <c r="D70" s="32"/>
      <c r="E70" s="32"/>
      <c r="F70" s="32"/>
      <c r="G70" s="32"/>
      <c r="H70" s="32"/>
      <c r="I70" s="32"/>
    </row>
    <row r="71" spans="1:9" s="72" customFormat="1" ht="15">
      <c r="A71" s="32"/>
      <c r="B71" s="32"/>
      <c r="C71" s="32"/>
      <c r="D71" s="32"/>
      <c r="E71" s="32"/>
      <c r="F71" s="32"/>
      <c r="G71" s="32"/>
      <c r="H71" s="32"/>
      <c r="I71" s="32"/>
    </row>
    <row r="76" spans="3:4" ht="15.75">
      <c r="C76" s="86"/>
      <c r="D76" s="86"/>
    </row>
    <row r="85" ht="15">
      <c r="A85" s="120"/>
    </row>
  </sheetData>
  <mergeCells count="6">
    <mergeCell ref="A1:C1"/>
    <mergeCell ref="A3:J3"/>
    <mergeCell ref="K5:M5"/>
    <mergeCell ref="G5:I5"/>
    <mergeCell ref="A2:J2"/>
    <mergeCell ref="A4:J4"/>
  </mergeCells>
  <printOptions/>
  <pageMargins left="0.78" right="0.26" top="0.5" bottom="0.5" header="0.5" footer="0.5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75" zoomScaleNormal="75" workbookViewId="0" topLeftCell="A15">
      <selection activeCell="B29" sqref="B29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2.6640625" style="0" customWidth="1"/>
    <col min="5" max="5" width="14.3359375" style="0" customWidth="1"/>
    <col min="6" max="6" width="11.105468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11" customFormat="1" ht="38.25" customHeight="1">
      <c r="A1" s="126" t="s">
        <v>47</v>
      </c>
      <c r="B1" s="126"/>
      <c r="C1" s="126"/>
      <c r="D1" s="126"/>
      <c r="E1" s="126"/>
      <c r="F1" s="126"/>
      <c r="G1" s="126"/>
      <c r="H1" s="126"/>
      <c r="I1" s="126"/>
      <c r="J1" s="126"/>
      <c r="K1" s="21"/>
      <c r="L1" s="21"/>
      <c r="M1" s="21"/>
      <c r="N1" s="10"/>
      <c r="O1" s="10"/>
      <c r="P1" s="10"/>
    </row>
    <row r="2" spans="1:16" ht="28.5" customHeight="1">
      <c r="A2" s="126" t="s">
        <v>95</v>
      </c>
      <c r="B2" s="126"/>
      <c r="C2" s="126"/>
      <c r="D2" s="126"/>
      <c r="E2" s="126"/>
      <c r="F2" s="126"/>
      <c r="G2" s="126"/>
      <c r="H2" s="126"/>
      <c r="I2" s="126"/>
      <c r="J2" s="126"/>
      <c r="K2" s="3"/>
      <c r="L2" s="3"/>
      <c r="M2" s="3"/>
      <c r="N2" s="3"/>
      <c r="O2" s="3"/>
      <c r="P2" s="3"/>
    </row>
    <row r="3" spans="1:16" ht="28.5" customHeight="1">
      <c r="A3" s="126" t="s">
        <v>74</v>
      </c>
      <c r="B3" s="126"/>
      <c r="C3" s="126"/>
      <c r="D3" s="126"/>
      <c r="E3" s="126"/>
      <c r="F3" s="126"/>
      <c r="G3" s="126"/>
      <c r="H3" s="126"/>
      <c r="I3" s="126"/>
      <c r="J3" s="126"/>
      <c r="K3" s="3"/>
      <c r="L3" s="3"/>
      <c r="M3" s="3"/>
      <c r="N3" s="3"/>
      <c r="O3" s="3"/>
      <c r="P3" s="3"/>
    </row>
    <row r="4" spans="1:16" ht="28.5" customHeight="1">
      <c r="A4" s="9"/>
      <c r="B4" s="22" t="s">
        <v>48</v>
      </c>
      <c r="C4" s="9"/>
      <c r="D4" s="9"/>
      <c r="E4" s="9"/>
      <c r="F4" s="9"/>
      <c r="G4" s="9"/>
      <c r="H4" s="9"/>
      <c r="I4" s="9"/>
      <c r="J4" s="9"/>
      <c r="K4" s="3"/>
      <c r="L4" s="3"/>
      <c r="M4" s="3"/>
      <c r="N4" s="3"/>
      <c r="O4" s="3"/>
      <c r="P4" s="3"/>
    </row>
    <row r="5" spans="1:16" ht="30" customHeight="1">
      <c r="A5" s="9"/>
      <c r="B5" s="9"/>
      <c r="C5" s="9"/>
      <c r="D5" s="9"/>
      <c r="E5" s="9"/>
      <c r="F5" s="127" t="s">
        <v>43</v>
      </c>
      <c r="G5" s="127"/>
      <c r="H5" s="127"/>
      <c r="I5" s="22"/>
      <c r="J5" s="127" t="s">
        <v>44</v>
      </c>
      <c r="K5" s="127"/>
      <c r="L5" s="127"/>
      <c r="M5" s="3"/>
      <c r="N5" s="3"/>
      <c r="O5" s="3"/>
      <c r="P5" s="3"/>
    </row>
    <row r="6" spans="2:16" ht="69" customHeight="1">
      <c r="B6" s="4"/>
      <c r="C6" s="5"/>
      <c r="D6" s="5"/>
      <c r="E6" s="5"/>
      <c r="F6" s="23" t="s">
        <v>41</v>
      </c>
      <c r="G6" s="24"/>
      <c r="H6" s="23" t="s">
        <v>42</v>
      </c>
      <c r="I6" s="25"/>
      <c r="J6" s="23" t="s">
        <v>29</v>
      </c>
      <c r="K6" s="25"/>
      <c r="L6" s="23" t="s">
        <v>71</v>
      </c>
      <c r="M6" s="3"/>
      <c r="N6" s="3"/>
      <c r="O6" s="3"/>
      <c r="P6" s="3"/>
    </row>
    <row r="7" spans="2:16" ht="28.5" customHeight="1">
      <c r="B7" s="4"/>
      <c r="C7" s="5"/>
      <c r="D7" s="5"/>
      <c r="E7" s="5"/>
      <c r="F7" s="23" t="s">
        <v>73</v>
      </c>
      <c r="G7" s="24"/>
      <c r="H7" s="23" t="s">
        <v>55</v>
      </c>
      <c r="I7" s="25"/>
      <c r="J7" s="23" t="s">
        <v>73</v>
      </c>
      <c r="K7" s="25"/>
      <c r="L7" s="23" t="s">
        <v>55</v>
      </c>
      <c r="M7" s="3"/>
      <c r="N7" s="3"/>
      <c r="O7" s="3"/>
      <c r="P7" s="3"/>
    </row>
    <row r="8" spans="2:16" ht="28.5" customHeight="1">
      <c r="B8" s="4"/>
      <c r="C8" s="5"/>
      <c r="D8" s="5"/>
      <c r="E8" s="5"/>
      <c r="F8" s="26" t="s">
        <v>0</v>
      </c>
      <c r="G8" s="24"/>
      <c r="H8" s="26" t="s">
        <v>0</v>
      </c>
      <c r="I8" s="25"/>
      <c r="J8" s="26" t="s">
        <v>0</v>
      </c>
      <c r="K8" s="25"/>
      <c r="L8" s="26" t="s">
        <v>0</v>
      </c>
      <c r="M8" s="3"/>
      <c r="N8" s="3"/>
      <c r="O8" s="3"/>
      <c r="P8" s="3"/>
    </row>
    <row r="9" spans="2:16" ht="24.75" customHeight="1">
      <c r="B9" s="29" t="s">
        <v>24</v>
      </c>
      <c r="C9" s="30"/>
      <c r="D9" s="30"/>
      <c r="E9" s="30"/>
      <c r="F9" s="14">
        <v>428735</v>
      </c>
      <c r="G9" s="15"/>
      <c r="H9" s="14">
        <v>356020</v>
      </c>
      <c r="I9" s="15"/>
      <c r="J9" s="15">
        <v>1636862</v>
      </c>
      <c r="K9" s="15"/>
      <c r="L9" s="15">
        <v>1386460</v>
      </c>
      <c r="M9" s="7"/>
      <c r="N9" s="7"/>
      <c r="O9" s="7"/>
      <c r="P9" s="7"/>
    </row>
    <row r="10" spans="2:16" ht="24.75" customHeight="1">
      <c r="B10" s="29" t="s">
        <v>25</v>
      </c>
      <c r="C10" s="30"/>
      <c r="D10" s="30"/>
      <c r="E10" s="30"/>
      <c r="F10" s="27">
        <v>-179081</v>
      </c>
      <c r="G10" s="17"/>
      <c r="H10" s="27">
        <v>-151490</v>
      </c>
      <c r="I10" s="17"/>
      <c r="J10" s="16">
        <v>-811520</v>
      </c>
      <c r="K10" s="17"/>
      <c r="L10" s="16">
        <v>-624633</v>
      </c>
      <c r="M10" s="2"/>
      <c r="N10" s="7"/>
      <c r="O10" s="2"/>
      <c r="P10" s="7"/>
    </row>
    <row r="11" spans="2:16" ht="24.75" customHeight="1">
      <c r="B11" s="31" t="s">
        <v>26</v>
      </c>
      <c r="C11" s="32"/>
      <c r="D11" s="32"/>
      <c r="E11" s="32"/>
      <c r="F11" s="14">
        <f>F9+F10</f>
        <v>249654</v>
      </c>
      <c r="G11" s="2"/>
      <c r="H11" s="14">
        <f>H9+H10</f>
        <v>204530</v>
      </c>
      <c r="I11" s="2"/>
      <c r="J11" s="14">
        <f>J9+J10</f>
        <v>825342</v>
      </c>
      <c r="K11" s="2"/>
      <c r="L11" s="14">
        <f>L9+L10</f>
        <v>761827</v>
      </c>
      <c r="M11" s="2"/>
      <c r="N11" s="2"/>
      <c r="O11" s="2"/>
      <c r="P11" s="2"/>
    </row>
    <row r="12" spans="2:16" ht="24.75" customHeight="1">
      <c r="B12" s="29" t="s">
        <v>45</v>
      </c>
      <c r="C12" s="30"/>
      <c r="D12" s="30"/>
      <c r="E12" s="30"/>
      <c r="F12" s="14">
        <v>12330</v>
      </c>
      <c r="G12" s="17"/>
      <c r="H12" s="14">
        <v>1817</v>
      </c>
      <c r="I12" s="17"/>
      <c r="J12" s="17">
        <v>85638</v>
      </c>
      <c r="K12" s="17"/>
      <c r="L12" s="17">
        <v>32143</v>
      </c>
      <c r="M12" s="2"/>
      <c r="N12" s="2"/>
      <c r="O12" s="2"/>
      <c r="P12" s="2"/>
    </row>
    <row r="13" spans="2:16" ht="24.75" customHeight="1">
      <c r="B13" s="29" t="s">
        <v>28</v>
      </c>
      <c r="C13" s="30"/>
      <c r="D13" s="30"/>
      <c r="E13" s="30"/>
      <c r="F13" s="27">
        <f>53936-16119</f>
        <v>37817</v>
      </c>
      <c r="G13" s="17"/>
      <c r="H13" s="27">
        <v>43467</v>
      </c>
      <c r="I13" s="17"/>
      <c r="J13" s="16">
        <v>248513</v>
      </c>
      <c r="K13" s="17"/>
      <c r="L13" s="16">
        <v>218441</v>
      </c>
      <c r="M13" s="2"/>
      <c r="N13" s="2"/>
      <c r="O13" s="2"/>
      <c r="P13" s="2"/>
    </row>
    <row r="14" spans="2:16" ht="24.75" customHeight="1">
      <c r="B14" s="32" t="s">
        <v>46</v>
      </c>
      <c r="C14" s="32"/>
      <c r="D14" s="32"/>
      <c r="E14" s="32"/>
      <c r="F14" s="14">
        <f>SUM(F11:F13)</f>
        <v>299801</v>
      </c>
      <c r="G14" s="2"/>
      <c r="H14" s="14">
        <f>SUM(H11:H13)</f>
        <v>249814</v>
      </c>
      <c r="I14" s="2"/>
      <c r="J14" s="14">
        <f>SUM(J11:J13)</f>
        <v>1159493</v>
      </c>
      <c r="K14" s="2"/>
      <c r="L14" s="14">
        <f>SUM(L11:L13)</f>
        <v>1012411</v>
      </c>
      <c r="M14" s="2"/>
      <c r="N14" s="7"/>
      <c r="O14" s="2"/>
      <c r="P14" s="7"/>
    </row>
    <row r="15" spans="2:16" ht="24.75" customHeight="1">
      <c r="B15" s="29" t="s">
        <v>56</v>
      </c>
      <c r="C15" s="29"/>
      <c r="D15" s="29"/>
      <c r="E15" s="29"/>
      <c r="F15" s="15">
        <v>-191235</v>
      </c>
      <c r="G15" s="17"/>
      <c r="H15" s="15">
        <v>-107516</v>
      </c>
      <c r="I15" s="17"/>
      <c r="J15" s="17">
        <v>-611777</v>
      </c>
      <c r="K15" s="17"/>
      <c r="L15" s="17">
        <v>-449909</v>
      </c>
      <c r="M15" s="2"/>
      <c r="N15" s="7"/>
      <c r="O15" s="2"/>
      <c r="P15" s="7"/>
    </row>
    <row r="16" spans="2:16" ht="24.75" customHeight="1">
      <c r="B16" s="29" t="s">
        <v>83</v>
      </c>
      <c r="C16" s="29"/>
      <c r="D16" s="29"/>
      <c r="E16" s="29"/>
      <c r="F16" s="27">
        <v>88982</v>
      </c>
      <c r="G16" s="17"/>
      <c r="H16" s="42">
        <v>0</v>
      </c>
      <c r="I16" s="17"/>
      <c r="J16" s="16">
        <v>-71655</v>
      </c>
      <c r="K16" s="17"/>
      <c r="L16" s="42">
        <v>0</v>
      </c>
      <c r="M16" s="2"/>
      <c r="N16" s="7"/>
      <c r="O16" s="2"/>
      <c r="P16" s="7"/>
    </row>
    <row r="17" spans="2:16" ht="24.75" customHeight="1">
      <c r="B17" s="29" t="s">
        <v>57</v>
      </c>
      <c r="C17" s="30"/>
      <c r="D17" s="30"/>
      <c r="E17" s="30"/>
      <c r="F17" s="14">
        <f>F14+F15+F16</f>
        <v>197548</v>
      </c>
      <c r="G17" s="2"/>
      <c r="H17" s="14">
        <f>H14+H15+H16</f>
        <v>142298</v>
      </c>
      <c r="I17" s="2"/>
      <c r="J17" s="14">
        <f>J14+J15+J16</f>
        <v>476061</v>
      </c>
      <c r="K17" s="2"/>
      <c r="L17" s="14">
        <f>L14+L15+L16</f>
        <v>562502</v>
      </c>
      <c r="M17" s="2"/>
      <c r="N17" s="7"/>
      <c r="O17" s="2"/>
      <c r="P17" s="7"/>
    </row>
    <row r="18" spans="2:16" ht="24.75" customHeight="1">
      <c r="B18" s="29" t="s">
        <v>58</v>
      </c>
      <c r="C18" s="30"/>
      <c r="D18" s="30"/>
      <c r="E18" s="30"/>
      <c r="F18" s="15"/>
      <c r="G18" s="17"/>
      <c r="H18" s="15"/>
      <c r="I18" s="17"/>
      <c r="J18" s="17"/>
      <c r="K18" s="17"/>
      <c r="L18" s="17"/>
      <c r="M18" s="2"/>
      <c r="N18" s="7"/>
      <c r="O18" s="2"/>
      <c r="P18" s="7"/>
    </row>
    <row r="19" spans="2:16" ht="30.75" customHeight="1">
      <c r="B19" s="29" t="s">
        <v>59</v>
      </c>
      <c r="C19" s="30"/>
      <c r="D19" s="30"/>
      <c r="E19" s="30"/>
      <c r="F19" s="27">
        <f>-425565+16119</f>
        <v>-409446</v>
      </c>
      <c r="G19" s="2"/>
      <c r="H19" s="27">
        <v>-280116</v>
      </c>
      <c r="I19" s="2"/>
      <c r="J19" s="27">
        <v>-1008269</v>
      </c>
      <c r="K19" s="2"/>
      <c r="L19" s="27">
        <v>-604796</v>
      </c>
      <c r="M19" s="2"/>
      <c r="N19" s="2"/>
      <c r="O19" s="2"/>
      <c r="P19" s="2"/>
    </row>
    <row r="20" spans="2:16" ht="24.75" customHeight="1">
      <c r="B20" s="30" t="s">
        <v>86</v>
      </c>
      <c r="C20" s="30"/>
      <c r="D20" s="30"/>
      <c r="E20" s="30"/>
      <c r="F20" s="15">
        <f>SUM(F17:F19)</f>
        <v>-211898</v>
      </c>
      <c r="G20" s="18"/>
      <c r="H20" s="15">
        <f>SUM(H17:H19)</f>
        <v>-137818</v>
      </c>
      <c r="I20" s="18"/>
      <c r="J20" s="15">
        <f>SUM(J17:J19)</f>
        <v>-532208</v>
      </c>
      <c r="K20" s="18"/>
      <c r="L20" s="15">
        <f>SUM(L17:L19)</f>
        <v>-42294</v>
      </c>
      <c r="M20" s="6"/>
      <c r="N20" s="7"/>
      <c r="O20" s="1"/>
      <c r="P20" s="7"/>
    </row>
    <row r="21" spans="2:16" ht="24.75" customHeight="1">
      <c r="B21" s="29" t="s">
        <v>60</v>
      </c>
      <c r="C21" s="30"/>
      <c r="D21" s="30"/>
      <c r="E21" s="30"/>
      <c r="F21" s="15">
        <v>-33762</v>
      </c>
      <c r="G21" s="2"/>
      <c r="H21" s="15">
        <v>-22128</v>
      </c>
      <c r="I21" s="2"/>
      <c r="J21" s="15">
        <v>-47150</v>
      </c>
      <c r="K21" s="2"/>
      <c r="L21" s="15">
        <v>-53607</v>
      </c>
      <c r="M21" s="2"/>
      <c r="N21" s="2"/>
      <c r="O21" s="2"/>
      <c r="P21" s="2"/>
    </row>
    <row r="22" spans="2:16" ht="24.75" customHeight="1">
      <c r="B22" s="29" t="s">
        <v>87</v>
      </c>
      <c r="C22" s="30"/>
      <c r="D22" s="30"/>
      <c r="E22" s="30"/>
      <c r="F22" s="15"/>
      <c r="G22" s="17"/>
      <c r="H22" s="15"/>
      <c r="I22" s="17"/>
      <c r="J22" s="17"/>
      <c r="K22" s="17"/>
      <c r="L22" s="17"/>
      <c r="M22" s="2"/>
      <c r="N22" s="2"/>
      <c r="O22" s="2"/>
      <c r="P22" s="2"/>
    </row>
    <row r="23" spans="2:16" ht="24.75" customHeight="1">
      <c r="B23" s="29" t="s">
        <v>61</v>
      </c>
      <c r="C23" s="30"/>
      <c r="D23" s="30"/>
      <c r="E23" s="30"/>
      <c r="F23" s="27">
        <f>4457-30</f>
        <v>4427</v>
      </c>
      <c r="G23" s="17"/>
      <c r="H23" s="27">
        <v>-620</v>
      </c>
      <c r="I23" s="17"/>
      <c r="J23" s="16">
        <v>8103</v>
      </c>
      <c r="K23" s="17"/>
      <c r="L23" s="16">
        <v>-462</v>
      </c>
      <c r="M23" s="2"/>
      <c r="N23" s="2"/>
      <c r="O23" s="2"/>
      <c r="P23" s="2"/>
    </row>
    <row r="24" spans="2:16" ht="24.75" customHeight="1">
      <c r="B24" s="29" t="s">
        <v>88</v>
      </c>
      <c r="C24" s="30"/>
      <c r="D24" s="30"/>
      <c r="E24" s="30"/>
      <c r="F24" s="14">
        <f>SUM(F20:F23)</f>
        <v>-241233</v>
      </c>
      <c r="G24" s="2"/>
      <c r="H24" s="14">
        <f>SUM(H20:H23)</f>
        <v>-160566</v>
      </c>
      <c r="I24" s="2"/>
      <c r="J24" s="14">
        <f>SUM(J20:J23)</f>
        <v>-571255</v>
      </c>
      <c r="K24" s="2"/>
      <c r="L24" s="14">
        <f>SUM(L20:L23)</f>
        <v>-96363</v>
      </c>
      <c r="M24" s="2"/>
      <c r="N24" s="2"/>
      <c r="O24" s="2"/>
      <c r="P24" s="2"/>
    </row>
    <row r="25" spans="2:16" ht="24.75" customHeight="1">
      <c r="B25" s="29" t="s">
        <v>2</v>
      </c>
      <c r="C25" s="30"/>
      <c r="D25" s="30"/>
      <c r="E25" s="30"/>
      <c r="F25" s="15">
        <v>-7656</v>
      </c>
      <c r="G25" s="2"/>
      <c r="H25" s="15">
        <v>27240</v>
      </c>
      <c r="I25" s="2"/>
      <c r="J25" s="15">
        <v>-57951</v>
      </c>
      <c r="K25" s="2"/>
      <c r="L25" s="15">
        <v>-24062</v>
      </c>
      <c r="M25" s="2"/>
      <c r="N25" s="7"/>
      <c r="O25" s="2"/>
      <c r="P25" s="7"/>
    </row>
    <row r="26" spans="2:16" ht="24.75" customHeight="1">
      <c r="B26" s="29" t="s">
        <v>3</v>
      </c>
      <c r="C26" s="30"/>
      <c r="D26" s="30"/>
      <c r="E26" s="30"/>
      <c r="F26" s="15">
        <v>-650</v>
      </c>
      <c r="G26" s="2"/>
      <c r="H26" s="15">
        <v>-642</v>
      </c>
      <c r="I26" s="2"/>
      <c r="J26" s="2">
        <v>-717</v>
      </c>
      <c r="K26" s="2"/>
      <c r="L26" s="2">
        <v>-642</v>
      </c>
      <c r="M26" s="2"/>
      <c r="N26" s="7"/>
      <c r="O26" s="2"/>
      <c r="P26" s="7"/>
    </row>
    <row r="27" spans="2:16" ht="24.75" customHeight="1">
      <c r="B27" s="29" t="s">
        <v>62</v>
      </c>
      <c r="C27" s="30"/>
      <c r="D27" s="30"/>
      <c r="E27" s="30"/>
      <c r="F27" s="27">
        <f>-646+925</f>
        <v>279</v>
      </c>
      <c r="G27" s="15"/>
      <c r="H27" s="27">
        <v>-579</v>
      </c>
      <c r="I27" s="15"/>
      <c r="J27" s="27">
        <v>-1036</v>
      </c>
      <c r="K27" s="15"/>
      <c r="L27" s="27">
        <v>-1400</v>
      </c>
      <c r="M27" s="2"/>
      <c r="N27" s="2"/>
      <c r="O27" s="2"/>
      <c r="P27" s="2"/>
    </row>
    <row r="28" spans="2:16" ht="24.75" customHeight="1">
      <c r="B28" s="29" t="s">
        <v>89</v>
      </c>
      <c r="C28" s="30"/>
      <c r="D28" s="30"/>
      <c r="E28" s="30"/>
      <c r="F28" s="28"/>
      <c r="G28" s="28"/>
      <c r="H28" s="28"/>
      <c r="I28" s="28"/>
      <c r="J28" s="28"/>
      <c r="K28" s="28"/>
      <c r="L28" s="28"/>
      <c r="M28" s="1"/>
      <c r="N28" s="1"/>
      <c r="O28" s="1"/>
      <c r="P28" s="1"/>
    </row>
    <row r="29" spans="2:16" ht="24.75" customHeight="1">
      <c r="B29" s="29" t="s">
        <v>63</v>
      </c>
      <c r="C29" s="30"/>
      <c r="D29" s="30"/>
      <c r="E29" s="30"/>
      <c r="F29" s="15">
        <f>SUM(F24:F27)</f>
        <v>-249260</v>
      </c>
      <c r="G29" s="37"/>
      <c r="H29" s="15">
        <f>SUM(H24:H27)</f>
        <v>-134547</v>
      </c>
      <c r="I29" s="37"/>
      <c r="J29" s="15">
        <f>SUM(J24:J27)</f>
        <v>-630959</v>
      </c>
      <c r="K29" s="37"/>
      <c r="L29" s="15">
        <f>SUM(L24:L27)</f>
        <v>-122467</v>
      </c>
      <c r="M29" s="1"/>
      <c r="N29" s="1"/>
      <c r="O29" s="1"/>
      <c r="P29" s="1"/>
    </row>
    <row r="30" spans="2:16" ht="24.75" customHeight="1">
      <c r="B30" s="29" t="s">
        <v>27</v>
      </c>
      <c r="C30" s="30"/>
      <c r="D30" s="30"/>
      <c r="E30" s="30"/>
      <c r="F30" s="27">
        <v>-4551</v>
      </c>
      <c r="G30" s="1"/>
      <c r="H30" s="27">
        <v>-1333</v>
      </c>
      <c r="I30" s="1"/>
      <c r="J30" s="40">
        <v>-32355</v>
      </c>
      <c r="K30" s="1"/>
      <c r="L30" s="40">
        <v>21659</v>
      </c>
      <c r="M30" s="1"/>
      <c r="N30" s="1"/>
      <c r="O30" s="1"/>
      <c r="P30" s="8"/>
    </row>
    <row r="31" spans="2:16" ht="24.75" customHeight="1">
      <c r="B31" s="29" t="s">
        <v>89</v>
      </c>
      <c r="C31" s="30"/>
      <c r="D31" s="30"/>
      <c r="E31" s="30"/>
      <c r="F31" s="1">
        <f>F29+F30</f>
        <v>-253811</v>
      </c>
      <c r="G31" s="1"/>
      <c r="H31" s="1">
        <f>H29+H30</f>
        <v>-135880</v>
      </c>
      <c r="I31" s="1"/>
      <c r="J31" s="1">
        <f>J29+J30</f>
        <v>-663314</v>
      </c>
      <c r="K31" s="1"/>
      <c r="L31" s="1">
        <f>L29+L30</f>
        <v>-100808</v>
      </c>
      <c r="M31" s="1"/>
      <c r="N31" s="1"/>
      <c r="O31" s="1"/>
      <c r="P31" s="1"/>
    </row>
    <row r="32" spans="2:16" ht="19.5" customHeight="1">
      <c r="B32" s="29" t="s">
        <v>93</v>
      </c>
      <c r="C32" s="30"/>
      <c r="D32" s="30"/>
      <c r="E32" s="3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24.75" customHeight="1">
      <c r="B33" s="29" t="s">
        <v>90</v>
      </c>
      <c r="C33" s="30"/>
      <c r="D33" s="30"/>
      <c r="E33" s="30"/>
      <c r="F33" s="1">
        <v>309005</v>
      </c>
      <c r="G33" s="1"/>
      <c r="H33" s="1">
        <v>18421</v>
      </c>
      <c r="I33" s="1"/>
      <c r="J33" s="1">
        <v>309005</v>
      </c>
      <c r="K33" s="1"/>
      <c r="L33" s="1">
        <v>18421</v>
      </c>
      <c r="M33" s="1"/>
      <c r="N33" s="1"/>
      <c r="O33" s="1"/>
      <c r="P33" s="1"/>
    </row>
    <row r="34" spans="2:16" ht="24.75" customHeight="1" thickBot="1">
      <c r="B34" s="29" t="s">
        <v>75</v>
      </c>
      <c r="C34" s="30"/>
      <c r="D34" s="30"/>
      <c r="E34" s="30"/>
      <c r="F34" s="41">
        <f>SUM(F31:F33)</f>
        <v>55194</v>
      </c>
      <c r="G34" s="1"/>
      <c r="H34" s="41">
        <f>SUM(H31:H33)</f>
        <v>-117459</v>
      </c>
      <c r="I34" s="1"/>
      <c r="J34" s="41">
        <f>SUM(J31:J33)</f>
        <v>-354309</v>
      </c>
      <c r="K34" s="1"/>
      <c r="L34" s="41">
        <f>SUM(L31:L33)</f>
        <v>-82387</v>
      </c>
      <c r="M34" s="1"/>
      <c r="N34" s="1"/>
      <c r="O34" s="1"/>
      <c r="P34" s="1"/>
    </row>
    <row r="35" spans="2:16" ht="24.75" customHeight="1" thickTop="1">
      <c r="B35" s="29"/>
      <c r="C35" s="30"/>
      <c r="D35" s="30"/>
      <c r="E35" s="3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5" ht="19.5" customHeight="1">
      <c r="B36" s="33"/>
      <c r="C36" s="34"/>
      <c r="D36" s="34"/>
      <c r="E36" s="34"/>
    </row>
    <row r="37" spans="2:12" ht="15.75">
      <c r="B37" s="35" t="s">
        <v>64</v>
      </c>
      <c r="C37" s="36"/>
      <c r="D37" s="36"/>
      <c r="E37" s="36"/>
      <c r="F37" s="38">
        <v>-27.51</v>
      </c>
      <c r="G37" s="38"/>
      <c r="H37" s="38">
        <v>-14.73</v>
      </c>
      <c r="I37" s="38"/>
      <c r="J37" s="38">
        <v>-71.89</v>
      </c>
      <c r="K37" s="38"/>
      <c r="L37" s="38">
        <v>-14.22</v>
      </c>
    </row>
    <row r="38" spans="2:12" ht="15.75">
      <c r="B38" s="36" t="s">
        <v>52</v>
      </c>
      <c r="C38" s="36"/>
      <c r="D38" s="36"/>
      <c r="E38" s="36"/>
      <c r="F38" s="39" t="s">
        <v>66</v>
      </c>
      <c r="G38" s="38"/>
      <c r="H38" s="39" t="s">
        <v>66</v>
      </c>
      <c r="I38" s="38"/>
      <c r="J38" s="39" t="s">
        <v>66</v>
      </c>
      <c r="K38" s="38"/>
      <c r="L38" s="39" t="s">
        <v>66</v>
      </c>
    </row>
  </sheetData>
  <mergeCells count="5">
    <mergeCell ref="A1:J1"/>
    <mergeCell ref="A2:J2"/>
    <mergeCell ref="A3:J3"/>
    <mergeCell ref="F5:H5"/>
    <mergeCell ref="J5:L5"/>
  </mergeCells>
  <printOptions/>
  <pageMargins left="0.75" right="0.39" top="1" bottom="0.82" header="0.5" footer="0.5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workbookViewId="0" topLeftCell="D3">
      <selection activeCell="N15" sqref="N15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2.6640625" style="0" customWidth="1"/>
    <col min="5" max="5" width="14.3359375" style="0" customWidth="1"/>
    <col min="6" max="6" width="11.10546875" style="0" customWidth="1"/>
    <col min="7" max="7" width="1.66796875" style="0" customWidth="1"/>
    <col min="8" max="8" width="15.77734375" style="0" customWidth="1"/>
    <col min="9" max="9" width="1.88671875" style="0" customWidth="1"/>
    <col min="10" max="10" width="11.9960937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11" customFormat="1" ht="38.25" customHeight="1">
      <c r="A1" s="126" t="s">
        <v>47</v>
      </c>
      <c r="B1" s="126"/>
      <c r="C1" s="126"/>
      <c r="D1" s="126"/>
      <c r="E1" s="126"/>
      <c r="F1" s="126"/>
      <c r="G1" s="126"/>
      <c r="H1" s="126"/>
      <c r="I1" s="126"/>
      <c r="J1" s="126"/>
      <c r="K1" s="21"/>
      <c r="L1" s="21"/>
      <c r="M1" s="21"/>
      <c r="N1" s="10"/>
      <c r="O1" s="10"/>
      <c r="P1" s="10"/>
    </row>
    <row r="2" spans="1:16" ht="28.5" customHeight="1">
      <c r="A2" s="126" t="s">
        <v>95</v>
      </c>
      <c r="B2" s="126"/>
      <c r="C2" s="126"/>
      <c r="D2" s="126"/>
      <c r="E2" s="126"/>
      <c r="F2" s="126"/>
      <c r="G2" s="126"/>
      <c r="H2" s="126"/>
      <c r="I2" s="126"/>
      <c r="J2" s="126"/>
      <c r="K2" s="3"/>
      <c r="L2" s="3"/>
      <c r="M2" s="3"/>
      <c r="N2" s="3"/>
      <c r="O2" s="3"/>
      <c r="P2" s="3"/>
    </row>
    <row r="3" spans="1:16" ht="28.5" customHeight="1">
      <c r="A3" s="126" t="s">
        <v>74</v>
      </c>
      <c r="B3" s="126"/>
      <c r="C3" s="126"/>
      <c r="D3" s="126"/>
      <c r="E3" s="126"/>
      <c r="F3" s="126"/>
      <c r="G3" s="126"/>
      <c r="H3" s="126"/>
      <c r="I3" s="126"/>
      <c r="J3" s="126"/>
      <c r="K3" s="3"/>
      <c r="L3" s="3"/>
      <c r="M3" s="3"/>
      <c r="N3" s="3"/>
      <c r="O3" s="3"/>
      <c r="P3" s="3"/>
    </row>
    <row r="4" spans="1:16" ht="28.5" customHeight="1">
      <c r="A4" s="9"/>
      <c r="B4" s="22" t="s">
        <v>84</v>
      </c>
      <c r="C4" s="9"/>
      <c r="D4" s="9"/>
      <c r="E4" s="9"/>
      <c r="F4" s="9"/>
      <c r="G4" s="9"/>
      <c r="H4" s="9"/>
      <c r="I4" s="9"/>
      <c r="J4" s="9"/>
      <c r="K4" s="3"/>
      <c r="L4" s="3"/>
      <c r="M4" s="3"/>
      <c r="N4" s="3"/>
      <c r="O4" s="3"/>
      <c r="P4" s="3"/>
    </row>
    <row r="5" spans="1:16" ht="30" customHeight="1">
      <c r="A5" s="9"/>
      <c r="B5" s="9"/>
      <c r="C5" s="9"/>
      <c r="D5" s="9"/>
      <c r="E5" s="9"/>
      <c r="F5" s="127" t="s">
        <v>43</v>
      </c>
      <c r="G5" s="127"/>
      <c r="H5" s="127"/>
      <c r="I5" s="22"/>
      <c r="J5" s="127" t="s">
        <v>44</v>
      </c>
      <c r="K5" s="127"/>
      <c r="L5" s="127"/>
      <c r="M5" s="3"/>
      <c r="N5" s="3"/>
      <c r="O5" s="3"/>
      <c r="P5" s="3"/>
    </row>
    <row r="6" spans="2:16" ht="69" customHeight="1">
      <c r="B6" s="4"/>
      <c r="C6" s="5"/>
      <c r="D6" s="5"/>
      <c r="E6" s="5"/>
      <c r="F6" s="23" t="s">
        <v>41</v>
      </c>
      <c r="G6" s="24"/>
      <c r="H6" s="23" t="s">
        <v>42</v>
      </c>
      <c r="I6" s="25"/>
      <c r="J6" s="23" t="s">
        <v>29</v>
      </c>
      <c r="K6" s="25"/>
      <c r="L6" s="23" t="s">
        <v>71</v>
      </c>
      <c r="M6" s="3"/>
      <c r="N6" s="3"/>
      <c r="O6" s="3"/>
      <c r="P6" s="3"/>
    </row>
    <row r="7" spans="2:16" ht="28.5" customHeight="1">
      <c r="B7" s="4"/>
      <c r="C7" s="5"/>
      <c r="D7" s="5"/>
      <c r="E7" s="5"/>
      <c r="F7" s="23" t="s">
        <v>73</v>
      </c>
      <c r="G7" s="24"/>
      <c r="H7" s="23" t="s">
        <v>55</v>
      </c>
      <c r="I7" s="25"/>
      <c r="J7" s="23" t="s">
        <v>73</v>
      </c>
      <c r="K7" s="25"/>
      <c r="L7" s="23" t="s">
        <v>55</v>
      </c>
      <c r="M7" s="3"/>
      <c r="N7" s="3"/>
      <c r="O7" s="3"/>
      <c r="P7" s="3"/>
    </row>
    <row r="8" spans="2:16" ht="28.5" customHeight="1">
      <c r="B8" s="4"/>
      <c r="C8" s="5"/>
      <c r="D8" s="5"/>
      <c r="E8" s="5"/>
      <c r="F8" s="26" t="s">
        <v>0</v>
      </c>
      <c r="G8" s="24"/>
      <c r="H8" s="26" t="s">
        <v>0</v>
      </c>
      <c r="I8" s="25"/>
      <c r="J8" s="26" t="s">
        <v>0</v>
      </c>
      <c r="K8" s="25"/>
      <c r="L8" s="26" t="s">
        <v>0</v>
      </c>
      <c r="M8" s="3"/>
      <c r="N8" s="3"/>
      <c r="O8" s="3"/>
      <c r="P8" s="3"/>
    </row>
    <row r="9" spans="2:16" ht="24.75" customHeight="1">
      <c r="B9" s="29" t="s">
        <v>24</v>
      </c>
      <c r="C9" s="30"/>
      <c r="D9" s="30"/>
      <c r="E9" s="30"/>
      <c r="F9" s="45">
        <v>5177</v>
      </c>
      <c r="G9" s="46"/>
      <c r="H9" s="45">
        <v>6597</v>
      </c>
      <c r="I9" s="46"/>
      <c r="J9" s="47">
        <v>22675</v>
      </c>
      <c r="K9" s="47"/>
      <c r="L9" s="47">
        <v>22007</v>
      </c>
      <c r="M9" s="7"/>
      <c r="N9" s="7"/>
      <c r="O9" s="7"/>
      <c r="P9" s="7"/>
    </row>
    <row r="10" spans="2:16" ht="24.75" customHeight="1">
      <c r="B10" s="29" t="s">
        <v>25</v>
      </c>
      <c r="C10" s="30"/>
      <c r="D10" s="30"/>
      <c r="E10" s="30"/>
      <c r="F10" s="48">
        <v>0</v>
      </c>
      <c r="G10" s="49"/>
      <c r="H10" s="48">
        <v>0</v>
      </c>
      <c r="I10" s="19"/>
      <c r="J10" s="48">
        <v>0</v>
      </c>
      <c r="K10" s="47"/>
      <c r="L10" s="48">
        <v>0</v>
      </c>
      <c r="M10" s="2"/>
      <c r="N10" s="7"/>
      <c r="O10" s="2"/>
      <c r="P10" s="7"/>
    </row>
    <row r="11" spans="2:16" ht="24.75" customHeight="1">
      <c r="B11" s="31" t="s">
        <v>26</v>
      </c>
      <c r="C11" s="32"/>
      <c r="D11" s="32"/>
      <c r="E11" s="32"/>
      <c r="F11" s="45">
        <f>F9+F10</f>
        <v>5177</v>
      </c>
      <c r="G11" s="13"/>
      <c r="H11" s="45">
        <f>H9+H10</f>
        <v>6597</v>
      </c>
      <c r="I11" s="13"/>
      <c r="J11" s="50">
        <f>J9+J10</f>
        <v>22675</v>
      </c>
      <c r="K11" s="51"/>
      <c r="L11" s="50">
        <f>L9+L10</f>
        <v>22007</v>
      </c>
      <c r="M11" s="2"/>
      <c r="N11" s="2"/>
      <c r="O11" s="2"/>
      <c r="P11" s="2"/>
    </row>
    <row r="12" spans="2:16" ht="24.75" customHeight="1">
      <c r="B12" s="29" t="s">
        <v>28</v>
      </c>
      <c r="C12" s="30"/>
      <c r="D12" s="30"/>
      <c r="E12" s="30"/>
      <c r="F12" s="52">
        <v>51333</v>
      </c>
      <c r="G12" s="19"/>
      <c r="H12" s="52">
        <v>28626</v>
      </c>
      <c r="I12" s="19"/>
      <c r="J12" s="53">
        <v>51333</v>
      </c>
      <c r="K12" s="47"/>
      <c r="L12" s="53">
        <v>28626</v>
      </c>
      <c r="M12" s="2"/>
      <c r="N12" s="2"/>
      <c r="O12" s="2"/>
      <c r="P12" s="2"/>
    </row>
    <row r="13" spans="2:16" ht="24.75" customHeight="1">
      <c r="B13" s="32" t="s">
        <v>46</v>
      </c>
      <c r="C13" s="32"/>
      <c r="D13" s="32"/>
      <c r="E13" s="32"/>
      <c r="F13" s="45">
        <f>SUM(F11:F12)</f>
        <v>56510</v>
      </c>
      <c r="G13" s="13"/>
      <c r="H13" s="45">
        <f>SUM(H11:H12)</f>
        <v>35223</v>
      </c>
      <c r="I13" s="13"/>
      <c r="J13" s="50">
        <f>SUM(J11:J12)</f>
        <v>74008</v>
      </c>
      <c r="K13" s="51"/>
      <c r="L13" s="50">
        <f>SUM(L11:L12)</f>
        <v>50633</v>
      </c>
      <c r="M13" s="2"/>
      <c r="N13" s="7"/>
      <c r="O13" s="2"/>
      <c r="P13" s="7"/>
    </row>
    <row r="14" spans="2:16" ht="24.75" customHeight="1">
      <c r="B14" s="29" t="s">
        <v>56</v>
      </c>
      <c r="C14" s="29"/>
      <c r="D14" s="29"/>
      <c r="E14" s="29"/>
      <c r="F14" s="52">
        <v>-2674</v>
      </c>
      <c r="G14" s="19"/>
      <c r="H14" s="52">
        <v>313</v>
      </c>
      <c r="I14" s="19"/>
      <c r="J14" s="121">
        <v>-5254</v>
      </c>
      <c r="K14" s="60"/>
      <c r="L14" s="121">
        <v>-5832</v>
      </c>
      <c r="M14" s="13"/>
      <c r="N14" s="7"/>
      <c r="O14" s="2"/>
      <c r="P14" s="7"/>
    </row>
    <row r="15" spans="2:16" ht="24.75" customHeight="1">
      <c r="B15" s="30" t="s">
        <v>91</v>
      </c>
      <c r="C15" s="30"/>
      <c r="D15" s="30"/>
      <c r="E15" s="30"/>
      <c r="F15" s="46">
        <f>SUM(F13:F14)</f>
        <v>53836</v>
      </c>
      <c r="G15" s="20"/>
      <c r="H15" s="46">
        <f>SUM(H13:H14)</f>
        <v>35536</v>
      </c>
      <c r="I15" s="20"/>
      <c r="J15" s="46">
        <f>SUM(J13:J14)</f>
        <v>68754</v>
      </c>
      <c r="K15" s="54"/>
      <c r="L15" s="46">
        <f>SUM(L13:L14)</f>
        <v>44801</v>
      </c>
      <c r="M15" s="6"/>
      <c r="N15" s="7"/>
      <c r="O15" s="1"/>
      <c r="P15" s="7"/>
    </row>
    <row r="16" spans="2:16" ht="24.75" customHeight="1">
      <c r="B16" s="29" t="s">
        <v>60</v>
      </c>
      <c r="C16" s="30"/>
      <c r="D16" s="30"/>
      <c r="E16" s="30"/>
      <c r="F16" s="52">
        <v>-10219</v>
      </c>
      <c r="G16" s="13"/>
      <c r="H16" s="52">
        <v>-9537</v>
      </c>
      <c r="I16" s="13"/>
      <c r="J16" s="122">
        <v>-43742</v>
      </c>
      <c r="K16" s="51"/>
      <c r="L16" s="122">
        <v>-48912</v>
      </c>
      <c r="M16" s="2"/>
      <c r="N16" s="2"/>
      <c r="O16" s="2"/>
      <c r="P16" s="2"/>
    </row>
    <row r="17" spans="2:16" ht="24.75" customHeight="1">
      <c r="B17" s="29" t="s">
        <v>92</v>
      </c>
      <c r="C17" s="30"/>
      <c r="D17" s="30"/>
      <c r="E17" s="30"/>
      <c r="F17" s="45">
        <f>SUM(F15:F16)</f>
        <v>43617</v>
      </c>
      <c r="G17" s="13"/>
      <c r="H17" s="45">
        <f>SUM(H15:H16)</f>
        <v>25999</v>
      </c>
      <c r="I17" s="13"/>
      <c r="J17" s="50">
        <f>SUM(J15:J16)</f>
        <v>25012</v>
      </c>
      <c r="K17" s="51"/>
      <c r="L17" s="123">
        <f>SUM(L15:L16)</f>
        <v>-4111</v>
      </c>
      <c r="M17" s="2"/>
      <c r="N17" s="2"/>
      <c r="O17" s="2"/>
      <c r="P17" s="2"/>
    </row>
    <row r="18" spans="2:16" ht="24.75" customHeight="1">
      <c r="B18" s="29" t="s">
        <v>2</v>
      </c>
      <c r="C18" s="30"/>
      <c r="D18" s="30"/>
      <c r="E18" s="30"/>
      <c r="F18" s="52">
        <v>-11006</v>
      </c>
      <c r="G18" s="13"/>
      <c r="H18" s="52">
        <v>9374</v>
      </c>
      <c r="I18" s="13"/>
      <c r="J18" s="122">
        <v>-11006</v>
      </c>
      <c r="K18" s="51"/>
      <c r="L18" s="53">
        <v>9374</v>
      </c>
      <c r="M18" s="2"/>
      <c r="N18" s="7"/>
      <c r="O18" s="2"/>
      <c r="P18" s="7"/>
    </row>
    <row r="19" spans="2:16" ht="24.75" customHeight="1" thickBot="1">
      <c r="B19" s="29" t="s">
        <v>75</v>
      </c>
      <c r="C19" s="30"/>
      <c r="D19" s="30"/>
      <c r="E19" s="30"/>
      <c r="F19" s="55">
        <f>SUM(F17:F18)</f>
        <v>32611</v>
      </c>
      <c r="G19" s="12"/>
      <c r="H19" s="55">
        <f>SUM(H17:H18)</f>
        <v>35373</v>
      </c>
      <c r="I19" s="12"/>
      <c r="J19" s="55">
        <f>SUM(J17:J18)</f>
        <v>14006</v>
      </c>
      <c r="K19" s="56"/>
      <c r="L19" s="55">
        <f>SUM(L17:L18)</f>
        <v>5263</v>
      </c>
      <c r="M19" s="1"/>
      <c r="N19" s="1"/>
      <c r="O19" s="1"/>
      <c r="P19" s="1"/>
    </row>
    <row r="20" spans="2:16" ht="24.75" customHeight="1" thickTop="1">
      <c r="B20" s="29"/>
      <c r="C20" s="30"/>
      <c r="D20" s="30"/>
      <c r="E20" s="30"/>
      <c r="F20" s="12"/>
      <c r="G20" s="12"/>
      <c r="H20" s="12"/>
      <c r="I20" s="12"/>
      <c r="J20" s="56"/>
      <c r="K20" s="56"/>
      <c r="L20" s="56"/>
      <c r="M20" s="1"/>
      <c r="N20" s="1"/>
      <c r="O20" s="1"/>
      <c r="P20" s="1"/>
    </row>
    <row r="21" spans="2:12" ht="19.5" customHeight="1">
      <c r="B21" s="33"/>
      <c r="C21" s="34"/>
      <c r="D21" s="34"/>
      <c r="E21" s="34"/>
      <c r="F21" s="11"/>
      <c r="G21" s="11"/>
      <c r="H21" s="11"/>
      <c r="I21" s="11"/>
      <c r="J21" s="57"/>
      <c r="K21" s="57"/>
      <c r="L21" s="57"/>
    </row>
    <row r="22" spans="2:12" ht="15.75">
      <c r="B22" s="35" t="s">
        <v>64</v>
      </c>
      <c r="C22" s="36"/>
      <c r="D22" s="36"/>
      <c r="E22" s="36"/>
      <c r="F22" s="58">
        <f>32611/922656*100</f>
        <v>3.534470051676898</v>
      </c>
      <c r="G22" s="59"/>
      <c r="H22" s="58">
        <f>H19/922656*100</f>
        <v>3.833823223389866</v>
      </c>
      <c r="I22" s="59"/>
      <c r="J22" s="58">
        <f>J19/922656*100</f>
        <v>1.518008878715361</v>
      </c>
      <c r="K22" s="57"/>
      <c r="L22" s="58">
        <f>L19/709022*100</f>
        <v>0.7422900840876587</v>
      </c>
    </row>
    <row r="23" spans="2:12" ht="15.75">
      <c r="B23" s="36" t="s">
        <v>52</v>
      </c>
      <c r="C23" s="36"/>
      <c r="D23" s="36"/>
      <c r="E23" s="36"/>
      <c r="F23" s="58" t="s">
        <v>85</v>
      </c>
      <c r="G23" s="59"/>
      <c r="H23" s="58" t="s">
        <v>85</v>
      </c>
      <c r="I23" s="59"/>
      <c r="J23" s="58" t="s">
        <v>85</v>
      </c>
      <c r="K23" s="57"/>
      <c r="L23" s="58" t="s">
        <v>85</v>
      </c>
    </row>
    <row r="24" spans="10:12" ht="15.75">
      <c r="J24" s="44"/>
      <c r="K24" s="44"/>
      <c r="L24" s="44"/>
    </row>
    <row r="25" spans="2:12" ht="15.75">
      <c r="B25" t="s">
        <v>76</v>
      </c>
      <c r="J25" s="44"/>
      <c r="K25" s="44"/>
      <c r="L25" s="44"/>
    </row>
    <row r="26" spans="2:12" ht="15.75">
      <c r="B26" t="s">
        <v>77</v>
      </c>
      <c r="J26" s="44"/>
      <c r="K26" s="44"/>
      <c r="L26" s="44"/>
    </row>
    <row r="27" spans="2:12" ht="15.75">
      <c r="B27" t="s">
        <v>78</v>
      </c>
      <c r="J27" s="44"/>
      <c r="K27" s="44"/>
      <c r="L27" s="44"/>
    </row>
    <row r="28" spans="10:12" ht="15.75">
      <c r="J28" s="44"/>
      <c r="K28" s="44"/>
      <c r="L28" s="44"/>
    </row>
    <row r="29" spans="10:12" ht="15.75">
      <c r="J29" s="44"/>
      <c r="K29" s="44"/>
      <c r="L29" s="44"/>
    </row>
    <row r="30" spans="10:12" ht="15.75">
      <c r="J30" s="44"/>
      <c r="K30" s="44"/>
      <c r="L30" s="44"/>
    </row>
    <row r="31" spans="10:12" ht="15.75">
      <c r="J31" s="43"/>
      <c r="K31" s="43"/>
      <c r="L31" s="43"/>
    </row>
    <row r="32" spans="10:12" ht="15.75">
      <c r="J32" s="43"/>
      <c r="K32" s="43"/>
      <c r="L32" s="43"/>
    </row>
    <row r="33" spans="10:12" ht="15.75">
      <c r="J33" s="43"/>
      <c r="K33" s="43"/>
      <c r="L33" s="43"/>
    </row>
    <row r="34" spans="10:12" ht="15.75">
      <c r="J34" s="43"/>
      <c r="K34" s="43"/>
      <c r="L34" s="43"/>
    </row>
    <row r="35" spans="10:12" ht="15.75">
      <c r="J35" s="43"/>
      <c r="K35" s="43"/>
      <c r="L35" s="43"/>
    </row>
    <row r="36" spans="10:12" ht="15.75">
      <c r="J36" s="43"/>
      <c r="K36" s="43"/>
      <c r="L36" s="43"/>
    </row>
    <row r="37" spans="10:12" ht="15.75">
      <c r="J37" s="43"/>
      <c r="K37" s="43"/>
      <c r="L37" s="43"/>
    </row>
    <row r="38" spans="10:12" ht="15.75">
      <c r="J38" s="43"/>
      <c r="K38" s="43"/>
      <c r="L38" s="43"/>
    </row>
    <row r="39" spans="10:12" ht="15.75">
      <c r="J39" s="43"/>
      <c r="K39" s="43"/>
      <c r="L39" s="43"/>
    </row>
    <row r="40" spans="10:12" ht="15.75">
      <c r="J40" s="43"/>
      <c r="K40" s="43"/>
      <c r="L40" s="43"/>
    </row>
    <row r="41" spans="10:12" ht="15.75">
      <c r="J41" s="43"/>
      <c r="K41" s="43"/>
      <c r="L41" s="43"/>
    </row>
    <row r="42" spans="10:12" ht="15.75">
      <c r="J42" s="43"/>
      <c r="K42" s="43"/>
      <c r="L42" s="43"/>
    </row>
    <row r="43" spans="10:12" ht="15.75">
      <c r="J43" s="43"/>
      <c r="K43" s="43"/>
      <c r="L43" s="43"/>
    </row>
    <row r="44" spans="10:12" ht="15.75">
      <c r="J44" s="43"/>
      <c r="K44" s="43"/>
      <c r="L44" s="43"/>
    </row>
    <row r="45" spans="10:12" ht="15.75">
      <c r="J45" s="43"/>
      <c r="K45" s="43"/>
      <c r="L45" s="43"/>
    </row>
    <row r="46" spans="10:12" ht="15.75">
      <c r="J46" s="43"/>
      <c r="K46" s="43"/>
      <c r="L46" s="43"/>
    </row>
    <row r="47" spans="10:12" ht="15.75">
      <c r="J47" s="43"/>
      <c r="K47" s="43"/>
      <c r="L47" s="43"/>
    </row>
    <row r="48" spans="10:12" ht="15.75">
      <c r="J48" s="43"/>
      <c r="K48" s="43"/>
      <c r="L48" s="43"/>
    </row>
    <row r="49" spans="10:12" ht="15.75">
      <c r="J49" s="43"/>
      <c r="K49" s="43"/>
      <c r="L49" s="43"/>
    </row>
    <row r="50" spans="10:12" ht="15.75">
      <c r="J50" s="43"/>
      <c r="K50" s="43"/>
      <c r="L50" s="43"/>
    </row>
    <row r="51" spans="10:12" ht="15.75">
      <c r="J51" s="43"/>
      <c r="K51" s="43"/>
      <c r="L51" s="43"/>
    </row>
    <row r="52" spans="10:12" ht="15.75">
      <c r="J52" s="43"/>
      <c r="K52" s="43"/>
      <c r="L52" s="43"/>
    </row>
    <row r="53" spans="10:12" ht="15.75">
      <c r="J53" s="43"/>
      <c r="K53" s="43"/>
      <c r="L53" s="43"/>
    </row>
    <row r="54" spans="10:12" ht="15.75">
      <c r="J54" s="43"/>
      <c r="K54" s="43"/>
      <c r="L54" s="43"/>
    </row>
    <row r="55" spans="10:12" ht="15.75">
      <c r="J55" s="43"/>
      <c r="K55" s="43"/>
      <c r="L55" s="43"/>
    </row>
    <row r="56" spans="10:12" ht="15.75">
      <c r="J56" s="43"/>
      <c r="K56" s="43"/>
      <c r="L56" s="43"/>
    </row>
    <row r="57" spans="10:12" ht="15.75">
      <c r="J57" s="43"/>
      <c r="K57" s="43"/>
      <c r="L57" s="43"/>
    </row>
    <row r="58" spans="10:12" ht="15.75">
      <c r="J58" s="43"/>
      <c r="K58" s="43"/>
      <c r="L58" s="43"/>
    </row>
    <row r="59" spans="10:12" ht="15.75">
      <c r="J59" s="43"/>
      <c r="K59" s="43"/>
      <c r="L59" s="43"/>
    </row>
    <row r="60" spans="10:12" ht="15.75">
      <c r="J60" s="43"/>
      <c r="K60" s="43"/>
      <c r="L60" s="43"/>
    </row>
    <row r="61" spans="10:12" ht="15.75">
      <c r="J61" s="43"/>
      <c r="K61" s="43"/>
      <c r="L61" s="43"/>
    </row>
    <row r="62" spans="10:12" ht="15.75">
      <c r="J62" s="43"/>
      <c r="K62" s="43"/>
      <c r="L62" s="43"/>
    </row>
    <row r="63" spans="10:12" ht="15.75">
      <c r="J63" s="43"/>
      <c r="K63" s="43"/>
      <c r="L63" s="43"/>
    </row>
    <row r="64" spans="10:12" ht="15.75">
      <c r="J64" s="43"/>
      <c r="K64" s="43"/>
      <c r="L64" s="43"/>
    </row>
    <row r="65" spans="10:12" ht="15.75">
      <c r="J65" s="43"/>
      <c r="K65" s="43"/>
      <c r="L65" s="43"/>
    </row>
    <row r="66" spans="10:12" ht="15.75">
      <c r="J66" s="43"/>
      <c r="K66" s="43"/>
      <c r="L66" s="43"/>
    </row>
    <row r="67" spans="10:12" ht="15.75">
      <c r="J67" s="43"/>
      <c r="K67" s="43"/>
      <c r="L67" s="43"/>
    </row>
    <row r="68" spans="10:12" ht="15.75">
      <c r="J68" s="43"/>
      <c r="K68" s="43"/>
      <c r="L68" s="43"/>
    </row>
    <row r="69" spans="10:12" ht="15.75">
      <c r="J69" s="43"/>
      <c r="K69" s="43"/>
      <c r="L69" s="43"/>
    </row>
    <row r="70" spans="10:12" ht="15.75">
      <c r="J70" s="43"/>
      <c r="K70" s="43"/>
      <c r="L70" s="43"/>
    </row>
    <row r="71" spans="10:12" ht="15.75">
      <c r="J71" s="43"/>
      <c r="K71" s="43"/>
      <c r="L71" s="43"/>
    </row>
    <row r="72" spans="10:12" ht="15.75">
      <c r="J72" s="43"/>
      <c r="K72" s="43"/>
      <c r="L72" s="43"/>
    </row>
    <row r="73" spans="10:12" ht="15.75">
      <c r="J73" s="43"/>
      <c r="K73" s="43"/>
      <c r="L73" s="43"/>
    </row>
    <row r="74" spans="10:12" ht="15.75">
      <c r="J74" s="43"/>
      <c r="K74" s="43"/>
      <c r="L74" s="43"/>
    </row>
    <row r="75" spans="10:12" ht="15.75">
      <c r="J75" s="43"/>
      <c r="K75" s="43"/>
      <c r="L75" s="43"/>
    </row>
    <row r="76" spans="10:12" ht="15.75">
      <c r="J76" s="43"/>
      <c r="K76" s="43"/>
      <c r="L76" s="43"/>
    </row>
    <row r="77" spans="10:12" ht="15.75">
      <c r="J77" s="43"/>
      <c r="K77" s="43"/>
      <c r="L77" s="43"/>
    </row>
    <row r="78" spans="10:12" ht="15.75">
      <c r="J78" s="43"/>
      <c r="K78" s="43"/>
      <c r="L78" s="43"/>
    </row>
    <row r="79" spans="10:12" ht="15.75">
      <c r="J79" s="43"/>
      <c r="K79" s="43"/>
      <c r="L79" s="43"/>
    </row>
    <row r="80" spans="10:12" ht="15.75">
      <c r="J80" s="43"/>
      <c r="K80" s="43"/>
      <c r="L80" s="43"/>
    </row>
    <row r="81" spans="10:12" ht="15.75">
      <c r="J81" s="43"/>
      <c r="K81" s="43"/>
      <c r="L81" s="43"/>
    </row>
    <row r="82" spans="10:12" ht="15.75">
      <c r="J82" s="43"/>
      <c r="K82" s="43"/>
      <c r="L82" s="43"/>
    </row>
    <row r="83" spans="10:12" ht="15.75">
      <c r="J83" s="43"/>
      <c r="K83" s="43"/>
      <c r="L83" s="43"/>
    </row>
    <row r="84" spans="10:12" ht="15.75">
      <c r="J84" s="43"/>
      <c r="K84" s="43"/>
      <c r="L84" s="43"/>
    </row>
    <row r="85" spans="10:12" ht="15.75">
      <c r="J85" s="43"/>
      <c r="K85" s="43"/>
      <c r="L85" s="43"/>
    </row>
    <row r="86" spans="10:12" ht="15.75">
      <c r="J86" s="43"/>
      <c r="K86" s="43"/>
      <c r="L86" s="43"/>
    </row>
    <row r="87" spans="10:12" ht="15.75">
      <c r="J87" s="43"/>
      <c r="K87" s="43"/>
      <c r="L87" s="43"/>
    </row>
    <row r="88" spans="10:12" ht="15.75">
      <c r="J88" s="43"/>
      <c r="K88" s="43"/>
      <c r="L88" s="43"/>
    </row>
    <row r="89" spans="10:12" ht="15.75">
      <c r="J89" s="43"/>
      <c r="K89" s="43"/>
      <c r="L89" s="43"/>
    </row>
    <row r="90" spans="10:12" ht="15.75">
      <c r="J90" s="43"/>
      <c r="K90" s="43"/>
      <c r="L90" s="43"/>
    </row>
    <row r="91" spans="10:12" ht="15.75">
      <c r="J91" s="43"/>
      <c r="K91" s="43"/>
      <c r="L91" s="43"/>
    </row>
    <row r="92" spans="10:12" ht="15.75">
      <c r="J92" s="43"/>
      <c r="K92" s="43"/>
      <c r="L92" s="43"/>
    </row>
    <row r="93" spans="10:12" ht="15.75">
      <c r="J93" s="43"/>
      <c r="K93" s="43"/>
      <c r="L93" s="43"/>
    </row>
    <row r="94" spans="10:12" ht="15.75">
      <c r="J94" s="43"/>
      <c r="K94" s="43"/>
      <c r="L94" s="43"/>
    </row>
    <row r="95" spans="10:12" ht="15.75">
      <c r="J95" s="43"/>
      <c r="K95" s="43"/>
      <c r="L95" s="43"/>
    </row>
    <row r="96" spans="10:12" ht="15.75">
      <c r="J96" s="43"/>
      <c r="K96" s="43"/>
      <c r="L96" s="43"/>
    </row>
    <row r="97" spans="10:12" ht="15.75">
      <c r="J97" s="43"/>
      <c r="K97" s="43"/>
      <c r="L97" s="43"/>
    </row>
    <row r="98" spans="10:12" ht="15.75">
      <c r="J98" s="43"/>
      <c r="K98" s="43"/>
      <c r="L98" s="43"/>
    </row>
    <row r="99" spans="10:12" ht="15.75">
      <c r="J99" s="43"/>
      <c r="K99" s="43"/>
      <c r="L99" s="43"/>
    </row>
    <row r="100" spans="10:12" ht="15.75">
      <c r="J100" s="43"/>
      <c r="K100" s="43"/>
      <c r="L100" s="43"/>
    </row>
    <row r="101" spans="10:12" ht="15.75">
      <c r="J101" s="43"/>
      <c r="K101" s="43"/>
      <c r="L101" s="43"/>
    </row>
    <row r="102" spans="10:12" ht="15.75">
      <c r="J102" s="43"/>
      <c r="K102" s="43"/>
      <c r="L102" s="43"/>
    </row>
    <row r="103" spans="10:12" ht="15.75">
      <c r="J103" s="43"/>
      <c r="K103" s="43"/>
      <c r="L103" s="43"/>
    </row>
    <row r="104" spans="10:12" ht="15.75">
      <c r="J104" s="43"/>
      <c r="K104" s="43"/>
      <c r="L104" s="43"/>
    </row>
    <row r="105" spans="10:12" ht="15.75">
      <c r="J105" s="43"/>
      <c r="K105" s="43"/>
      <c r="L105" s="43"/>
    </row>
    <row r="106" spans="10:12" ht="15.75">
      <c r="J106" s="43"/>
      <c r="K106" s="43"/>
      <c r="L106" s="43"/>
    </row>
    <row r="107" spans="10:12" ht="15.75">
      <c r="J107" s="43"/>
      <c r="K107" s="43"/>
      <c r="L107" s="43"/>
    </row>
    <row r="108" spans="10:12" ht="15.75">
      <c r="J108" s="43"/>
      <c r="K108" s="43"/>
      <c r="L108" s="43"/>
    </row>
    <row r="109" spans="10:12" ht="15.75">
      <c r="J109" s="43"/>
      <c r="K109" s="43"/>
      <c r="L109" s="43"/>
    </row>
    <row r="110" spans="10:12" ht="15.75">
      <c r="J110" s="43"/>
      <c r="K110" s="43"/>
      <c r="L110" s="43"/>
    </row>
    <row r="111" spans="10:12" ht="15.75">
      <c r="J111" s="43"/>
      <c r="K111" s="43"/>
      <c r="L111" s="43"/>
    </row>
    <row r="112" spans="10:12" ht="15.75">
      <c r="J112" s="43"/>
      <c r="K112" s="43"/>
      <c r="L112" s="43"/>
    </row>
    <row r="113" spans="10:12" ht="15.75">
      <c r="J113" s="43"/>
      <c r="K113" s="43"/>
      <c r="L113" s="43"/>
    </row>
    <row r="114" spans="10:12" ht="15.75">
      <c r="J114" s="43"/>
      <c r="K114" s="43"/>
      <c r="L114" s="43"/>
    </row>
    <row r="115" spans="10:12" ht="15.75">
      <c r="J115" s="43"/>
      <c r="K115" s="43"/>
      <c r="L115" s="43"/>
    </row>
    <row r="116" spans="10:12" ht="15.75">
      <c r="J116" s="43"/>
      <c r="K116" s="43"/>
      <c r="L116" s="43"/>
    </row>
    <row r="117" spans="10:12" ht="15.75">
      <c r="J117" s="43"/>
      <c r="K117" s="43"/>
      <c r="L117" s="43"/>
    </row>
    <row r="118" spans="10:12" ht="15.75">
      <c r="J118" s="43"/>
      <c r="K118" s="43"/>
      <c r="L118" s="43"/>
    </row>
    <row r="119" spans="10:12" ht="15.75">
      <c r="J119" s="43"/>
      <c r="K119" s="43"/>
      <c r="L119" s="43"/>
    </row>
  </sheetData>
  <mergeCells count="5">
    <mergeCell ref="A1:J1"/>
    <mergeCell ref="A2:J2"/>
    <mergeCell ref="A3:J3"/>
    <mergeCell ref="F5:H5"/>
    <mergeCell ref="J5:L5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2002-04-18T07:59:12Z</cp:lastPrinted>
  <dcterms:created xsi:type="dcterms:W3CDTF">1998-02-23T08:08:43Z</dcterms:created>
  <dcterms:modified xsi:type="dcterms:W3CDTF">2002-04-17T07:03:27Z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