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0"/>
  </bookViews>
  <sheets>
    <sheet name="bscws" sheetId="1" r:id="rId1"/>
    <sheet name="plcws" sheetId="2" r:id="rId2"/>
  </sheets>
  <definedNames>
    <definedName name="_xlnm.Print_Area" localSheetId="0">'bscws'!$A$1:$M$68</definedName>
    <definedName name="_xlnm.Print_Area" localSheetId="1">'plcws'!$A$1:$L$32</definedName>
    <definedName name="Print_Area_MI">#REF!</definedName>
    <definedName name="Z_2C86B8A0_CB04_11D2_8BB1_006097ADF19E_.wvu.PrintArea" localSheetId="0" hidden="1">'bscws'!$A$1:$J$98</definedName>
    <definedName name="Z_2C86B8A0_CB04_11D2_8BB1_006097ADF19E_.wvu.PrintArea" localSheetId="1" hidden="1">'plcws'!$A$1:$M$32</definedName>
    <definedName name="Z_E0B45900_729B_11D4_B8E1_006097ADF19E_.wvu.PrintArea" localSheetId="0" hidden="1">'bscws'!$A$1:$J$98</definedName>
    <definedName name="Z_E0B45900_729B_11D4_B8E1_006097ADF19E_.wvu.PrintArea" localSheetId="1" hidden="1">'plcws'!$A$1:$M$32</definedName>
  </definedNames>
  <calcPr fullCalcOnLoad="1"/>
</workbook>
</file>

<file path=xl/sharedStrings.xml><?xml version="1.0" encoding="utf-8"?>
<sst xmlns="http://schemas.openxmlformats.org/spreadsheetml/2006/main" count="109" uniqueCount="90">
  <si>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</si>
  <si>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</si>
  <si>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</si>
  <si>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</si>
  <si>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</si>
  <si>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</si>
  <si>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</si>
  <si>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</si>
  <si>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</si>
  <si>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</si>
  <si>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</si>
  <si>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</si>
  <si>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</si>
  <si>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</si>
  <si>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</si>
  <si>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</si>
  <si>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</si>
  <si>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</si>
  <si>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Long term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</si>
  <si>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</si>
  <si>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</si>
  <si>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</si>
  <si>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</si>
  <si>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</si>
  <si>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</si>
  <si>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</si>
  <si>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</si>
  <si>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</si>
  <si>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</si>
  <si>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</si>
  <si>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</si>
  <si>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</si>
  <si>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</si>
  <si>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</si>
  <si>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</si>
  <si>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</si>
  <si>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</si>
  <si>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</si>
  <si>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</si>
  <si>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</si>
  <si>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</si>
  <si>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</si>
  <si>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</si>
  <si>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</si>
  <si>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Current financial Quarter</t>
  </si>
  <si>
    <t>Preceding Year Corresponding Quarter</t>
  </si>
  <si>
    <t>Individual Quarter</t>
  </si>
  <si>
    <t>Cumulative Quarter</t>
  </si>
  <si>
    <t>Net Islamic Banking Operating Income</t>
  </si>
  <si>
    <t>Operating income</t>
  </si>
  <si>
    <t>Staff cost and overheads</t>
  </si>
  <si>
    <t xml:space="preserve"> interests</t>
  </si>
  <si>
    <t>Group</t>
  </si>
  <si>
    <t>AFFIN HOLDINGS BERHAD</t>
  </si>
  <si>
    <t>GROUP</t>
  </si>
  <si>
    <t>Earnings per share - fully diluted/anti dilutive (sen)</t>
  </si>
  <si>
    <t>COMPANY</t>
  </si>
  <si>
    <t>Net tangible assets per share (RM)</t>
  </si>
  <si>
    <t>Not applicable</t>
  </si>
  <si>
    <t>31-12-2000</t>
  </si>
  <si>
    <t>Trade debtors</t>
  </si>
  <si>
    <t>Tax recoverable</t>
  </si>
  <si>
    <t>Deferred tax benefit</t>
  </si>
  <si>
    <t>Subsidiary companies</t>
  </si>
  <si>
    <t>Trade creditors</t>
  </si>
  <si>
    <t>Deferred tax liabilities</t>
  </si>
  <si>
    <t>Short term borrowings</t>
  </si>
  <si>
    <t>Unaudited Income Statement</t>
  </si>
  <si>
    <t xml:space="preserve">Preceding Year </t>
  </si>
  <si>
    <t xml:space="preserve">Operating profit before loan and financing </t>
  </si>
  <si>
    <t>SHAREHOLDERS' EQUITY</t>
  </si>
  <si>
    <t>Share in profit of an associated company</t>
  </si>
  <si>
    <t>Exceptional item</t>
  </si>
  <si>
    <t xml:space="preserve">Net (loss)/profit for the financial period before minority </t>
  </si>
  <si>
    <t>(Loss)/profit attributable to shareholders</t>
  </si>
  <si>
    <t>(Loss)/earnings per share - basic (sen)</t>
  </si>
  <si>
    <t xml:space="preserve"> loss and provision and exceptional item</t>
  </si>
  <si>
    <t>Loan and financing loss and provision</t>
  </si>
  <si>
    <t>Operating (loss)/profit before exceptional item</t>
  </si>
  <si>
    <t>(Loss)/profit before taxation and zakat</t>
  </si>
  <si>
    <t>LIABILITIES, SHAREHOLDERS' EQUITY</t>
  </si>
  <si>
    <t xml:space="preserve"> EQUITY</t>
  </si>
  <si>
    <t>-</t>
  </si>
  <si>
    <t>Unaudited Balance Sheet As At 30/09/2001</t>
  </si>
  <si>
    <t>30-09-2001</t>
  </si>
  <si>
    <t>goodwill increased by 11,000 as reported in ACFB's acc</t>
  </si>
  <si>
    <t>due to capitalisation of cost of inv in respect of inv received</t>
  </si>
  <si>
    <t>during the qtr</t>
  </si>
  <si>
    <t>Amount due to Cagamas</t>
  </si>
  <si>
    <t>For the Financial Quarter Ended 30/09/2001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</si>
</sst>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  <numFmt numFmtId="202" formatCode="m/d/yyyy"/>
    <numFmt numFmtId="203" formatCode="m/d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/>
      <protection locked="0"/>
    </xf>
    <xf numFmtId="39" fontId="0" fillId="0" borderId="5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9" fontId="0" fillId="0" borderId="6" xfId="0" applyNumberFormat="1" applyBorder="1" applyAlignment="1" applyProtection="1">
      <alignment/>
      <protection locked="0"/>
    </xf>
    <xf numFmtId="39" fontId="0" fillId="0" borderId="6" xfId="0" applyNumberForma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0" borderId="4" xfId="0" applyNumberFormat="1" applyBorder="1" applyAlignment="1" applyProtection="1">
      <alignment horizontal="right"/>
      <protection locked="0"/>
    </xf>
    <xf numFmtId="37" fontId="0" fillId="0" borderId="0" xfId="0" applyNumberFormat="1" applyBorder="1" applyAlignment="1" applyProtection="1">
      <alignment horizontal="right"/>
      <protection locked="0"/>
    </xf>
    <xf numFmtId="37" fontId="0" fillId="0" borderId="1" xfId="0" applyNumberFormat="1" applyBorder="1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37" fontId="2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9" fillId="0" borderId="0" xfId="0" applyFont="1" applyAlignment="1" applyProtection="1">
      <alignment horizontal="centerContinuous"/>
      <protection/>
    </xf>
    <xf numFmtId="198" fontId="9" fillId="0" borderId="0" xfId="0" applyNumberFormat="1" applyFont="1" applyAlignment="1">
      <alignment horizontal="centerContinuous"/>
    </xf>
    <xf numFmtId="198" fontId="8" fillId="0" borderId="0" xfId="0" applyNumberFormat="1" applyFont="1" applyAlignment="1">
      <alignment horizontal="centerContinuous"/>
    </xf>
    <xf numFmtId="201" fontId="9" fillId="0" borderId="0" xfId="0" applyNumberFormat="1" applyFont="1" applyAlignment="1">
      <alignment horizontal="center" wrapText="1"/>
    </xf>
    <xf numFmtId="39" fontId="0" fillId="0" borderId="5" xfId="0" applyNumberFormat="1" applyBorder="1" applyAlignment="1" applyProtection="1">
      <alignment horizontal="right"/>
      <protection locked="0"/>
    </xf>
    <xf numFmtId="37" fontId="8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97" fontId="0" fillId="0" borderId="4" xfId="0" applyNumberFormat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197" fontId="8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8" fillId="0" borderId="0" xfId="0" applyFont="1" applyBorder="1" applyAlignment="1" applyProtection="1">
      <alignment horizontal="right"/>
      <protection/>
    </xf>
    <xf numFmtId="197" fontId="8" fillId="0" borderId="0" xfId="0" applyNumberFormat="1" applyFont="1" applyBorder="1" applyAlignment="1" applyProtection="1" quotePrefix="1">
      <alignment horizontal="right"/>
      <protection/>
    </xf>
    <xf numFmtId="197" fontId="9" fillId="0" borderId="5" xfId="0" applyNumberFormat="1" applyFont="1" applyBorder="1" applyAlignment="1" applyProtection="1">
      <alignment horizontal="right"/>
      <protection/>
    </xf>
    <xf numFmtId="37" fontId="9" fillId="0" borderId="0" xfId="0" applyFont="1" applyBorder="1" applyAlignment="1" applyProtection="1">
      <alignment horizontal="right"/>
      <protection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showGridLines="0" tabSelected="1" zoomScale="75" zoomScaleNormal="75" workbookViewId="0" topLeftCell="A4">
      <pane xSplit="6" ySplit="4" topLeftCell="G63" activePane="bottomRight" state="frozen"/>
      <selection pane="topLeft" activeCell="A4" sqref="A4"/>
      <selection pane="topRight" activeCell="G4" sqref="G4"/>
      <selection pane="bottomLeft" activeCell="A8" sqref="A8"/>
      <selection pane="bottomRight" activeCell="G66" sqref="G66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4453125" style="0" customWidth="1"/>
    <col min="8" max="8" width="0.88671875" style="0" customWidth="1"/>
    <col min="9" max="9" width="11.21484375" style="0" customWidth="1"/>
    <col min="10" max="10" width="0.88671875" style="0" customWidth="1"/>
    <col min="11" max="11" width="11.5546875" style="0" customWidth="1"/>
    <col min="12" max="12" width="0.88671875" style="0" customWidth="1"/>
    <col min="13" max="13" width="11.4453125" style="0" customWidth="1"/>
    <col min="14" max="16" width="9.21484375" style="0" customWidth="1"/>
    <col min="17" max="20" width="10.6640625" style="0" customWidth="1"/>
  </cols>
  <sheetData>
    <row r="1" spans="1:18" ht="24.75" customHeight="1">
      <c r="A1" s="97"/>
      <c r="B1" s="97"/>
      <c r="C1" s="97"/>
      <c r="D1" s="57"/>
      <c r="E1" s="55"/>
      <c r="F1" s="56"/>
      <c r="G1" s="56"/>
      <c r="H1" s="56"/>
      <c r="I1" s="58"/>
      <c r="J1" s="56"/>
      <c r="K1" s="56"/>
      <c r="L1" s="16"/>
      <c r="M1" s="6"/>
      <c r="N1" s="6"/>
      <c r="O1" s="6"/>
      <c r="P1" s="6"/>
      <c r="Q1" s="6"/>
      <c r="R1" s="6"/>
    </row>
    <row r="2" spans="1:19" ht="27.7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15"/>
      <c r="L2" s="15"/>
      <c r="M2" s="15"/>
      <c r="N2" s="15"/>
      <c r="O2" s="15"/>
      <c r="P2" s="15"/>
      <c r="Q2" s="15"/>
      <c r="R2" s="15"/>
      <c r="S2" s="15"/>
    </row>
    <row r="3" spans="1:19" ht="24.75" customHeight="1">
      <c r="A3" s="98" t="s">
        <v>83</v>
      </c>
      <c r="B3" s="98"/>
      <c r="C3" s="98"/>
      <c r="D3" s="98"/>
      <c r="E3" s="98"/>
      <c r="F3" s="98"/>
      <c r="G3" s="98"/>
      <c r="H3" s="98"/>
      <c r="I3" s="98"/>
      <c r="J3" s="98"/>
      <c r="K3" s="15"/>
      <c r="L3" s="15"/>
      <c r="M3" s="15"/>
      <c r="N3" s="15"/>
      <c r="O3" s="15"/>
      <c r="P3" s="15"/>
      <c r="Q3" s="15"/>
      <c r="R3" s="15"/>
      <c r="S3" s="15"/>
    </row>
    <row r="4" spans="1:19" ht="24.75" customHeight="1">
      <c r="A4" s="7"/>
      <c r="B4" s="7"/>
      <c r="C4" s="7"/>
      <c r="D4" s="7"/>
      <c r="E4" s="7"/>
      <c r="F4" s="7"/>
      <c r="G4" s="98" t="s">
        <v>54</v>
      </c>
      <c r="H4" s="98"/>
      <c r="I4" s="98"/>
      <c r="J4" s="7"/>
      <c r="K4" s="98" t="s">
        <v>56</v>
      </c>
      <c r="L4" s="98"/>
      <c r="M4" s="98"/>
      <c r="N4" s="15"/>
      <c r="O4" s="15"/>
      <c r="P4" s="15"/>
      <c r="Q4" s="15"/>
      <c r="R4" s="15"/>
      <c r="S4" s="15"/>
    </row>
    <row r="5" spans="1:21" s="17" customFormat="1" ht="52.5" customHeight="1">
      <c r="A5" s="28"/>
      <c r="B5" s="28"/>
      <c r="C5" s="28"/>
      <c r="D5" s="28"/>
      <c r="E5" s="28"/>
      <c r="F5" s="28"/>
      <c r="G5" s="59" t="s">
        <v>30</v>
      </c>
      <c r="H5" s="18"/>
      <c r="I5" s="59" t="s">
        <v>31</v>
      </c>
      <c r="J5" s="18"/>
      <c r="K5" s="59" t="s">
        <v>30</v>
      </c>
      <c r="L5" s="18"/>
      <c r="M5" s="59" t="s">
        <v>31</v>
      </c>
      <c r="N5" s="18"/>
      <c r="O5" s="18"/>
      <c r="P5" s="18"/>
      <c r="Q5" s="18"/>
      <c r="R5" s="18"/>
      <c r="S5" s="18"/>
      <c r="T5" s="19"/>
      <c r="U5" s="20"/>
    </row>
    <row r="6" spans="1:21" s="17" customFormat="1" ht="19.5" customHeight="1">
      <c r="A6" s="28"/>
      <c r="B6" s="28"/>
      <c r="C6" s="28"/>
      <c r="D6" s="28"/>
      <c r="E6" s="28"/>
      <c r="F6" s="28"/>
      <c r="G6" s="83" t="s">
        <v>84</v>
      </c>
      <c r="I6" s="83" t="s">
        <v>59</v>
      </c>
      <c r="K6" s="83" t="s">
        <v>84</v>
      </c>
      <c r="M6" s="83" t="s">
        <v>59</v>
      </c>
      <c r="N6" s="18"/>
      <c r="O6" s="18"/>
      <c r="P6" s="18"/>
      <c r="Q6" s="18"/>
      <c r="R6" s="18"/>
      <c r="S6" s="18"/>
      <c r="T6" s="19"/>
      <c r="U6" s="20"/>
    </row>
    <row r="7" spans="1:21" s="17" customFormat="1" ht="15.75">
      <c r="A7" s="28"/>
      <c r="B7" s="28"/>
      <c r="C7" s="28"/>
      <c r="D7" s="16"/>
      <c r="E7" s="16"/>
      <c r="F7" s="28"/>
      <c r="G7" s="60" t="s">
        <v>0</v>
      </c>
      <c r="H7" s="18"/>
      <c r="I7" s="60" t="s">
        <v>0</v>
      </c>
      <c r="J7" s="18"/>
      <c r="K7" s="60" t="s">
        <v>0</v>
      </c>
      <c r="L7" s="18"/>
      <c r="M7" s="60" t="s">
        <v>0</v>
      </c>
      <c r="N7" s="18"/>
      <c r="O7" s="18"/>
      <c r="P7" s="18"/>
      <c r="Q7" s="18"/>
      <c r="R7" s="18"/>
      <c r="S7" s="18"/>
      <c r="T7" s="18"/>
      <c r="U7" s="20"/>
    </row>
    <row r="8" spans="1:21" s="17" customFormat="1" ht="15.75">
      <c r="A8" s="28"/>
      <c r="B8" s="1" t="s">
        <v>5</v>
      </c>
      <c r="C8" s="28"/>
      <c r="D8" s="28"/>
      <c r="E8" s="28"/>
      <c r="F8" s="28"/>
      <c r="G8" s="39"/>
      <c r="H8" s="50"/>
      <c r="I8" s="3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7" customFormat="1" ht="15.75">
      <c r="A9" s="28"/>
      <c r="B9" s="30" t="s">
        <v>6</v>
      </c>
      <c r="C9" s="28"/>
      <c r="D9" s="28"/>
      <c r="E9" s="28"/>
      <c r="F9" s="28"/>
      <c r="G9" s="40">
        <v>2594277</v>
      </c>
      <c r="H9" s="51"/>
      <c r="I9" s="40">
        <v>2091160</v>
      </c>
      <c r="J9" s="21"/>
      <c r="K9" s="22">
        <v>211807</v>
      </c>
      <c r="L9" s="21"/>
      <c r="M9" s="21">
        <v>330499</v>
      </c>
      <c r="N9" s="21"/>
      <c r="O9" s="21"/>
      <c r="P9" s="21"/>
      <c r="Q9" s="21"/>
      <c r="R9" s="21"/>
      <c r="S9" s="21"/>
      <c r="T9" s="21"/>
      <c r="U9" s="21"/>
    </row>
    <row r="10" spans="1:21" s="17" customFormat="1" ht="15.75">
      <c r="A10" s="31"/>
      <c r="B10" s="32" t="s">
        <v>32</v>
      </c>
      <c r="C10" s="31"/>
      <c r="D10" s="31"/>
      <c r="E10" s="31"/>
      <c r="F10" s="31"/>
      <c r="G10" s="91">
        <v>0</v>
      </c>
      <c r="H10" s="92"/>
      <c r="I10" s="91">
        <v>0</v>
      </c>
      <c r="J10" s="93"/>
      <c r="K10" s="91">
        <v>0</v>
      </c>
      <c r="L10" s="93"/>
      <c r="M10" s="91">
        <v>0</v>
      </c>
      <c r="N10" s="21"/>
      <c r="O10" s="21"/>
      <c r="P10" s="21"/>
      <c r="Q10" s="21"/>
      <c r="R10" s="21"/>
      <c r="S10" s="21"/>
      <c r="T10" s="21"/>
      <c r="U10" s="21"/>
    </row>
    <row r="11" spans="1:21" s="17" customFormat="1" ht="15.75">
      <c r="A11" s="31"/>
      <c r="B11" s="32" t="s">
        <v>7</v>
      </c>
      <c r="C11" s="32"/>
      <c r="D11" s="32"/>
      <c r="E11" s="32"/>
      <c r="F11" s="32"/>
      <c r="G11" s="41">
        <v>1668028</v>
      </c>
      <c r="H11" s="51"/>
      <c r="I11" s="41">
        <v>891043</v>
      </c>
      <c r="J11" s="21"/>
      <c r="K11" s="91">
        <v>0</v>
      </c>
      <c r="L11" s="21"/>
      <c r="M11" s="21">
        <v>30249</v>
      </c>
      <c r="N11" s="21"/>
      <c r="O11" s="21"/>
      <c r="P11" s="21"/>
      <c r="Q11" s="21"/>
      <c r="R11" s="21"/>
      <c r="S11" s="21"/>
      <c r="T11" s="21"/>
      <c r="U11" s="20"/>
    </row>
    <row r="12" spans="1:21" s="17" customFormat="1" ht="15.75">
      <c r="A12" s="31"/>
      <c r="B12" s="32" t="s">
        <v>4</v>
      </c>
      <c r="C12" s="31"/>
      <c r="D12" s="31"/>
      <c r="E12" s="31"/>
      <c r="F12" s="31"/>
      <c r="G12" s="41">
        <v>15659</v>
      </c>
      <c r="H12" s="51"/>
      <c r="I12" s="41">
        <v>63066</v>
      </c>
      <c r="J12" s="21"/>
      <c r="K12" s="91">
        <v>0</v>
      </c>
      <c r="L12" s="21"/>
      <c r="M12" s="91">
        <v>0</v>
      </c>
      <c r="N12" s="21"/>
      <c r="O12" s="21"/>
      <c r="P12" s="21"/>
      <c r="Q12" s="21"/>
      <c r="R12" s="21"/>
      <c r="S12" s="21"/>
      <c r="T12" s="21"/>
      <c r="U12" s="20"/>
    </row>
    <row r="13" spans="1:21" s="17" customFormat="1" ht="15.75">
      <c r="A13" s="31"/>
      <c r="B13" s="32" t="s">
        <v>8</v>
      </c>
      <c r="C13" s="31"/>
      <c r="D13" s="31"/>
      <c r="E13" s="31"/>
      <c r="F13" s="31"/>
      <c r="G13" s="41">
        <v>6103187</v>
      </c>
      <c r="H13" s="51"/>
      <c r="I13" s="41">
        <v>6013609</v>
      </c>
      <c r="J13" s="21"/>
      <c r="K13" s="91">
        <v>0</v>
      </c>
      <c r="L13" s="21"/>
      <c r="M13" s="91">
        <v>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33</v>
      </c>
      <c r="C14" s="31"/>
      <c r="D14" s="31"/>
      <c r="E14" s="31"/>
      <c r="F14" s="31"/>
      <c r="G14" s="41">
        <v>19817335</v>
      </c>
      <c r="H14" s="51"/>
      <c r="I14" s="41">
        <f>13657993+535196</f>
        <v>14193189</v>
      </c>
      <c r="J14" s="21"/>
      <c r="K14" s="91">
        <v>0</v>
      </c>
      <c r="L14" s="21"/>
      <c r="M14" s="91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9</v>
      </c>
      <c r="C15" s="32"/>
      <c r="D15" s="32"/>
      <c r="E15" s="32"/>
      <c r="F15" s="31"/>
      <c r="G15" s="41">
        <v>865881</v>
      </c>
      <c r="H15" s="51"/>
      <c r="I15" s="90">
        <v>606679</v>
      </c>
      <c r="J15" s="21"/>
      <c r="K15" s="91">
        <v>0</v>
      </c>
      <c r="L15" s="21"/>
      <c r="M15" s="91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63</v>
      </c>
      <c r="C16" s="32"/>
      <c r="D16" s="32"/>
      <c r="E16" s="32"/>
      <c r="F16" s="31"/>
      <c r="G16" s="91">
        <v>0</v>
      </c>
      <c r="H16" s="91"/>
      <c r="I16" s="91">
        <v>0</v>
      </c>
      <c r="J16" s="21"/>
      <c r="K16" s="22">
        <v>2666340</v>
      </c>
      <c r="L16" s="21"/>
      <c r="M16" s="85">
        <v>2141600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34</v>
      </c>
      <c r="C17" s="31"/>
      <c r="D17" s="31"/>
      <c r="E17" s="31"/>
      <c r="F17" s="31"/>
      <c r="G17" s="41">
        <v>43914</v>
      </c>
      <c r="H17" s="51"/>
      <c r="I17" s="41">
        <v>37563</v>
      </c>
      <c r="J17" s="21"/>
      <c r="K17" s="22">
        <v>10597</v>
      </c>
      <c r="L17" s="21"/>
      <c r="M17" s="21">
        <v>6597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60</v>
      </c>
      <c r="C18" s="32"/>
      <c r="D18" s="32"/>
      <c r="E18" s="32"/>
      <c r="F18" s="31"/>
      <c r="G18" s="41">
        <v>67921</v>
      </c>
      <c r="H18" s="51"/>
      <c r="I18" s="41">
        <v>45299</v>
      </c>
      <c r="J18" s="21"/>
      <c r="K18" s="94" t="s">
        <v>82</v>
      </c>
      <c r="L18" s="93"/>
      <c r="M18" s="94" t="s">
        <v>82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11</v>
      </c>
      <c r="C19" s="31"/>
      <c r="D19" s="31"/>
      <c r="E19" s="31"/>
      <c r="F19" s="31"/>
      <c r="G19" s="41">
        <v>457407</v>
      </c>
      <c r="H19" s="51"/>
      <c r="I19" s="41">
        <v>284660</v>
      </c>
      <c r="J19" s="21"/>
      <c r="K19" s="22">
        <v>418</v>
      </c>
      <c r="L19" s="21"/>
      <c r="M19" s="21">
        <v>2364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61</v>
      </c>
      <c r="C20" s="32"/>
      <c r="D20" s="32"/>
      <c r="E20" s="32"/>
      <c r="F20" s="31"/>
      <c r="G20" s="41">
        <f>1826+18575</f>
        <v>20401</v>
      </c>
      <c r="H20" s="51"/>
      <c r="I20" s="41">
        <v>20934</v>
      </c>
      <c r="J20" s="21"/>
      <c r="K20" s="85">
        <v>18575</v>
      </c>
      <c r="L20" s="21"/>
      <c r="M20" s="85">
        <v>18575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62</v>
      </c>
      <c r="C21" s="32"/>
      <c r="D21" s="32"/>
      <c r="E21" s="32"/>
      <c r="F21" s="31"/>
      <c r="G21" s="91">
        <v>0</v>
      </c>
      <c r="H21" s="92"/>
      <c r="I21" s="91">
        <v>0</v>
      </c>
      <c r="J21" s="93"/>
      <c r="K21" s="91">
        <v>0</v>
      </c>
      <c r="L21" s="91"/>
      <c r="M21" s="91">
        <v>0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1</v>
      </c>
      <c r="C22" s="31"/>
      <c r="D22" s="31"/>
      <c r="E22" s="31"/>
      <c r="F22" s="31"/>
      <c r="G22" s="41">
        <v>203</v>
      </c>
      <c r="H22" s="51"/>
      <c r="I22" s="41">
        <v>368</v>
      </c>
      <c r="J22" s="21"/>
      <c r="K22" s="17">
        <v>203</v>
      </c>
      <c r="L22" s="21"/>
      <c r="M22" s="21">
        <v>368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12</v>
      </c>
      <c r="C23" s="31"/>
      <c r="D23" s="31"/>
      <c r="E23" s="31"/>
      <c r="F23" s="31"/>
      <c r="G23" s="41">
        <v>835433</v>
      </c>
      <c r="H23" s="51"/>
      <c r="I23" s="41">
        <v>607915</v>
      </c>
      <c r="J23" s="21"/>
      <c r="K23" s="91">
        <v>0</v>
      </c>
      <c r="L23" s="93"/>
      <c r="M23" s="91">
        <v>0</v>
      </c>
      <c r="N23" s="21" t="s">
        <v>85</v>
      </c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10</v>
      </c>
      <c r="C24" s="31"/>
      <c r="D24" s="31"/>
      <c r="E24" s="31"/>
      <c r="F24" s="31"/>
      <c r="G24" s="41">
        <v>407743</v>
      </c>
      <c r="H24" s="51"/>
      <c r="I24" s="41">
        <v>336076</v>
      </c>
      <c r="J24" s="21"/>
      <c r="K24" s="22">
        <v>5</v>
      </c>
      <c r="L24" s="21"/>
      <c r="M24" s="21">
        <v>3</v>
      </c>
      <c r="N24" s="21" t="s">
        <v>86</v>
      </c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/>
      <c r="C25" s="31"/>
      <c r="D25" s="31"/>
      <c r="E25" s="31"/>
      <c r="F25" s="31"/>
      <c r="G25" s="41"/>
      <c r="H25" s="51"/>
      <c r="I25" s="41"/>
      <c r="J25" s="21"/>
      <c r="K25" s="22"/>
      <c r="L25" s="21"/>
      <c r="M25" s="21"/>
      <c r="N25" s="21" t="s">
        <v>87</v>
      </c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1"/>
      <c r="C26" s="31"/>
      <c r="D26" s="31"/>
      <c r="E26" s="31"/>
      <c r="F26" s="31"/>
      <c r="G26" s="41"/>
      <c r="H26" s="51"/>
      <c r="I26" s="41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1"/>
      <c r="C27" s="31"/>
      <c r="D27" s="31"/>
      <c r="E27" s="31"/>
      <c r="F27" s="31"/>
      <c r="G27" s="41"/>
      <c r="H27" s="52"/>
      <c r="I27" s="42"/>
      <c r="J27" s="23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7" customFormat="1" ht="16.5" thickBot="1">
      <c r="A28" s="31"/>
      <c r="B28" s="1" t="s">
        <v>13</v>
      </c>
      <c r="C28" s="2"/>
      <c r="D28" s="28"/>
      <c r="E28" s="28"/>
      <c r="F28" s="28"/>
      <c r="G28" s="8">
        <f>SUM(G9:G27)</f>
        <v>32897389</v>
      </c>
      <c r="H28" s="13"/>
      <c r="I28" s="8">
        <f>SUM(I9:I26)</f>
        <v>25191561</v>
      </c>
      <c r="J28" s="24"/>
      <c r="K28" s="77">
        <f>SUM(K9:K26)</f>
        <v>2907945</v>
      </c>
      <c r="L28" s="25"/>
      <c r="M28" s="77">
        <f>SUM(M9:M26)</f>
        <v>2530255</v>
      </c>
      <c r="N28" s="25"/>
      <c r="O28" s="24"/>
      <c r="P28" s="24"/>
      <c r="Q28" s="24"/>
      <c r="R28" s="24"/>
      <c r="S28" s="24"/>
      <c r="T28" s="24"/>
      <c r="U28" s="20"/>
    </row>
    <row r="29" spans="1:20" s="17" customFormat="1" ht="16.5" thickTop="1">
      <c r="A29" s="28"/>
      <c r="B29" s="28"/>
      <c r="C29" s="28"/>
      <c r="D29" s="28"/>
      <c r="E29" s="28"/>
      <c r="F29" s="28"/>
      <c r="G29" s="33"/>
      <c r="H29" s="29"/>
      <c r="I29" s="33"/>
      <c r="J29" s="20"/>
      <c r="K29" s="26"/>
      <c r="L29" s="20"/>
      <c r="M29" s="20"/>
      <c r="N29" s="20"/>
      <c r="O29" s="20"/>
      <c r="P29" s="20"/>
      <c r="Q29" s="20"/>
      <c r="R29" s="20"/>
      <c r="S29" s="20"/>
      <c r="T29" s="20"/>
    </row>
    <row r="30" spans="1:9" s="17" customFormat="1" ht="15.75">
      <c r="A30" s="28"/>
      <c r="B30" s="1" t="s">
        <v>80</v>
      </c>
      <c r="C30" s="2"/>
      <c r="D30" s="2"/>
      <c r="E30" s="2"/>
      <c r="F30" s="28"/>
      <c r="G30" s="28"/>
      <c r="H30" s="28"/>
      <c r="I30" s="28"/>
    </row>
    <row r="31" spans="1:9" s="17" customFormat="1" ht="15.75">
      <c r="A31" s="28"/>
      <c r="B31" s="1" t="s">
        <v>14</v>
      </c>
      <c r="C31" s="2"/>
      <c r="D31" s="2"/>
      <c r="E31" s="2"/>
      <c r="F31" s="28"/>
      <c r="G31" s="28"/>
      <c r="H31" s="28"/>
      <c r="I31" s="28"/>
    </row>
    <row r="32" spans="1:9" s="17" customFormat="1" ht="15.75">
      <c r="A32" s="28"/>
      <c r="B32" s="28"/>
      <c r="C32" s="28"/>
      <c r="D32" s="28"/>
      <c r="E32" s="28"/>
      <c r="F32" s="28"/>
      <c r="G32" s="39"/>
      <c r="H32" s="39"/>
      <c r="I32" s="39"/>
    </row>
    <row r="33" spans="1:21" s="17" customFormat="1" ht="15.75">
      <c r="A33" s="28"/>
      <c r="B33" s="30" t="s">
        <v>15</v>
      </c>
      <c r="C33" s="28"/>
      <c r="D33" s="28"/>
      <c r="E33" s="28"/>
      <c r="F33" s="28"/>
      <c r="G33" s="41">
        <v>21473995</v>
      </c>
      <c r="H33" s="52"/>
      <c r="I33" s="41">
        <v>15904826</v>
      </c>
      <c r="J33" s="21"/>
      <c r="K33" s="91">
        <v>0</v>
      </c>
      <c r="L33" s="93"/>
      <c r="M33" s="91">
        <v>0</v>
      </c>
      <c r="N33" s="21"/>
      <c r="O33" s="21"/>
      <c r="P33" s="21"/>
      <c r="Q33" s="21"/>
      <c r="R33" s="21"/>
      <c r="S33" s="21"/>
      <c r="T33" s="21"/>
      <c r="U33" s="20"/>
    </row>
    <row r="34" spans="1:21" s="17" customFormat="1" ht="15.75">
      <c r="A34" s="31"/>
      <c r="B34" s="32" t="s">
        <v>36</v>
      </c>
      <c r="C34" s="31"/>
      <c r="D34" s="31"/>
      <c r="E34" s="31"/>
      <c r="F34" s="31"/>
      <c r="G34" s="41"/>
      <c r="H34" s="52"/>
      <c r="I34" s="41"/>
      <c r="J34" s="21"/>
      <c r="K34" s="93"/>
      <c r="L34" s="93"/>
      <c r="M34" s="93"/>
      <c r="N34" s="21"/>
      <c r="O34" s="21"/>
      <c r="P34" s="21"/>
      <c r="Q34" s="21"/>
      <c r="R34" s="21"/>
      <c r="S34" s="21"/>
      <c r="T34" s="21"/>
      <c r="U34" s="20"/>
    </row>
    <row r="35" spans="1:21" s="17" customFormat="1" ht="15.75">
      <c r="A35" s="31"/>
      <c r="B35" s="32" t="s">
        <v>35</v>
      </c>
      <c r="C35" s="31"/>
      <c r="D35" s="31"/>
      <c r="E35" s="31"/>
      <c r="F35" s="31"/>
      <c r="G35" s="41">
        <v>3725177</v>
      </c>
      <c r="H35" s="52"/>
      <c r="I35" s="41">
        <v>3658503</v>
      </c>
      <c r="J35" s="21"/>
      <c r="K35" s="91">
        <v>0</v>
      </c>
      <c r="L35" s="93"/>
      <c r="M35" s="91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8" customHeight="1">
      <c r="A36" s="31"/>
      <c r="B36" s="34" t="s">
        <v>37</v>
      </c>
      <c r="C36" s="35"/>
      <c r="D36" s="35"/>
      <c r="E36" s="35"/>
      <c r="F36" s="35"/>
      <c r="G36" s="41"/>
      <c r="H36" s="52"/>
      <c r="I36" s="41"/>
      <c r="J36" s="21"/>
      <c r="K36" s="93"/>
      <c r="L36" s="93"/>
      <c r="M36" s="93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8" customHeight="1">
      <c r="A37" s="31"/>
      <c r="B37" s="34" t="s">
        <v>38</v>
      </c>
      <c r="C37" s="35"/>
      <c r="D37" s="35"/>
      <c r="E37" s="35"/>
      <c r="F37" s="35"/>
      <c r="G37" s="41">
        <v>539714</v>
      </c>
      <c r="H37" s="52"/>
      <c r="I37" s="41">
        <v>166425</v>
      </c>
      <c r="J37" s="21"/>
      <c r="K37" s="91">
        <v>0</v>
      </c>
      <c r="L37" s="93"/>
      <c r="M37" s="91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5.75">
      <c r="A38" s="31"/>
      <c r="B38" s="32" t="s">
        <v>16</v>
      </c>
      <c r="C38" s="31"/>
      <c r="D38" s="31"/>
      <c r="E38" s="31"/>
      <c r="F38" s="31"/>
      <c r="G38" s="41">
        <v>1061844</v>
      </c>
      <c r="H38" s="52"/>
      <c r="I38" s="41">
        <v>717657</v>
      </c>
      <c r="J38" s="21"/>
      <c r="K38" s="91">
        <v>0</v>
      </c>
      <c r="L38" s="93"/>
      <c r="M38" s="91">
        <v>0</v>
      </c>
      <c r="N38" s="21"/>
      <c r="O38" s="21"/>
      <c r="P38" s="21"/>
      <c r="Q38" s="21"/>
      <c r="R38" s="21"/>
      <c r="S38" s="21"/>
      <c r="T38" s="21"/>
      <c r="U38" s="20"/>
    </row>
    <row r="39" spans="1:21" s="17" customFormat="1" ht="15.75">
      <c r="A39" s="31"/>
      <c r="B39" s="32" t="s">
        <v>64</v>
      </c>
      <c r="C39" s="31"/>
      <c r="D39" s="31"/>
      <c r="E39" s="31"/>
      <c r="F39" s="31"/>
      <c r="G39" s="41">
        <v>54230</v>
      </c>
      <c r="H39" s="52"/>
      <c r="I39" s="41">
        <v>37989</v>
      </c>
      <c r="J39" s="21"/>
      <c r="K39" s="94" t="s">
        <v>82</v>
      </c>
      <c r="L39" s="93"/>
      <c r="M39" s="94" t="s">
        <v>82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17</v>
      </c>
      <c r="C40" s="31"/>
      <c r="D40" s="31"/>
      <c r="E40" s="31"/>
      <c r="F40" s="31"/>
      <c r="G40" s="39">
        <v>1080601</v>
      </c>
      <c r="H40" s="52"/>
      <c r="I40" s="42">
        <v>568121</v>
      </c>
      <c r="J40" s="21"/>
      <c r="K40" s="21">
        <v>207530</v>
      </c>
      <c r="L40" s="21"/>
      <c r="M40" s="21">
        <v>11235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2</v>
      </c>
      <c r="C41" s="31"/>
      <c r="D41" s="31"/>
      <c r="E41" s="31"/>
      <c r="F41" s="31"/>
      <c r="G41" s="39">
        <v>31983</v>
      </c>
      <c r="H41" s="52"/>
      <c r="I41" s="42">
        <v>47233</v>
      </c>
      <c r="J41" s="21"/>
      <c r="K41" s="21">
        <v>17858</v>
      </c>
      <c r="L41" s="21"/>
      <c r="M41" s="21">
        <v>17858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65</v>
      </c>
      <c r="C42" s="31"/>
      <c r="D42" s="31"/>
      <c r="E42" s="31"/>
      <c r="F42" s="31"/>
      <c r="G42" s="39">
        <v>12420</v>
      </c>
      <c r="H42" s="52"/>
      <c r="I42" s="42">
        <v>12421</v>
      </c>
      <c r="J42" s="21"/>
      <c r="K42" s="91">
        <v>0</v>
      </c>
      <c r="L42" s="93"/>
      <c r="M42" s="91">
        <v>0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66</v>
      </c>
      <c r="C43" s="31"/>
      <c r="D43" s="31"/>
      <c r="E43" s="31"/>
      <c r="F43" s="31"/>
      <c r="G43" s="42">
        <v>480000</v>
      </c>
      <c r="H43" s="52"/>
      <c r="I43" s="42">
        <v>50651</v>
      </c>
      <c r="J43" s="21"/>
      <c r="K43" s="21">
        <v>440000</v>
      </c>
      <c r="L43" s="21"/>
      <c r="M43" s="91">
        <v>0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18</v>
      </c>
      <c r="C44" s="31"/>
      <c r="D44" s="31"/>
      <c r="E44" s="31"/>
      <c r="F44" s="31"/>
      <c r="G44" s="39">
        <v>432250</v>
      </c>
      <c r="H44" s="52"/>
      <c r="I44" s="42">
        <v>685075</v>
      </c>
      <c r="J44" s="21"/>
      <c r="K44" s="21">
        <v>430000</v>
      </c>
      <c r="L44" s="21"/>
      <c r="M44" s="21">
        <v>670000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88</v>
      </c>
      <c r="C45" s="31"/>
      <c r="D45" s="31"/>
      <c r="E45" s="31"/>
      <c r="F45" s="31"/>
      <c r="G45" s="39">
        <v>1489652</v>
      </c>
      <c r="H45" s="52"/>
      <c r="I45" s="42">
        <v>535196</v>
      </c>
      <c r="J45" s="21"/>
      <c r="K45" s="91">
        <v>0</v>
      </c>
      <c r="L45" s="93"/>
      <c r="M45" s="91">
        <v>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1"/>
      <c r="C46" s="31"/>
      <c r="D46" s="31"/>
      <c r="E46" s="31"/>
      <c r="F46" s="31"/>
      <c r="H46" s="52"/>
      <c r="I46" s="4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7" customFormat="1" ht="15.75">
      <c r="A47" s="31"/>
      <c r="B47" s="1" t="s">
        <v>19</v>
      </c>
      <c r="C47" s="2"/>
      <c r="D47" s="28"/>
      <c r="E47" s="28"/>
      <c r="F47" s="28"/>
      <c r="G47" s="36">
        <f>SUM(G33:G45)</f>
        <v>30381866</v>
      </c>
      <c r="H47" s="37"/>
      <c r="I47" s="36">
        <f>SUM(I33:I45)</f>
        <v>22384097</v>
      </c>
      <c r="J47" s="21"/>
      <c r="K47" s="78">
        <f>SUM(K33:K45)</f>
        <v>1095388</v>
      </c>
      <c r="L47" s="21"/>
      <c r="M47" s="78">
        <f>SUM(M33:M45)</f>
        <v>699093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28"/>
      <c r="B48" s="28"/>
      <c r="C48" s="28"/>
      <c r="D48" s="28"/>
      <c r="E48" s="28"/>
      <c r="F48" s="28"/>
      <c r="G48" s="38"/>
      <c r="H48" s="29"/>
      <c r="I48" s="3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7" customFormat="1" ht="15.75">
      <c r="A49" s="28"/>
      <c r="B49" s="30" t="s">
        <v>20</v>
      </c>
      <c r="C49" s="28"/>
      <c r="D49" s="28"/>
      <c r="E49" s="28"/>
      <c r="F49" s="28"/>
      <c r="G49" s="39">
        <v>922656</v>
      </c>
      <c r="H49" s="50"/>
      <c r="I49" s="39">
        <v>922656</v>
      </c>
      <c r="J49" s="21"/>
      <c r="K49" s="21">
        <v>922656</v>
      </c>
      <c r="L49" s="21"/>
      <c r="M49" s="21">
        <v>922656</v>
      </c>
      <c r="N49" s="21"/>
      <c r="O49" s="21"/>
      <c r="P49" s="21"/>
      <c r="Q49" s="21"/>
      <c r="R49" s="21"/>
      <c r="S49" s="21"/>
      <c r="T49" s="21"/>
      <c r="U49" s="20"/>
    </row>
    <row r="50" spans="1:21" s="17" customFormat="1" ht="15.75">
      <c r="A50" s="28"/>
      <c r="B50" s="30" t="s">
        <v>21</v>
      </c>
      <c r="C50" s="28"/>
      <c r="D50" s="28"/>
      <c r="E50" s="28"/>
      <c r="F50" s="28"/>
      <c r="G50" s="39">
        <v>880970</v>
      </c>
      <c r="H50" s="50"/>
      <c r="I50" s="39">
        <v>880970</v>
      </c>
      <c r="J50" s="21"/>
      <c r="K50" s="21">
        <v>880970</v>
      </c>
      <c r="L50" s="21"/>
      <c r="M50" s="21">
        <v>880970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30" t="s">
        <v>22</v>
      </c>
      <c r="C51" s="28"/>
      <c r="D51" s="28"/>
      <c r="E51" s="28"/>
      <c r="F51" s="28"/>
      <c r="G51" s="43">
        <v>363298</v>
      </c>
      <c r="H51" s="52"/>
      <c r="I51" s="43">
        <v>772809</v>
      </c>
      <c r="J51" s="21"/>
      <c r="K51" s="21">
        <v>8931</v>
      </c>
      <c r="L51" s="21"/>
      <c r="M51" s="21">
        <v>27536</v>
      </c>
      <c r="N51" s="21"/>
      <c r="O51" s="21"/>
      <c r="P51" s="21"/>
      <c r="Q51" s="21"/>
      <c r="R51" s="21"/>
      <c r="S51" s="21"/>
      <c r="T51" s="21"/>
      <c r="U51" s="20"/>
    </row>
    <row r="52" spans="1:21" s="17" customFormat="1" ht="15.75">
      <c r="A52" s="31"/>
      <c r="B52" s="31"/>
      <c r="C52" s="31"/>
      <c r="D52" s="31"/>
      <c r="E52" s="31"/>
      <c r="F52" s="31"/>
      <c r="G52" s="39"/>
      <c r="H52" s="52"/>
      <c r="I52" s="4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7" customFormat="1" ht="15.75">
      <c r="A53" s="31"/>
      <c r="B53" s="1" t="s">
        <v>70</v>
      </c>
      <c r="C53" s="2"/>
      <c r="D53" s="2"/>
      <c r="E53" s="28"/>
      <c r="F53" s="28"/>
      <c r="G53" s="36">
        <f>SUM(G49:G52)</f>
        <v>2166924</v>
      </c>
      <c r="H53" s="37"/>
      <c r="I53" s="36">
        <f>SUM(I49:I52)</f>
        <v>2576435</v>
      </c>
      <c r="J53" s="21"/>
      <c r="K53" s="78">
        <f>SUM(K49:K52)</f>
        <v>1812557</v>
      </c>
      <c r="L53" s="21"/>
      <c r="M53" s="78">
        <f>SUM(M49:M52)</f>
        <v>1831162</v>
      </c>
      <c r="N53" s="21"/>
      <c r="O53" s="21"/>
      <c r="P53" s="21"/>
      <c r="Q53" s="21"/>
      <c r="R53" s="21"/>
      <c r="S53" s="21"/>
      <c r="T53" s="21"/>
      <c r="U53" s="20"/>
    </row>
    <row r="54" spans="1:26" s="17" customFormat="1" ht="15.75">
      <c r="A54" s="28"/>
      <c r="B54" s="28"/>
      <c r="C54" s="28"/>
      <c r="D54" s="28"/>
      <c r="E54" s="28"/>
      <c r="F54" s="28"/>
      <c r="G54" s="38"/>
      <c r="H54" s="29"/>
      <c r="I54" s="3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17" customFormat="1" ht="15.75">
      <c r="A55" s="28"/>
      <c r="B55" s="1" t="s">
        <v>39</v>
      </c>
      <c r="C55" s="28"/>
      <c r="D55" s="28"/>
      <c r="E55" s="28"/>
      <c r="F55" s="28"/>
      <c r="G55" s="44">
        <v>348599</v>
      </c>
      <c r="H55" s="53"/>
      <c r="I55" s="44">
        <v>231029</v>
      </c>
      <c r="J55" s="27"/>
      <c r="K55" s="91">
        <v>0</v>
      </c>
      <c r="L55" s="93"/>
      <c r="M55" s="91">
        <v>0</v>
      </c>
      <c r="N55" s="20"/>
      <c r="O55" s="21"/>
      <c r="P55" s="21"/>
      <c r="Q55" s="21"/>
      <c r="R55" s="21"/>
      <c r="S55" s="21"/>
      <c r="T55" s="21"/>
      <c r="U55" s="20"/>
      <c r="V55" s="20"/>
      <c r="W55" s="20"/>
      <c r="X55" s="20"/>
      <c r="Y55" s="20"/>
      <c r="Z55" s="20"/>
    </row>
    <row r="56" spans="1:26" s="17" customFormat="1" ht="15.75">
      <c r="A56" s="28"/>
      <c r="B56" s="28"/>
      <c r="C56" s="28"/>
      <c r="D56" s="28"/>
      <c r="E56" s="28"/>
      <c r="F56" s="28"/>
      <c r="G56" s="39"/>
      <c r="H56" s="50"/>
      <c r="I56" s="3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17" customFormat="1" ht="15.75">
      <c r="A57" s="28"/>
      <c r="B57" s="28"/>
      <c r="C57" s="28"/>
      <c r="D57" s="28"/>
      <c r="E57" s="28"/>
      <c r="F57" s="28"/>
      <c r="G57" s="39"/>
      <c r="H57" s="50"/>
      <c r="I57" s="3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40</v>
      </c>
      <c r="C58" s="2"/>
      <c r="D58" s="2"/>
      <c r="E58" s="2"/>
      <c r="F58" s="28"/>
      <c r="G58" s="39"/>
      <c r="H58" s="50"/>
      <c r="I58" s="3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1" t="s">
        <v>81</v>
      </c>
      <c r="C59" s="2"/>
      <c r="D59" s="2"/>
      <c r="E59" s="2"/>
      <c r="F59" s="28"/>
      <c r="G59" s="8">
        <f>G47+G53+G55+G56</f>
        <v>32897389</v>
      </c>
      <c r="H59" s="13"/>
      <c r="I59" s="8">
        <f>I47+I53+I55+I56</f>
        <v>25191561</v>
      </c>
      <c r="J59" s="24"/>
      <c r="K59" s="79">
        <f>K47+K53+K55+K56</f>
        <v>2907945</v>
      </c>
      <c r="L59" s="24"/>
      <c r="M59" s="79">
        <f>M47+M53+M55+M56</f>
        <v>2530255</v>
      </c>
      <c r="N59" s="24"/>
      <c r="O59" s="24"/>
      <c r="P59" s="24"/>
      <c r="Q59" s="24"/>
      <c r="R59" s="24"/>
      <c r="S59" s="24"/>
      <c r="T59" s="24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38"/>
      <c r="H60" s="29"/>
      <c r="I60" s="3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6.5" thickBot="1">
      <c r="A61" s="28"/>
      <c r="B61" s="1" t="s">
        <v>23</v>
      </c>
      <c r="C61" s="2"/>
      <c r="D61" s="2"/>
      <c r="E61" s="2"/>
      <c r="F61" s="28"/>
      <c r="G61" s="45">
        <v>20181221</v>
      </c>
      <c r="H61" s="54"/>
      <c r="I61" s="45">
        <v>15704162</v>
      </c>
      <c r="J61" s="24"/>
      <c r="K61" s="95">
        <v>0</v>
      </c>
      <c r="L61" s="96"/>
      <c r="M61" s="95">
        <v>0</v>
      </c>
      <c r="N61" s="23"/>
      <c r="O61" s="24"/>
      <c r="P61" s="24"/>
      <c r="Q61" s="24"/>
      <c r="R61" s="24"/>
      <c r="S61" s="24"/>
      <c r="T61" s="24"/>
      <c r="U61" s="20"/>
      <c r="V61" s="20"/>
      <c r="W61" s="20"/>
      <c r="X61" s="20"/>
      <c r="Y61" s="20"/>
      <c r="Z61" s="20"/>
    </row>
    <row r="62" spans="1:26" s="17" customFormat="1" ht="16.5" thickTop="1">
      <c r="A62" s="28"/>
      <c r="B62" s="28"/>
      <c r="C62" s="28"/>
      <c r="D62" s="28"/>
      <c r="E62" s="28"/>
      <c r="F62" s="28"/>
      <c r="G62" s="28"/>
      <c r="H62" s="29"/>
      <c r="I62" s="2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9" s="17" customFormat="1" ht="15.75">
      <c r="A63" s="28"/>
      <c r="B63" s="2" t="s">
        <v>41</v>
      </c>
      <c r="C63" s="28"/>
      <c r="D63" s="28"/>
      <c r="E63" s="28"/>
      <c r="F63" s="28"/>
      <c r="G63" s="39"/>
      <c r="H63" s="50"/>
      <c r="I63" s="39"/>
    </row>
    <row r="64" spans="1:9" s="17" customFormat="1" ht="15.75">
      <c r="A64" s="28"/>
      <c r="B64" s="28" t="s">
        <v>42</v>
      </c>
      <c r="C64" s="28"/>
      <c r="D64" s="28"/>
      <c r="E64" s="28"/>
      <c r="F64" s="28"/>
      <c r="G64" s="86">
        <v>0.0796</v>
      </c>
      <c r="H64" s="87"/>
      <c r="I64" s="86">
        <v>0.1046</v>
      </c>
    </row>
    <row r="65" spans="1:9" s="17" customFormat="1" ht="15.75">
      <c r="A65" s="28"/>
      <c r="B65" s="28" t="s">
        <v>43</v>
      </c>
      <c r="C65" s="28"/>
      <c r="D65" s="28"/>
      <c r="E65" s="28"/>
      <c r="F65" s="28"/>
      <c r="G65" s="86">
        <v>0.1022</v>
      </c>
      <c r="H65" s="88"/>
      <c r="I65" s="86">
        <v>0.1302</v>
      </c>
    </row>
    <row r="66" spans="1:9" s="17" customFormat="1" ht="15.75">
      <c r="A66" s="28"/>
      <c r="B66" s="28" t="s">
        <v>57</v>
      </c>
      <c r="C66" s="28"/>
      <c r="D66" s="28"/>
      <c r="E66" s="28"/>
      <c r="F66" s="28"/>
      <c r="G66" s="68">
        <f>(G53-G22-G23)/G49</f>
        <v>1.4428866229667394</v>
      </c>
      <c r="H66" s="39"/>
      <c r="I66" s="68">
        <f>(I53-I22-I23)/I49</f>
        <v>2.1331373773107205</v>
      </c>
    </row>
    <row r="67" spans="1:9" s="17" customFormat="1" ht="15.75">
      <c r="A67" s="28"/>
      <c r="B67" s="28"/>
      <c r="C67" s="28"/>
      <c r="D67" s="28"/>
      <c r="E67" s="28"/>
      <c r="F67" s="28"/>
      <c r="G67" s="68"/>
      <c r="H67" s="39"/>
      <c r="I67" s="68"/>
    </row>
    <row r="68" spans="1:9" s="17" customFormat="1" ht="15.75">
      <c r="A68" s="28"/>
      <c r="B68" s="28"/>
      <c r="C68" s="28"/>
      <c r="D68" s="28"/>
      <c r="E68" s="28"/>
      <c r="F68" s="28"/>
      <c r="G68" s="68"/>
      <c r="H68" s="39"/>
      <c r="I68" s="68"/>
    </row>
    <row r="69" spans="1:9" s="17" customFormat="1" ht="15.75">
      <c r="A69" s="28"/>
      <c r="B69" s="28"/>
      <c r="C69" s="28"/>
      <c r="D69" s="28"/>
      <c r="E69" s="28"/>
      <c r="F69" s="28"/>
      <c r="G69" s="68"/>
      <c r="H69" s="39"/>
      <c r="I69" s="68"/>
    </row>
    <row r="70" spans="1:9" s="17" customFormat="1" ht="15.75">
      <c r="A70" s="28"/>
      <c r="B70" s="28"/>
      <c r="C70" s="28"/>
      <c r="D70" s="28"/>
      <c r="E70" s="28"/>
      <c r="F70" s="28"/>
      <c r="G70" s="68"/>
      <c r="H70" s="39"/>
      <c r="I70" s="68"/>
    </row>
    <row r="71" spans="1:9" s="17" customFormat="1" ht="15.75">
      <c r="A71" s="28"/>
      <c r="B71" s="28"/>
      <c r="C71" s="28"/>
      <c r="D71" s="28"/>
      <c r="E71" s="28"/>
      <c r="F71" s="28"/>
      <c r="G71" s="28"/>
      <c r="H71" s="28"/>
      <c r="I71" s="28"/>
    </row>
    <row r="72" spans="1:9" s="17" customFormat="1" ht="15.75">
      <c r="A72" s="28"/>
      <c r="B72" s="28"/>
      <c r="C72" s="28"/>
      <c r="D72" s="28"/>
      <c r="E72" s="28"/>
      <c r="F72" s="28"/>
      <c r="G72" s="28"/>
      <c r="H72" s="28"/>
      <c r="I72" s="28"/>
    </row>
    <row r="73" spans="1:9" s="17" customFormat="1" ht="15.75">
      <c r="A73" s="28"/>
      <c r="B73" s="28"/>
      <c r="C73" s="28"/>
      <c r="D73" s="28"/>
      <c r="E73" s="28"/>
      <c r="F73" s="28"/>
      <c r="G73" s="28"/>
      <c r="H73" s="28"/>
      <c r="I73" s="28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69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</sheetData>
  <mergeCells count="5">
    <mergeCell ref="A1:C1"/>
    <mergeCell ref="A2:J2"/>
    <mergeCell ref="K4:M4"/>
    <mergeCell ref="G4:I4"/>
    <mergeCell ref="A3:J3"/>
  </mergeCells>
  <printOptions/>
  <pageMargins left="0.59" right="0.26" top="0.4" bottom="0.5" header="0.25" footer="0.5"/>
  <pageSetup firstPageNumber="3" useFirstPageNumber="1" horizontalDpi="300" verticalDpi="300" orientation="portrait" scale="6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5" zoomScaleNormal="75" workbookViewId="0" topLeftCell="B18">
      <selection activeCell="K18" sqref="K18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1.9960937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56"/>
      <c r="L1" s="56"/>
      <c r="M1" s="56"/>
      <c r="N1" s="16"/>
      <c r="O1" s="16"/>
      <c r="P1" s="16"/>
    </row>
    <row r="2" spans="1:16" ht="28.5" customHeight="1">
      <c r="A2" s="99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6"/>
      <c r="L2" s="6"/>
      <c r="M2" s="6"/>
      <c r="N2" s="6"/>
      <c r="O2" s="6"/>
      <c r="P2" s="6"/>
    </row>
    <row r="3" spans="1:16" ht="28.5" customHeight="1">
      <c r="A3" s="99" t="s">
        <v>89</v>
      </c>
      <c r="B3" s="99"/>
      <c r="C3" s="99"/>
      <c r="D3" s="99"/>
      <c r="E3" s="99"/>
      <c r="F3" s="99"/>
      <c r="G3" s="99"/>
      <c r="H3" s="99"/>
      <c r="I3" s="99"/>
      <c r="J3" s="99"/>
      <c r="K3" s="6"/>
      <c r="L3" s="6"/>
      <c r="M3" s="6"/>
      <c r="N3" s="6"/>
      <c r="O3" s="6"/>
      <c r="P3" s="6"/>
    </row>
    <row r="4" spans="1:16" ht="28.5" customHeight="1">
      <c r="A4" s="15"/>
      <c r="B4" s="60" t="s">
        <v>52</v>
      </c>
      <c r="C4" s="15"/>
      <c r="D4" s="15"/>
      <c r="E4" s="15"/>
      <c r="F4" s="15"/>
      <c r="G4" s="15"/>
      <c r="H4" s="15"/>
      <c r="I4" s="15"/>
      <c r="J4" s="15"/>
      <c r="K4" s="6"/>
      <c r="L4" s="6"/>
      <c r="M4" s="6"/>
      <c r="N4" s="6"/>
      <c r="O4" s="6"/>
      <c r="P4" s="6"/>
    </row>
    <row r="5" spans="1:16" ht="21" customHeight="1">
      <c r="A5" s="15"/>
      <c r="B5" s="15"/>
      <c r="C5" s="15"/>
      <c r="D5" s="15"/>
      <c r="E5" s="15"/>
      <c r="F5" s="102" t="s">
        <v>46</v>
      </c>
      <c r="G5" s="102"/>
      <c r="H5" s="102"/>
      <c r="I5" s="60"/>
      <c r="J5" s="102" t="s">
        <v>47</v>
      </c>
      <c r="K5" s="102"/>
      <c r="L5" s="102"/>
      <c r="M5" s="6"/>
      <c r="N5" s="6"/>
      <c r="O5" s="6"/>
      <c r="P5" s="6"/>
    </row>
    <row r="6" spans="2:16" ht="63" customHeight="1">
      <c r="B6" s="9"/>
      <c r="C6" s="10"/>
      <c r="D6" s="10"/>
      <c r="E6" s="10"/>
      <c r="F6" s="61" t="s">
        <v>44</v>
      </c>
      <c r="G6" s="62"/>
      <c r="H6" s="61" t="s">
        <v>45</v>
      </c>
      <c r="I6" s="63"/>
      <c r="J6" s="61" t="s">
        <v>29</v>
      </c>
      <c r="K6" s="63"/>
      <c r="L6" s="61" t="s">
        <v>68</v>
      </c>
      <c r="M6" s="6"/>
      <c r="N6" s="6"/>
      <c r="O6" s="6"/>
      <c r="P6" s="6"/>
    </row>
    <row r="7" spans="2:16" s="17" customFormat="1" ht="21" customHeight="1">
      <c r="B7" s="80"/>
      <c r="C7" s="62"/>
      <c r="D7" s="62"/>
      <c r="E7" s="62"/>
      <c r="F7" s="83">
        <v>37164</v>
      </c>
      <c r="G7" s="81"/>
      <c r="H7" s="83">
        <v>36799</v>
      </c>
      <c r="I7" s="82"/>
      <c r="J7" s="83">
        <v>37164</v>
      </c>
      <c r="K7" s="81"/>
      <c r="L7" s="83">
        <v>36799</v>
      </c>
      <c r="M7" s="82"/>
      <c r="N7" s="63"/>
      <c r="O7" s="63"/>
      <c r="P7" s="63"/>
    </row>
    <row r="8" spans="2:16" ht="19.5" customHeight="1">
      <c r="B8" s="9"/>
      <c r="C8" s="10"/>
      <c r="D8" s="10"/>
      <c r="E8" s="10"/>
      <c r="F8" s="64" t="s">
        <v>0</v>
      </c>
      <c r="G8" s="62"/>
      <c r="H8" s="64" t="s">
        <v>0</v>
      </c>
      <c r="I8" s="63"/>
      <c r="J8" s="64" t="s">
        <v>0</v>
      </c>
      <c r="K8" s="63"/>
      <c r="L8" s="64" t="s">
        <v>0</v>
      </c>
      <c r="M8" s="6"/>
      <c r="N8" s="6"/>
      <c r="O8" s="6"/>
      <c r="P8" s="6"/>
    </row>
    <row r="9" spans="2:16" ht="24.75" customHeight="1">
      <c r="B9" s="3" t="s">
        <v>24</v>
      </c>
      <c r="F9" s="46">
        <v>363987</v>
      </c>
      <c r="G9" s="47"/>
      <c r="H9" s="72">
        <v>346756</v>
      </c>
      <c r="I9" s="47"/>
      <c r="J9" s="46">
        <v>1208127</v>
      </c>
      <c r="K9" s="47"/>
      <c r="L9" s="72">
        <v>1012921</v>
      </c>
      <c r="M9" s="12"/>
      <c r="N9" s="12"/>
      <c r="O9" s="12"/>
      <c r="P9" s="12"/>
    </row>
    <row r="10" spans="2:16" ht="24.75" customHeight="1">
      <c r="B10" s="3" t="s">
        <v>25</v>
      </c>
      <c r="F10" s="65">
        <v>-215469</v>
      </c>
      <c r="G10" s="48"/>
      <c r="H10" s="73">
        <v>-153817</v>
      </c>
      <c r="I10" s="48"/>
      <c r="J10" s="65">
        <v>-645827</v>
      </c>
      <c r="K10" s="48"/>
      <c r="L10" s="73">
        <v>-495498</v>
      </c>
      <c r="M10" s="5"/>
      <c r="N10" s="12"/>
      <c r="O10" s="5"/>
      <c r="P10" s="12"/>
    </row>
    <row r="11" spans="2:16" ht="24.75" customHeight="1">
      <c r="B11" s="3" t="s">
        <v>26</v>
      </c>
      <c r="F11" s="46">
        <f>F9+F10</f>
        <v>148518</v>
      </c>
      <c r="G11" s="5"/>
      <c r="H11" s="72">
        <f>H9+H10</f>
        <v>192939</v>
      </c>
      <c r="I11" s="5"/>
      <c r="J11" s="46">
        <f>J9+J10</f>
        <v>562300</v>
      </c>
      <c r="K11" s="5"/>
      <c r="L11" s="72">
        <f>L9+L10</f>
        <v>517423</v>
      </c>
      <c r="M11" s="5"/>
      <c r="N11" s="5"/>
      <c r="O11" s="5"/>
      <c r="P11" s="5"/>
    </row>
    <row r="12" spans="2:16" ht="24.75" customHeight="1">
      <c r="B12" s="3" t="s">
        <v>48</v>
      </c>
      <c r="F12" s="46">
        <v>38575</v>
      </c>
      <c r="G12" s="48"/>
      <c r="H12" s="74">
        <v>6752</v>
      </c>
      <c r="I12" s="48"/>
      <c r="J12" s="46">
        <v>73308</v>
      </c>
      <c r="K12" s="48"/>
      <c r="L12" s="74">
        <v>30326</v>
      </c>
      <c r="M12" s="5"/>
      <c r="N12" s="5"/>
      <c r="O12" s="5"/>
      <c r="P12" s="5"/>
    </row>
    <row r="13" spans="2:16" ht="24.75" customHeight="1">
      <c r="B13" s="3" t="s">
        <v>28</v>
      </c>
      <c r="F13" s="65">
        <v>58102</v>
      </c>
      <c r="G13" s="48"/>
      <c r="H13" s="73">
        <v>36637</v>
      </c>
      <c r="I13" s="48"/>
      <c r="J13" s="65">
        <v>194264</v>
      </c>
      <c r="K13" s="48"/>
      <c r="L13" s="73">
        <v>183367</v>
      </c>
      <c r="M13" s="5"/>
      <c r="N13" s="5"/>
      <c r="O13" s="5"/>
      <c r="P13" s="5"/>
    </row>
    <row r="14" spans="2:16" ht="24.75" customHeight="1">
      <c r="B14" t="s">
        <v>49</v>
      </c>
      <c r="F14" s="46">
        <f>SUM(F11:F13)</f>
        <v>245195</v>
      </c>
      <c r="G14" s="5"/>
      <c r="H14" s="46">
        <f>SUM(H11:H13)</f>
        <v>236328</v>
      </c>
      <c r="I14" s="5"/>
      <c r="J14" s="46">
        <f>SUM(J11:J13)</f>
        <v>829872</v>
      </c>
      <c r="K14" s="5"/>
      <c r="L14" s="46">
        <f>SUM(L11:L13)</f>
        <v>731116</v>
      </c>
      <c r="M14" s="5"/>
      <c r="N14" s="12"/>
      <c r="O14" s="5"/>
      <c r="P14" s="12"/>
    </row>
    <row r="15" spans="2:16" ht="24.75" customHeight="1">
      <c r="B15" s="3" t="s">
        <v>50</v>
      </c>
      <c r="C15" s="3"/>
      <c r="D15" s="3"/>
      <c r="E15" s="3"/>
      <c r="F15" s="65">
        <v>-143621</v>
      </c>
      <c r="G15" s="48"/>
      <c r="H15" s="73">
        <v>-116984</v>
      </c>
      <c r="I15" s="48"/>
      <c r="J15" s="65">
        <v>-416428</v>
      </c>
      <c r="K15" s="48"/>
      <c r="L15" s="73">
        <v>-342393</v>
      </c>
      <c r="M15" s="5"/>
      <c r="N15" s="12"/>
      <c r="O15" s="5"/>
      <c r="P15" s="12"/>
    </row>
    <row r="16" spans="2:16" ht="24.75" customHeight="1">
      <c r="B16" s="3" t="s">
        <v>69</v>
      </c>
      <c r="G16" s="5"/>
      <c r="H16" s="46"/>
      <c r="I16" s="5"/>
      <c r="K16" s="5"/>
      <c r="L16" s="46"/>
      <c r="M16" s="5"/>
      <c r="N16" s="12"/>
      <c r="O16" s="5"/>
      <c r="P16" s="12"/>
    </row>
    <row r="17" spans="2:16" ht="19.5" customHeight="1">
      <c r="B17" s="3" t="s">
        <v>76</v>
      </c>
      <c r="F17" s="46">
        <f>F14+F15</f>
        <v>101574</v>
      </c>
      <c r="G17" s="5"/>
      <c r="H17" s="46">
        <f>H14+H15</f>
        <v>119344</v>
      </c>
      <c r="I17" s="5"/>
      <c r="J17" s="46">
        <f>J14+J15</f>
        <v>413444</v>
      </c>
      <c r="K17" s="5"/>
      <c r="L17" s="46">
        <f>L14+L15</f>
        <v>388723</v>
      </c>
      <c r="M17" s="5"/>
      <c r="N17" s="12"/>
      <c r="O17" s="5"/>
      <c r="P17" s="12"/>
    </row>
    <row r="18" spans="2:16" ht="24.75" customHeight="1">
      <c r="B18" s="3" t="s">
        <v>77</v>
      </c>
      <c r="F18" s="65">
        <v>-218320</v>
      </c>
      <c r="G18" s="48"/>
      <c r="H18" s="73">
        <v>-139925</v>
      </c>
      <c r="I18" s="48"/>
      <c r="J18" s="65">
        <v>-582704</v>
      </c>
      <c r="K18" s="48"/>
      <c r="L18" s="73">
        <v>-324680</v>
      </c>
      <c r="M18" s="5"/>
      <c r="N18" s="12"/>
      <c r="O18" s="5"/>
      <c r="P18" s="12"/>
    </row>
    <row r="19" spans="2:16" ht="30.75" customHeight="1">
      <c r="B19" t="s">
        <v>78</v>
      </c>
      <c r="F19" s="46">
        <f>SUM(F17:F18)</f>
        <v>-116746</v>
      </c>
      <c r="G19" s="5"/>
      <c r="H19" s="46">
        <f>SUM(H16:H18)</f>
        <v>-20581</v>
      </c>
      <c r="I19" s="5"/>
      <c r="J19" s="46">
        <f>SUM(J17:J18)</f>
        <v>-169260</v>
      </c>
      <c r="K19" s="5"/>
      <c r="L19" s="46">
        <f>SUM(L16:L18)</f>
        <v>64043</v>
      </c>
      <c r="M19" s="5"/>
      <c r="N19" s="5"/>
      <c r="O19" s="5"/>
      <c r="P19" s="5"/>
    </row>
    <row r="20" spans="2:16" ht="27.75" customHeight="1">
      <c r="B20" s="3" t="s">
        <v>72</v>
      </c>
      <c r="F20" s="65">
        <v>-8341</v>
      </c>
      <c r="G20" s="48"/>
      <c r="H20" s="89">
        <v>0</v>
      </c>
      <c r="I20" s="48"/>
      <c r="J20" s="65">
        <v>-164438</v>
      </c>
      <c r="K20" s="48"/>
      <c r="L20" s="89">
        <v>0</v>
      </c>
      <c r="M20" s="5"/>
      <c r="N20" s="12"/>
      <c r="O20" s="5"/>
      <c r="P20" s="12"/>
    </row>
    <row r="21" spans="6:16" ht="24.75" customHeight="1">
      <c r="F21" s="46">
        <f>F19+F20</f>
        <v>-125087</v>
      </c>
      <c r="G21" s="5"/>
      <c r="H21" s="46">
        <f>H19+H20</f>
        <v>-20581</v>
      </c>
      <c r="I21" s="5"/>
      <c r="J21" s="46">
        <f>J19+J20</f>
        <v>-333698</v>
      </c>
      <c r="K21" s="5"/>
      <c r="L21" s="46">
        <f>L19+L20</f>
        <v>64043</v>
      </c>
      <c r="M21" s="5"/>
      <c r="N21" s="5"/>
      <c r="O21" s="5"/>
      <c r="P21" s="5"/>
    </row>
    <row r="22" spans="2:16" ht="24.75" customHeight="1">
      <c r="B22" s="3" t="s">
        <v>71</v>
      </c>
      <c r="F22" s="65">
        <v>605</v>
      </c>
      <c r="G22" s="49"/>
      <c r="H22" s="73">
        <v>-1797</v>
      </c>
      <c r="I22" s="49"/>
      <c r="J22" s="65">
        <v>3676</v>
      </c>
      <c r="K22" s="49"/>
      <c r="L22" s="73">
        <v>158</v>
      </c>
      <c r="M22" s="11"/>
      <c r="N22" s="12"/>
      <c r="O22" s="4"/>
      <c r="P22" s="12"/>
    </row>
    <row r="23" spans="2:16" ht="24.75" customHeight="1">
      <c r="B23" s="3" t="s">
        <v>79</v>
      </c>
      <c r="F23" s="46">
        <f>F21+F22</f>
        <v>-124482</v>
      </c>
      <c r="G23" s="5"/>
      <c r="H23" s="46">
        <f>H21+H22</f>
        <v>-22378</v>
      </c>
      <c r="I23" s="5"/>
      <c r="J23" s="46">
        <f>J21+J22</f>
        <v>-330022</v>
      </c>
      <c r="K23" s="5"/>
      <c r="L23" s="46">
        <f>L21+L22</f>
        <v>64201</v>
      </c>
      <c r="M23" s="5"/>
      <c r="N23" s="5"/>
      <c r="O23" s="5"/>
      <c r="P23" s="5"/>
    </row>
    <row r="24" spans="2:16" ht="24.75" customHeight="1">
      <c r="B24" s="3" t="s">
        <v>2</v>
      </c>
      <c r="F24" s="47">
        <v>-16361</v>
      </c>
      <c r="G24" s="48"/>
      <c r="H24" s="74">
        <v>-13956</v>
      </c>
      <c r="I24" s="48"/>
      <c r="J24" s="47">
        <v>-51610</v>
      </c>
      <c r="K24" s="48"/>
      <c r="L24" s="74">
        <v>-52123</v>
      </c>
      <c r="M24" s="5"/>
      <c r="N24" s="5"/>
      <c r="O24" s="5"/>
      <c r="P24" s="5"/>
    </row>
    <row r="25" spans="2:16" ht="24.75" customHeight="1">
      <c r="B25" s="3" t="s">
        <v>3</v>
      </c>
      <c r="F25" s="89">
        <v>0</v>
      </c>
      <c r="G25" s="48"/>
      <c r="H25" s="89">
        <v>0</v>
      </c>
      <c r="I25" s="48"/>
      <c r="J25" s="65">
        <v>-67</v>
      </c>
      <c r="K25" s="48"/>
      <c r="L25" s="89">
        <v>0</v>
      </c>
      <c r="M25" s="5"/>
      <c r="N25" s="5"/>
      <c r="O25" s="5"/>
      <c r="P25" s="5"/>
    </row>
    <row r="26" spans="2:16" ht="24.75" customHeight="1">
      <c r="B26" s="100" t="s">
        <v>73</v>
      </c>
      <c r="C26" s="101"/>
      <c r="D26" s="101"/>
      <c r="E26" s="101"/>
      <c r="F26" s="46"/>
      <c r="G26" s="5"/>
      <c r="H26" s="75"/>
      <c r="I26" s="5"/>
      <c r="J26" s="46"/>
      <c r="K26" s="5"/>
      <c r="L26" s="75"/>
      <c r="M26" s="5"/>
      <c r="N26" s="5"/>
      <c r="O26" s="5"/>
      <c r="P26" s="5"/>
    </row>
    <row r="27" spans="2:16" ht="24.75" customHeight="1">
      <c r="B27" s="3" t="s">
        <v>51</v>
      </c>
      <c r="F27" s="46">
        <f>SUM(F23:F25)</f>
        <v>-140843</v>
      </c>
      <c r="G27" s="5"/>
      <c r="H27" s="46">
        <f>SUM(H23:H25)</f>
        <v>-36334</v>
      </c>
      <c r="I27" s="5"/>
      <c r="J27" s="46">
        <f>SUM(J23:J25)</f>
        <v>-381699</v>
      </c>
      <c r="K27" s="5"/>
      <c r="L27" s="46">
        <f>SUM(L23:L25)</f>
        <v>12078</v>
      </c>
      <c r="M27" s="5"/>
      <c r="N27" s="5"/>
      <c r="O27" s="5"/>
      <c r="P27" s="5"/>
    </row>
    <row r="28" spans="2:16" ht="24.75" customHeight="1">
      <c r="B28" s="3" t="s">
        <v>27</v>
      </c>
      <c r="F28" s="65">
        <v>-4743</v>
      </c>
      <c r="G28" s="48"/>
      <c r="H28" s="73">
        <v>24737</v>
      </c>
      <c r="I28" s="48"/>
      <c r="J28" s="65">
        <v>-27804</v>
      </c>
      <c r="K28" s="48"/>
      <c r="L28" s="73">
        <v>22992</v>
      </c>
      <c r="M28" s="5"/>
      <c r="N28" s="12"/>
      <c r="O28" s="5"/>
      <c r="P28" s="12"/>
    </row>
    <row r="29" spans="2:16" ht="24.75" customHeight="1" thickBot="1">
      <c r="B29" s="3" t="s">
        <v>74</v>
      </c>
      <c r="F29" s="66">
        <f>F27+F28</f>
        <v>-145586</v>
      </c>
      <c r="G29" s="5"/>
      <c r="H29" s="66">
        <f>H27+H28</f>
        <v>-11597</v>
      </c>
      <c r="I29" s="5"/>
      <c r="J29" s="66">
        <f>J27+J28</f>
        <v>-409503</v>
      </c>
      <c r="K29" s="5"/>
      <c r="L29" s="66">
        <f>L27+L28</f>
        <v>35070</v>
      </c>
      <c r="M29" s="5"/>
      <c r="N29" s="12"/>
      <c r="O29" s="5"/>
      <c r="P29" s="12"/>
    </row>
    <row r="30" spans="2:16" ht="24.75" customHeight="1" thickTop="1">
      <c r="B30" s="3"/>
      <c r="F30" s="46"/>
      <c r="G30" s="5"/>
      <c r="H30" s="76"/>
      <c r="I30" s="5"/>
      <c r="J30" s="46"/>
      <c r="K30" s="5"/>
      <c r="L30" s="76"/>
      <c r="M30" s="5"/>
      <c r="N30" s="12"/>
      <c r="O30" s="5"/>
      <c r="P30" s="12"/>
    </row>
    <row r="31" spans="2:16" ht="24.75" customHeight="1" thickBot="1">
      <c r="B31" s="3" t="s">
        <v>75</v>
      </c>
      <c r="F31" s="67">
        <f>(F29/922655)*100</f>
        <v>-15.779028997837763</v>
      </c>
      <c r="G31" s="48"/>
      <c r="H31" s="84">
        <v>-1.73</v>
      </c>
      <c r="I31" s="48"/>
      <c r="J31" s="67">
        <f>(J29/922655)*100</f>
        <v>-44.383111780676415</v>
      </c>
      <c r="K31" s="48"/>
      <c r="L31" s="84">
        <v>5.23</v>
      </c>
      <c r="M31" s="5"/>
      <c r="N31" s="5"/>
      <c r="O31" s="5"/>
      <c r="P31" s="5"/>
    </row>
    <row r="32" spans="2:16" ht="24.75" customHeight="1" thickBot="1" thickTop="1">
      <c r="B32" t="s">
        <v>55</v>
      </c>
      <c r="F32" s="70" t="s">
        <v>58</v>
      </c>
      <c r="G32" s="48"/>
      <c r="H32" s="71" t="s">
        <v>58</v>
      </c>
      <c r="I32" s="48"/>
      <c r="J32" s="70" t="s">
        <v>58</v>
      </c>
      <c r="K32" s="48"/>
      <c r="L32" s="71" t="s">
        <v>58</v>
      </c>
      <c r="M32" s="4"/>
      <c r="N32" s="4"/>
      <c r="O32" s="4"/>
      <c r="P32" s="4"/>
    </row>
    <row r="33" spans="6:16" ht="24.75" customHeight="1" thickTop="1">
      <c r="F33" s="47"/>
      <c r="G33" s="4"/>
      <c r="H33" s="4"/>
      <c r="I33" s="4"/>
      <c r="J33" s="47"/>
      <c r="K33" s="4"/>
      <c r="L33" s="47"/>
      <c r="M33" s="4"/>
      <c r="N33" s="4"/>
      <c r="O33" s="4"/>
      <c r="P33" s="4"/>
    </row>
    <row r="34" spans="2:16" ht="24.75" customHeight="1">
      <c r="B34" s="3"/>
      <c r="F34" s="47"/>
      <c r="G34" s="4"/>
      <c r="H34" s="14"/>
      <c r="I34" s="4"/>
      <c r="J34" s="4"/>
      <c r="K34" s="4"/>
      <c r="L34" s="4"/>
      <c r="M34" s="4"/>
      <c r="N34" s="4"/>
      <c r="O34" s="4"/>
      <c r="P34" s="14"/>
    </row>
    <row r="35" spans="7:16" ht="24.75" customHeight="1"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7:16" ht="24.75" customHeight="1">
      <c r="G36" s="4"/>
      <c r="I36" s="4"/>
      <c r="J36" s="4"/>
      <c r="K36" s="4"/>
      <c r="L36" s="4"/>
      <c r="M36" s="4"/>
      <c r="N36" s="4"/>
      <c r="O36" s="4"/>
      <c r="P36" s="4"/>
    </row>
    <row r="37" ht="19.5" customHeight="1"/>
  </sheetData>
  <mergeCells count="6">
    <mergeCell ref="A1:J1"/>
    <mergeCell ref="B26:E26"/>
    <mergeCell ref="A2:J2"/>
    <mergeCell ref="A3:J3"/>
    <mergeCell ref="F5:H5"/>
    <mergeCell ref="J5:L5"/>
  </mergeCells>
  <printOptions/>
  <pageMargins left="0.75" right="0.39" top="0.75" bottom="1" header="0.5" footer="0.5"/>
  <pageSetup firstPageNumber="4" useFirstPageNumber="1" horizontalDpi="600" verticalDpi="600" orientation="portrait" scale="67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Bukhari Bin Abdul Kudus</cp:lastModifiedBy>
  <cp:lastPrinted>2001-11-29T02:11:23Z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