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activeTab="2"/>
  </bookViews>
  <sheets>
    <sheet name="PL" sheetId="1" r:id="rId1"/>
    <sheet name="BS" sheetId="2" r:id="rId2"/>
    <sheet name="Notes" sheetId="3" r:id="rId3"/>
  </sheets>
  <definedNames>
    <definedName name="_xlnm.Print_Titles" localSheetId="2">'Notes'!$1:$3</definedName>
  </definedNames>
  <calcPr fullCalcOnLoad="1"/>
</workbook>
</file>

<file path=xl/sharedStrings.xml><?xml version="1.0" encoding="utf-8"?>
<sst xmlns="http://schemas.openxmlformats.org/spreadsheetml/2006/main" count="277" uniqueCount="234">
  <si>
    <t>CONSOLIDATED INCOME STATEMENT</t>
  </si>
  <si>
    <t>CURRENT</t>
  </si>
  <si>
    <t>QUARTER</t>
  </si>
  <si>
    <t xml:space="preserve">CURRENT </t>
  </si>
  <si>
    <t xml:space="preserve">YEAR </t>
  </si>
  <si>
    <t>TO DATE</t>
  </si>
  <si>
    <t>RM'000</t>
  </si>
  <si>
    <t>(a)</t>
  </si>
  <si>
    <t>Turnover</t>
  </si>
  <si>
    <t xml:space="preserve">(b) </t>
  </si>
  <si>
    <t>Investment income</t>
  </si>
  <si>
    <t>Other income including interest income</t>
  </si>
  <si>
    <t>(c)</t>
  </si>
  <si>
    <t xml:space="preserve"> </t>
  </si>
  <si>
    <t>minority interests and extraordinary items</t>
  </si>
  <si>
    <t>(b)</t>
  </si>
  <si>
    <t>Interest on borrowings</t>
  </si>
  <si>
    <t xml:space="preserve">(d) </t>
  </si>
  <si>
    <t>Exceptional items</t>
  </si>
  <si>
    <t>(e)</t>
  </si>
  <si>
    <t>(f)</t>
  </si>
  <si>
    <t>(g)</t>
  </si>
  <si>
    <t>(h)</t>
  </si>
  <si>
    <t>Taxation</t>
  </si>
  <si>
    <t>(i)</t>
  </si>
  <si>
    <t>(ii) Less minority interests</t>
  </si>
  <si>
    <t>(j)</t>
  </si>
  <si>
    <t>(k)</t>
  </si>
  <si>
    <t>(ii)  Less minority interests</t>
  </si>
  <si>
    <t>(l)</t>
  </si>
  <si>
    <t>(i)   Extraordinary items</t>
  </si>
  <si>
    <t>CONSOLIDATED BALANCE SHEET</t>
  </si>
  <si>
    <t>AS AT</t>
  </si>
  <si>
    <t>END OF</t>
  </si>
  <si>
    <t>30/09/1999</t>
  </si>
  <si>
    <t>PRECEDING</t>
  </si>
  <si>
    <t>FINANCIAL</t>
  </si>
  <si>
    <t>YEAR END</t>
  </si>
  <si>
    <t>31/03/1999</t>
  </si>
  <si>
    <t>Fixed Assets</t>
  </si>
  <si>
    <t>Investment in Associated Company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</si>
  <si>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</si>
  <si>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</si>
  <si>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</si>
  <si>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</si>
  <si>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</si>
  <si>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Short Term Borrowings</t>
  </si>
  <si>
    <t xml:space="preserve">     Trade Creditors</t>
  </si>
  <si>
    <t xml:space="preserve">     Provision for taxation</t>
  </si>
  <si>
    <t>Net Current Assets</t>
  </si>
  <si>
    <t>Shareholders' Fund</t>
  </si>
  <si>
    <t xml:space="preserve">     Capital Reserve</t>
  </si>
  <si>
    <t xml:space="preserve">     Retained Profits</t>
  </si>
  <si>
    <t>Minority Interests</t>
  </si>
  <si>
    <t>Long Term Borrowings</t>
  </si>
  <si>
    <t>Net tangible assets per share (sen)</t>
  </si>
  <si>
    <t>Share Capital</t>
  </si>
  <si>
    <t>Reserves</t>
  </si>
  <si>
    <t>Deferred Expenditure</t>
  </si>
  <si>
    <t xml:space="preserve">     Deposits With Licensed Banks</t>
  </si>
  <si>
    <t>(UNAUDITED)</t>
  </si>
  <si>
    <t>(AUDITED)</t>
  </si>
  <si>
    <t>NOTES TO THE ACCOUNTS</t>
  </si>
  <si>
    <t>Accounting Policies</t>
  </si>
  <si>
    <t>Extraordinary Items</t>
  </si>
  <si>
    <t>Exceptional Items</t>
  </si>
  <si>
    <t>Current</t>
  </si>
  <si>
    <t>Quarter</t>
  </si>
  <si>
    <t xml:space="preserve">Year </t>
  </si>
  <si>
    <t>To Date</t>
  </si>
  <si>
    <t>There were no pre-acquisition profit or loss for the financial periods under review.</t>
  </si>
  <si>
    <t>Quoted Securities</t>
  </si>
  <si>
    <t>There were no disposal of investment and/or properties in the financial periods under review.</t>
  </si>
  <si>
    <t>Changes in the Composition of the Group</t>
  </si>
  <si>
    <t>Status of Corporate Proposals</t>
  </si>
  <si>
    <t>Seasonal or Cyclical Factors</t>
  </si>
  <si>
    <t>Group Borrowings and Debt Securities</t>
  </si>
  <si>
    <t>Short Term Borrowings</t>
  </si>
  <si>
    <t>None of the above borrowings are denominated in foreign currency.</t>
  </si>
  <si>
    <t>Contingent Liabilities</t>
  </si>
  <si>
    <t>Off Balance Sheet Financial Instruments</t>
  </si>
  <si>
    <t>defendant and the directors do not have any knowledge of any proceedings pending or threatened</t>
  </si>
  <si>
    <t>against the Group :-</t>
  </si>
  <si>
    <t>There were no extraordinary items for the financial periods under review.</t>
  </si>
  <si>
    <t>PONDING</t>
  </si>
  <si>
    <t>PERIOD</t>
  </si>
  <si>
    <t>30/09/1998</t>
  </si>
  <si>
    <t>YEAR CORRES-</t>
  </si>
  <si>
    <t xml:space="preserve">  </t>
  </si>
  <si>
    <t>income tax, minority interests and extraordinary items</t>
  </si>
  <si>
    <t>members of the company</t>
  </si>
  <si>
    <t>(iii) Extraordinary items attributable to members of the company</t>
  </si>
  <si>
    <t>provision for preference dividend, if any :-</t>
  </si>
  <si>
    <t xml:space="preserve">                      CUMULATIVE QUARTER</t>
  </si>
  <si>
    <t xml:space="preserve">                           QUARTERLY REPORT FOR THE SECOND QUARTER ENDED 30 SEPTEMBER, 1999                                                                                                          </t>
  </si>
  <si>
    <t>Saved as disclosed below, the Group is not engaged in any material litigation either as plaintiff or</t>
  </si>
  <si>
    <t>and amortization, exceptional items, income tax,</t>
  </si>
  <si>
    <t>Depreciation and amortization</t>
  </si>
  <si>
    <t xml:space="preserve">and amortization and exceptional items but before </t>
  </si>
  <si>
    <t xml:space="preserve">     Other Creditors</t>
  </si>
  <si>
    <t>Segmental Reporting</t>
  </si>
  <si>
    <t>Review of Group's Performance</t>
  </si>
  <si>
    <t>Shortfall in Profit Guarantee</t>
  </si>
  <si>
    <t>Dividend</t>
  </si>
  <si>
    <t>Variance of Current Results from Profit Forecast</t>
  </si>
  <si>
    <t>Y2K Compliant</t>
  </si>
  <si>
    <t>The Company did not issue any profit forecast during the period.</t>
  </si>
  <si>
    <t>The Group is not exposed to any potential problems arising from third party who are exposed to</t>
  </si>
  <si>
    <t>Y2K problems as the Group's computer system do not interface with external parties. The</t>
  </si>
  <si>
    <t>management is not aware of any uncertainties associated with the Y2K problem that would affect</t>
  </si>
  <si>
    <t>the Group's future financial conditions and operational activities.</t>
  </si>
  <si>
    <t xml:space="preserve">     Cash and Bank Balances</t>
  </si>
  <si>
    <t>Deferred Taxation</t>
  </si>
  <si>
    <t xml:space="preserve">     Other Debtors</t>
  </si>
  <si>
    <t xml:space="preserve">     Dividend Payable</t>
  </si>
  <si>
    <t>Share of results of associated company</t>
  </si>
  <si>
    <t xml:space="preserve">                                                                 (THE FIGURES HAVE NOT BEEN AUDITED)</t>
  </si>
  <si>
    <t>PERDANA INDUSTRI HOLDINGS BERHAD</t>
  </si>
  <si>
    <t xml:space="preserve">Operating profit/(loss) before interest on borrowings, depreciation </t>
  </si>
  <si>
    <t>Operating profit/(loss) after interest on borrowings, depreciation</t>
  </si>
  <si>
    <t>Profit/(loss) after taxation attributable to members of the company</t>
  </si>
  <si>
    <t>Profit/(loss) before taxation, minority interest and extraordinary items</t>
  </si>
  <si>
    <t>Profit/(loss) after taxation and extraordinary items attributable to</t>
  </si>
  <si>
    <t xml:space="preserve">Earnings/(loss) per share based on 2(j) above after deducting any </t>
  </si>
  <si>
    <t>(ii) Fully diluted (based on 35,873,133 ordinary shares) (sen)</t>
  </si>
  <si>
    <t xml:space="preserve">(i)  Basic (based on 35,873,133 ordinary shares) (sen)  </t>
  </si>
  <si>
    <t xml:space="preserve">                  Cumulative </t>
  </si>
  <si>
    <t>Preceding</t>
  </si>
  <si>
    <t>30/09/98</t>
  </si>
  <si>
    <t>The particulars of the exceptional items are as follows:</t>
  </si>
  <si>
    <t>Provision on doubtful debts on deposits</t>
  </si>
  <si>
    <t>and advances made in respect of aborted</t>
  </si>
  <si>
    <t>acquisitions and corporate exercise</t>
  </si>
  <si>
    <t>Interest accrued on advances in respect</t>
  </si>
  <si>
    <t>of aborted acquisitions and corporate</t>
  </si>
  <si>
    <t>exercise</t>
  </si>
  <si>
    <t>Sale of Investments and/or Properties</t>
  </si>
  <si>
    <t>There were no purchase or disposal of Quoted Securities in the financial periods under review.</t>
  </si>
  <si>
    <t>Pre-Acquisition Profit</t>
  </si>
  <si>
    <t xml:space="preserve">Issue of Equity Shares </t>
  </si>
  <si>
    <t>There were no taxation charges for the financial periods under review as the Company and</t>
  </si>
  <si>
    <t>the Group are in tax loss positions.</t>
  </si>
  <si>
    <t>The Group's operations were not affected by seasonal or cyclical factors to any material extent.</t>
  </si>
  <si>
    <t>Secured</t>
  </si>
  <si>
    <t>Term loan</t>
  </si>
  <si>
    <t>Short term loan</t>
  </si>
  <si>
    <t>Unsecured</t>
  </si>
  <si>
    <t>Bank overdrafts</t>
  </si>
  <si>
    <t>Factoring facility</t>
  </si>
  <si>
    <t>Total</t>
  </si>
  <si>
    <t>Claims arising from share trading transactions</t>
  </si>
  <si>
    <t xml:space="preserve">Claims arising from third party pledge of assets for facilities  </t>
  </si>
  <si>
    <t>granted to the Company</t>
  </si>
  <si>
    <t>Analysis by industries</t>
  </si>
  <si>
    <t>Loss before</t>
  </si>
  <si>
    <t>taxation</t>
  </si>
  <si>
    <t>Total assets</t>
  </si>
  <si>
    <t>employed</t>
  </si>
  <si>
    <t>Manufactuirng and trading</t>
  </si>
  <si>
    <t>Investment holdings</t>
  </si>
  <si>
    <t>Current Year Prospects</t>
  </si>
  <si>
    <t>Material Changes in Quarterly Results</t>
  </si>
  <si>
    <t>Not applicable.</t>
  </si>
  <si>
    <t>BY ORDER OF THE BOARD</t>
  </si>
  <si>
    <t>Steven Ng Seng Pang</t>
  </si>
  <si>
    <t>Executive Director</t>
  </si>
  <si>
    <t>Kuala Lumpur</t>
  </si>
  <si>
    <t>Date :</t>
  </si>
  <si>
    <t>a)</t>
  </si>
  <si>
    <t>b)</t>
  </si>
  <si>
    <t>c)</t>
  </si>
  <si>
    <t>Material Litigations</t>
  </si>
  <si>
    <t>d)</t>
  </si>
  <si>
    <t>successful restructuring. The new business and assets have been chosen for their ability to diversify</t>
  </si>
  <si>
    <t>the Group business whilst providing a long term stable income.</t>
  </si>
  <si>
    <r>
      <t xml:space="preserve">  </t>
    </r>
    <r>
      <rPr>
        <b/>
        <sz val="14"/>
        <rFont val="Arial"/>
        <family val="2"/>
      </rPr>
      <t>PERDANA INDUSTRI HOLDINGS BERHAD</t>
    </r>
  </si>
  <si>
    <r>
      <t xml:space="preserve">                                                                                        </t>
    </r>
    <r>
      <rPr>
        <sz val="9"/>
        <rFont val="Arial"/>
        <family val="2"/>
      </rPr>
      <t xml:space="preserve">(Incorporated in Malaysia - Company No. 91458-D)                                           </t>
    </r>
    <r>
      <rPr>
        <sz val="8"/>
        <rFont val="Arial"/>
        <family val="2"/>
      </rPr>
      <t xml:space="preserve">                                                        </t>
    </r>
  </si>
  <si>
    <t>Trust receipts</t>
  </si>
  <si>
    <t>Revolving credits</t>
  </si>
  <si>
    <t>Bankers acceptances</t>
  </si>
  <si>
    <t>(i) Profit/(loss) after taxation before deducting minority interests</t>
  </si>
  <si>
    <t xml:space="preserve">The accounts of the Group are prepared using the same accounting policies, method of </t>
  </si>
  <si>
    <t xml:space="preserve">computation and basis of consolidation as those used in the preparation of the most recent </t>
  </si>
  <si>
    <t>annual financial statements.</t>
  </si>
  <si>
    <t xml:space="preserve">There were no changes in the composition of the Group during the financial periods under review </t>
  </si>
  <si>
    <t xml:space="preserve">other than the de-registration of Lagenda Australia Pty Ltd, a company with a paid up capital </t>
  </si>
  <si>
    <t>of AUD200.00.</t>
  </si>
  <si>
    <t>Total Group's borrowings as at 30 September, 1999 were as follows :-</t>
  </si>
  <si>
    <t>The contingent liabilities of the Group as at 30 September, 1999 were as follows:</t>
  </si>
  <si>
    <t>The Group does not have any financial instrument with off balance sheet risk as at 10 November</t>
  </si>
  <si>
    <t xml:space="preserve">1999, the latest practicable date which is not earlier than 7 days from the date of issue of this </t>
  </si>
  <si>
    <t>quarterly report.</t>
  </si>
  <si>
    <t xml:space="preserve">MBf Finance Berhad filed an application for Summary Judgement against the </t>
  </si>
  <si>
    <t xml:space="preserve">Company on 23 October 1997 and the Judgement was obtained by MBf on 15 April </t>
  </si>
  <si>
    <t xml:space="preserve">1998 for a sum of RM138,263,134.24 as at 30 September 1997 together with interest </t>
  </si>
  <si>
    <t xml:space="preserve">at 14.3% per annum and additional interest of 1% per annum on the said sum until </t>
  </si>
  <si>
    <t>full settlement. The said sum consists of principal and interest owing to MBf arising</t>
  </si>
  <si>
    <t>from term loan facilities.</t>
  </si>
  <si>
    <t xml:space="preserve">The Oriental Bank Berhad filed an application for Summary Judge against the Company </t>
  </si>
  <si>
    <t xml:space="preserve">on 12 February 1998 for an amount of RM12,966,289.78 which consists of principal </t>
  </si>
  <si>
    <t>and interest owing to OBB arising from overdraft facilities.</t>
  </si>
  <si>
    <t xml:space="preserve">The Oriental Bank Berhad filed an application for Summary Judge against PIH </t>
  </si>
  <si>
    <t xml:space="preserve">Materials Supplies Sdn Bhd on 12 March 1998 for an amount of RM2,670,809.50 </t>
  </si>
  <si>
    <t>which consists of principal and interests owing to OBB arising from overdraft facilities.</t>
  </si>
  <si>
    <t>Bank of Commerce (M) Bhd filed an application for Summary Judge against PIH</t>
  </si>
  <si>
    <t xml:space="preserve">Marco Shoe Manufacturing Sdn Bhd on 24 April 1998 and the Judgement was </t>
  </si>
  <si>
    <t xml:space="preserve">was obtained on 27 July 1999 for a sum of RM4,726,691.04 together with interest  </t>
  </si>
  <si>
    <t>on the quarterly results.</t>
  </si>
  <si>
    <t>No Interim Dividend was proposed by the Board of Directors for the financial period.</t>
  </si>
  <si>
    <t xml:space="preserve">and cost. The said sum consists of principal and interest owing to BOC arising from </t>
  </si>
  <si>
    <t>overdraft and trust receipts facilities.</t>
  </si>
  <si>
    <t xml:space="preserve">There were no changes in the issued share capital of the Company for the financial periods under </t>
  </si>
  <si>
    <t>review.</t>
  </si>
  <si>
    <t>(Special Administrators Appointed)</t>
  </si>
  <si>
    <t>The Group continued to suffer losses due to high interest costs on bank borrowings and the cessation</t>
  </si>
  <si>
    <t>of the shoe manufacturing activities.</t>
  </si>
  <si>
    <t>The results of the previous corresponding quarter were previously not required to be consolidated</t>
  </si>
  <si>
    <t>for announcement. Accordingly, the Company was not able to comment on the material changes</t>
  </si>
  <si>
    <t>Significant Events</t>
  </si>
  <si>
    <t xml:space="preserve">On 28 July 1999, Pengurusan Danaharta Nasional Berhad appointed Special Administrators to </t>
  </si>
  <si>
    <t>prepare a workout proposal to be reviewed by independent advisers.</t>
  </si>
  <si>
    <t xml:space="preserve">assume control of the assets and affairs of the company. The Administrators are expected to </t>
  </si>
  <si>
    <t>has entered into a Memorandum of Undetstanding ("MOU") with the shareholders of Wah Seong</t>
  </si>
  <si>
    <t>Industries Holdings Sdn Bhd ("WSIH") and Grandval  Sdn.Bhd. ("Grandval"). The MOU includes</t>
  </si>
  <si>
    <t>the injection of all the shares of WSIH and its group of companies, an industrial building together</t>
  </si>
  <si>
    <t>with the charge and lease presently owned by Grandval, to the cmpany.</t>
  </si>
  <si>
    <t>On 10 September 1999, the Special Administrators, announced on behalf of the Company that it</t>
  </si>
  <si>
    <t>The proposed injections of viable business and assets to the Group will be the key to the Group's</t>
  </si>
  <si>
    <t>e)</t>
  </si>
  <si>
    <t>The company and the Group have initiated legal actions against third parties to recover</t>
  </si>
  <si>
    <t xml:space="preserve">These deposits, advances and  interests accrued from third parties arose from the </t>
  </si>
  <si>
    <t>the outstanding amounts of RM163,755,520 and RM172,530,699 respectively.</t>
  </si>
  <si>
    <t xml:space="preserve">proposed acquisitions which were subsequently aborted in the previous year after the </t>
  </si>
  <si>
    <t>Securities Commission rejected the proposed acquisitions.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</si>
</sst>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6" fontId="0" fillId="0" borderId="4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0" xfId="15" applyNumberFormat="1" applyFont="1" applyAlignment="1">
      <alignment/>
    </xf>
    <xf numFmtId="166" fontId="0" fillId="0" borderId="8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16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166" fontId="0" fillId="0" borderId="0" xfId="15" applyNumberFormat="1" applyFont="1" applyAlignment="1">
      <alignment horizontal="right"/>
    </xf>
    <xf numFmtId="166" fontId="0" fillId="0" borderId="0" xfId="15" applyNumberFormat="1" applyFon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43" fontId="0" fillId="0" borderId="0" xfId="15" applyFont="1" applyBorder="1" applyAlignment="1">
      <alignment horizontal="center"/>
    </xf>
    <xf numFmtId="43" fontId="0" fillId="0" borderId="3" xfId="15" applyFont="1" applyBorder="1" applyAlignment="1">
      <alignment horizontal="center"/>
    </xf>
    <xf numFmtId="166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8.8515625" style="0" customWidth="1"/>
    <col min="8" max="8" width="3.00390625" style="0" customWidth="1"/>
    <col min="10" max="10" width="2.7109375" style="0" customWidth="1"/>
    <col min="11" max="11" width="10.28125" style="0" bestFit="1" customWidth="1"/>
    <col min="12" max="12" width="8.28125" style="0" customWidth="1"/>
  </cols>
  <sheetData>
    <row r="1" spans="1:5" ht="18">
      <c r="A1" s="10"/>
      <c r="E1" s="1" t="s">
        <v>175</v>
      </c>
    </row>
    <row r="2" ht="12.75">
      <c r="A2" s="29" t="s">
        <v>176</v>
      </c>
    </row>
    <row r="3" spans="1:6" ht="12.75">
      <c r="A3" s="29"/>
      <c r="E3" s="1"/>
      <c r="F3" s="1" t="s">
        <v>213</v>
      </c>
    </row>
    <row r="4" s="14" customFormat="1" ht="12.75">
      <c r="A4" s="38" t="s">
        <v>94</v>
      </c>
    </row>
    <row r="5" ht="12.75">
      <c r="A5" s="1" t="s">
        <v>116</v>
      </c>
    </row>
    <row r="7" ht="12.75">
      <c r="A7" s="1" t="s">
        <v>0</v>
      </c>
    </row>
    <row r="8" spans="7:11" ht="13.5" thickBot="1">
      <c r="G8" s="2"/>
      <c r="H8" s="2"/>
      <c r="I8" s="24" t="s">
        <v>93</v>
      </c>
      <c r="J8" s="24"/>
      <c r="K8" s="25"/>
    </row>
    <row r="9" spans="7:11" ht="12.75">
      <c r="G9" s="2"/>
      <c r="H9" s="2"/>
      <c r="I9" s="3"/>
      <c r="J9" s="3"/>
      <c r="K9" s="1" t="s">
        <v>35</v>
      </c>
    </row>
    <row r="10" spans="8:11" ht="12.75">
      <c r="H10" s="2"/>
      <c r="I10" s="3" t="s">
        <v>3</v>
      </c>
      <c r="J10" s="3"/>
      <c r="K10" s="1" t="s">
        <v>87</v>
      </c>
    </row>
    <row r="11" spans="7:11" ht="12.75">
      <c r="G11" s="3" t="s">
        <v>1</v>
      </c>
      <c r="H11" s="2"/>
      <c r="I11" s="3" t="s">
        <v>4</v>
      </c>
      <c r="J11" s="3"/>
      <c r="K11" s="1" t="s">
        <v>84</v>
      </c>
    </row>
    <row r="12" spans="7:11" ht="12.75">
      <c r="G12" s="3" t="s">
        <v>2</v>
      </c>
      <c r="H12" s="2"/>
      <c r="I12" s="3" t="s">
        <v>5</v>
      </c>
      <c r="J12" s="3"/>
      <c r="K12" s="1" t="s">
        <v>85</v>
      </c>
    </row>
    <row r="13" spans="7:11" ht="12.75">
      <c r="G13" s="12" t="s">
        <v>34</v>
      </c>
      <c r="H13" s="2"/>
      <c r="I13" s="12" t="s">
        <v>34</v>
      </c>
      <c r="J13" s="15"/>
      <c r="K13" s="11" t="s">
        <v>86</v>
      </c>
    </row>
    <row r="14" spans="7:11" ht="12.75">
      <c r="G14" s="3" t="s">
        <v>6</v>
      </c>
      <c r="H14" s="3"/>
      <c r="I14" s="3" t="s">
        <v>6</v>
      </c>
      <c r="J14" s="3"/>
      <c r="K14" s="3" t="s">
        <v>6</v>
      </c>
    </row>
    <row r="16" spans="1:11" ht="13.5" thickBot="1">
      <c r="A16">
        <v>1</v>
      </c>
      <c r="B16" t="s">
        <v>7</v>
      </c>
      <c r="C16" t="s">
        <v>8</v>
      </c>
      <c r="G16" s="16">
        <v>473</v>
      </c>
      <c r="H16" s="4"/>
      <c r="I16" s="16">
        <v>930</v>
      </c>
      <c r="J16" s="14"/>
      <c r="K16" s="16">
        <v>6233</v>
      </c>
    </row>
    <row r="17" spans="7:11" ht="12.75">
      <c r="G17" s="8"/>
      <c r="H17" s="8"/>
      <c r="I17" s="8"/>
      <c r="J17" s="14"/>
      <c r="K17" s="8"/>
    </row>
    <row r="18" spans="2:11" ht="13.5" thickBot="1">
      <c r="B18" t="s">
        <v>9</v>
      </c>
      <c r="C18" t="s">
        <v>10</v>
      </c>
      <c r="G18" s="16">
        <v>0</v>
      </c>
      <c r="H18" s="8"/>
      <c r="I18" s="16">
        <v>0</v>
      </c>
      <c r="J18" s="14"/>
      <c r="K18" s="16">
        <v>0</v>
      </c>
    </row>
    <row r="19" spans="7:11" ht="12.75">
      <c r="G19" s="8"/>
      <c r="H19" s="8"/>
      <c r="I19" s="8"/>
      <c r="J19" s="14"/>
      <c r="K19" s="8"/>
    </row>
    <row r="20" spans="2:11" ht="13.5" thickBot="1">
      <c r="B20" t="s">
        <v>12</v>
      </c>
      <c r="C20" t="s">
        <v>11</v>
      </c>
      <c r="G20" s="16">
        <v>0</v>
      </c>
      <c r="H20" s="4"/>
      <c r="I20" s="16">
        <v>0</v>
      </c>
      <c r="J20" s="14"/>
      <c r="K20" s="16">
        <v>0</v>
      </c>
    </row>
    <row r="21" spans="7:11" ht="12.75">
      <c r="G21" s="4"/>
      <c r="H21" s="4"/>
      <c r="I21" s="4"/>
      <c r="K21" s="4"/>
    </row>
    <row r="22" spans="1:11" ht="12.75">
      <c r="A22">
        <v>2</v>
      </c>
      <c r="B22" t="s">
        <v>7</v>
      </c>
      <c r="C22" t="s">
        <v>118</v>
      </c>
      <c r="G22" s="4"/>
      <c r="H22" s="4"/>
      <c r="I22" s="20" t="s">
        <v>13</v>
      </c>
      <c r="K22" s="20" t="s">
        <v>13</v>
      </c>
    </row>
    <row r="23" spans="3:11" ht="12.75">
      <c r="C23" t="s">
        <v>96</v>
      </c>
      <c r="G23" s="4"/>
      <c r="H23" s="4"/>
      <c r="I23" s="4"/>
      <c r="K23" s="4"/>
    </row>
    <row r="24" spans="3:11" ht="12.75">
      <c r="C24" t="s">
        <v>14</v>
      </c>
      <c r="G24" s="4">
        <v>-775</v>
      </c>
      <c r="H24" s="4"/>
      <c r="I24" s="4">
        <v>-907</v>
      </c>
      <c r="K24" s="4">
        <f>-24265+18322+904</f>
        <v>-5039</v>
      </c>
    </row>
    <row r="25" spans="7:11" ht="12.75">
      <c r="G25" s="4"/>
      <c r="H25" s="4"/>
      <c r="I25" s="4"/>
      <c r="K25" s="4"/>
    </row>
    <row r="26" spans="2:11" ht="12.75">
      <c r="B26" t="s">
        <v>15</v>
      </c>
      <c r="C26" t="s">
        <v>16</v>
      </c>
      <c r="G26" s="17">
        <v>-7039</v>
      </c>
      <c r="H26" s="4"/>
      <c r="I26" s="17">
        <v>-14133</v>
      </c>
      <c r="K26" s="17">
        <v>-18322</v>
      </c>
    </row>
    <row r="27" spans="2:11" ht="12.75">
      <c r="B27" t="s">
        <v>12</v>
      </c>
      <c r="C27" t="s">
        <v>97</v>
      </c>
      <c r="G27" s="18">
        <v>-381</v>
      </c>
      <c r="H27" s="4"/>
      <c r="I27" s="18">
        <v>-785</v>
      </c>
      <c r="K27" s="18">
        <v>-904</v>
      </c>
    </row>
    <row r="28" spans="2:11" ht="12.75">
      <c r="B28" t="s">
        <v>17</v>
      </c>
      <c r="C28" t="s">
        <v>18</v>
      </c>
      <c r="G28" s="19">
        <v>0</v>
      </c>
      <c r="H28" s="4"/>
      <c r="I28" s="19">
        <v>0</v>
      </c>
      <c r="K28" s="19">
        <v>-3000</v>
      </c>
    </row>
    <row r="29" spans="7:11" ht="12.75">
      <c r="G29" s="8"/>
      <c r="H29" s="4"/>
      <c r="I29" s="8"/>
      <c r="J29" s="14"/>
      <c r="K29" s="14"/>
    </row>
    <row r="30" spans="2:11" ht="12.75">
      <c r="B30" t="s">
        <v>19</v>
      </c>
      <c r="C30" t="s">
        <v>119</v>
      </c>
      <c r="G30" s="8" t="s">
        <v>13</v>
      </c>
      <c r="H30" s="4"/>
      <c r="I30" s="8" t="s">
        <v>13</v>
      </c>
      <c r="K30" s="22" t="s">
        <v>13</v>
      </c>
    </row>
    <row r="31" spans="3:11" ht="12.75">
      <c r="C31" t="s">
        <v>98</v>
      </c>
      <c r="G31" s="4"/>
      <c r="H31" s="4"/>
      <c r="I31" s="4"/>
      <c r="K31" s="4"/>
    </row>
    <row r="32" spans="3:11" ht="12.75">
      <c r="C32" t="s">
        <v>89</v>
      </c>
      <c r="G32" s="20">
        <f>SUM(G24:G28)</f>
        <v>-8195</v>
      </c>
      <c r="H32" s="4"/>
      <c r="I32" s="20">
        <f>SUM(I24:I28)</f>
        <v>-15825</v>
      </c>
      <c r="K32" s="20">
        <f>SUM(K24:K28)</f>
        <v>-27265</v>
      </c>
    </row>
    <row r="33" spans="7:11" ht="12.75">
      <c r="G33" s="4"/>
      <c r="H33" s="4"/>
      <c r="I33" s="4"/>
      <c r="K33" s="4"/>
    </row>
    <row r="34" spans="2:11" ht="12.75">
      <c r="B34" t="s">
        <v>20</v>
      </c>
      <c r="C34" t="s">
        <v>115</v>
      </c>
      <c r="G34" s="4">
        <v>0</v>
      </c>
      <c r="H34" s="4"/>
      <c r="I34" s="4">
        <v>0</v>
      </c>
      <c r="K34" s="4">
        <v>0</v>
      </c>
    </row>
    <row r="35" spans="7:11" ht="12.75">
      <c r="G35" s="5"/>
      <c r="H35" s="4"/>
      <c r="I35" s="5"/>
      <c r="J35" s="14"/>
      <c r="K35" s="13"/>
    </row>
    <row r="36" spans="2:11" ht="12.75">
      <c r="B36" t="s">
        <v>21</v>
      </c>
      <c r="C36" t="s">
        <v>121</v>
      </c>
      <c r="G36" s="4">
        <f>SUM(G30:G34)</f>
        <v>-8195</v>
      </c>
      <c r="H36" s="4"/>
      <c r="I36" s="4">
        <f>SUM(I30:I34)</f>
        <v>-15825</v>
      </c>
      <c r="K36" s="4">
        <f>SUM(K30:K34)</f>
        <v>-27265</v>
      </c>
    </row>
    <row r="37" spans="7:11" ht="12.75">
      <c r="G37" s="4"/>
      <c r="H37" s="4"/>
      <c r="I37" s="4"/>
      <c r="K37" s="4"/>
    </row>
    <row r="38" spans="2:11" ht="12.75">
      <c r="B38" t="s">
        <v>22</v>
      </c>
      <c r="C38" t="s">
        <v>23</v>
      </c>
      <c r="G38" s="4">
        <v>0</v>
      </c>
      <c r="H38" s="4"/>
      <c r="I38" s="4">
        <v>0</v>
      </c>
      <c r="K38" s="4">
        <v>0</v>
      </c>
    </row>
    <row r="39" spans="7:11" ht="12.75">
      <c r="G39" s="5"/>
      <c r="H39" s="4"/>
      <c r="I39" s="5"/>
      <c r="J39" s="14"/>
      <c r="K39" s="13"/>
    </row>
    <row r="40" spans="2:11" ht="12.75">
      <c r="B40" t="s">
        <v>24</v>
      </c>
      <c r="C40" t="s">
        <v>180</v>
      </c>
      <c r="G40" s="4">
        <f>SUM(G36:G38)</f>
        <v>-8195</v>
      </c>
      <c r="H40" s="4"/>
      <c r="I40" s="4">
        <f>SUM(I36:I39)</f>
        <v>-15825</v>
      </c>
      <c r="K40" s="4">
        <f>SUM(K36:K39)</f>
        <v>-27265</v>
      </c>
    </row>
    <row r="41" spans="7:11" ht="12.75">
      <c r="G41" s="4"/>
      <c r="H41" s="4"/>
      <c r="I41" s="4"/>
      <c r="K41" s="4"/>
    </row>
    <row r="42" spans="3:11" ht="12.75">
      <c r="C42" t="s">
        <v>25</v>
      </c>
      <c r="G42" s="4">
        <v>0</v>
      </c>
      <c r="H42" s="4"/>
      <c r="I42" s="4">
        <v>0</v>
      </c>
      <c r="K42" s="4">
        <v>0</v>
      </c>
    </row>
    <row r="43" spans="7:11" ht="12.75">
      <c r="G43" s="5"/>
      <c r="H43" s="4"/>
      <c r="I43" s="5"/>
      <c r="J43" s="14"/>
      <c r="K43" s="13"/>
    </row>
    <row r="44" spans="2:11" ht="12.75">
      <c r="B44" t="s">
        <v>26</v>
      </c>
      <c r="C44" t="s">
        <v>120</v>
      </c>
      <c r="G44" s="4">
        <f>SUM(G40:G42)</f>
        <v>-8195</v>
      </c>
      <c r="H44" s="4"/>
      <c r="I44" s="4">
        <f>SUM(I40:I42)</f>
        <v>-15825</v>
      </c>
      <c r="K44" s="4">
        <f>SUM(K40:K42)</f>
        <v>-27265</v>
      </c>
    </row>
    <row r="45" spans="7:11" ht="12.75">
      <c r="G45" s="23"/>
      <c r="H45" s="23"/>
      <c r="I45" s="23"/>
      <c r="J45" s="3"/>
      <c r="K45" s="4"/>
    </row>
    <row r="46" spans="2:11" ht="12.75">
      <c r="B46" t="s">
        <v>27</v>
      </c>
      <c r="C46" t="s">
        <v>30</v>
      </c>
      <c r="G46" s="17">
        <v>0</v>
      </c>
      <c r="H46" s="4"/>
      <c r="I46" s="17">
        <v>0</v>
      </c>
      <c r="K46" s="17">
        <v>0</v>
      </c>
    </row>
    <row r="47" spans="3:11" ht="12.75">
      <c r="C47" t="s">
        <v>28</v>
      </c>
      <c r="G47" s="18">
        <v>0</v>
      </c>
      <c r="H47" s="4"/>
      <c r="I47" s="18">
        <v>0</v>
      </c>
      <c r="K47" s="18">
        <v>0</v>
      </c>
    </row>
    <row r="48" spans="3:11" ht="12.75">
      <c r="C48" t="s">
        <v>91</v>
      </c>
      <c r="G48" s="19">
        <v>0</v>
      </c>
      <c r="H48" s="4"/>
      <c r="I48" s="19">
        <v>0</v>
      </c>
      <c r="K48" s="19">
        <v>0</v>
      </c>
    </row>
    <row r="49" spans="7:11" ht="12.75">
      <c r="G49" s="8"/>
      <c r="H49" s="4"/>
      <c r="I49" s="8"/>
      <c r="K49" s="4"/>
    </row>
    <row r="50" spans="2:11" ht="12.75">
      <c r="B50" t="s">
        <v>29</v>
      </c>
      <c r="C50" t="s">
        <v>122</v>
      </c>
      <c r="G50" s="4" t="s">
        <v>88</v>
      </c>
      <c r="H50" s="4"/>
      <c r="I50" s="4" t="s">
        <v>13</v>
      </c>
      <c r="K50" s="20" t="s">
        <v>13</v>
      </c>
    </row>
    <row r="51" spans="3:11" ht="13.5" thickBot="1">
      <c r="C51" t="s">
        <v>90</v>
      </c>
      <c r="G51" s="21">
        <f>SUM(G44:G48)</f>
        <v>-8195</v>
      </c>
      <c r="H51" s="4"/>
      <c r="I51" s="21">
        <f>SUM(I44:I48)</f>
        <v>-15825</v>
      </c>
      <c r="K51" s="21">
        <f>SUM(K44:K48)</f>
        <v>-27265</v>
      </c>
    </row>
    <row r="52" spans="7:11" ht="13.5" thickTop="1">
      <c r="G52" s="4"/>
      <c r="H52" s="4"/>
      <c r="I52" s="4"/>
      <c r="K52" s="4"/>
    </row>
    <row r="53" spans="1:11" ht="12.75">
      <c r="A53">
        <v>3</v>
      </c>
      <c r="B53" t="s">
        <v>7</v>
      </c>
      <c r="C53" t="s">
        <v>123</v>
      </c>
      <c r="G53" s="9"/>
      <c r="H53" s="9"/>
      <c r="I53" s="9"/>
      <c r="K53" s="28" t="s">
        <v>13</v>
      </c>
    </row>
    <row r="54" spans="3:11" ht="12.75">
      <c r="C54" t="s">
        <v>92</v>
      </c>
      <c r="G54" s="4"/>
      <c r="H54" s="4"/>
      <c r="I54" s="4"/>
      <c r="K54" s="4"/>
    </row>
    <row r="55" spans="7:11" ht="12.75">
      <c r="G55" s="4"/>
      <c r="H55" s="4"/>
      <c r="I55" s="4"/>
      <c r="K55" s="4"/>
    </row>
    <row r="56" spans="3:11" ht="12.75">
      <c r="C56" t="s">
        <v>125</v>
      </c>
      <c r="G56" s="9">
        <f>+G44/35873*100</f>
        <v>-22.844479134725283</v>
      </c>
      <c r="H56" s="9"/>
      <c r="I56" s="9">
        <f>+I44/35873*100</f>
        <v>-44.1139575725476</v>
      </c>
      <c r="J56" s="27"/>
      <c r="K56" s="9">
        <f>+K44/35873*100</f>
        <v>-76.00423717001644</v>
      </c>
    </row>
    <row r="57" spans="7:11" ht="12.75">
      <c r="G57" s="9"/>
      <c r="H57" s="9"/>
      <c r="I57" s="9"/>
      <c r="J57" s="27"/>
      <c r="K57" s="9"/>
    </row>
    <row r="58" spans="3:11" ht="12.75">
      <c r="C58" t="s">
        <v>124</v>
      </c>
      <c r="G58" s="9">
        <f>+G56</f>
        <v>-22.844479134725283</v>
      </c>
      <c r="H58" s="4"/>
      <c r="I58" s="9">
        <f>+I56</f>
        <v>-44.1139575725476</v>
      </c>
      <c r="K58" s="9">
        <f>+K56</f>
        <v>-76.00423717001644</v>
      </c>
    </row>
    <row r="59" spans="7:11" ht="12.75">
      <c r="G59" s="4"/>
      <c r="H59" s="4"/>
      <c r="I59" s="4"/>
      <c r="K59" s="4"/>
    </row>
    <row r="60" spans="7:11" ht="12.75">
      <c r="G60" s="4"/>
      <c r="H60" s="4"/>
      <c r="I60" s="4"/>
      <c r="K60" s="4"/>
    </row>
  </sheetData>
  <printOptions/>
  <pageMargins left="0.7" right="0" top="1" bottom="0" header="0.4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6" max="6" width="7.140625" style="0" customWidth="1"/>
    <col min="7" max="7" width="11.7109375" style="0" customWidth="1"/>
    <col min="8" max="8" width="7.140625" style="0" customWidth="1"/>
    <col min="9" max="9" width="10.28125" style="0" bestFit="1" customWidth="1"/>
  </cols>
  <sheetData>
    <row r="1" ht="18">
      <c r="A1" s="33" t="s">
        <v>117</v>
      </c>
    </row>
    <row r="2" ht="12.75">
      <c r="A2" s="1" t="s">
        <v>213</v>
      </c>
    </row>
    <row r="3" ht="12.75">
      <c r="A3" s="1" t="s">
        <v>31</v>
      </c>
    </row>
    <row r="4" spans="1:9" ht="13.5" thickBot="1">
      <c r="A4" s="1"/>
      <c r="G4" s="24" t="s">
        <v>60</v>
      </c>
      <c r="I4" s="24" t="s">
        <v>61</v>
      </c>
    </row>
    <row r="5" spans="7:9" ht="12.75">
      <c r="G5" s="3" t="s">
        <v>32</v>
      </c>
      <c r="I5" s="3" t="s">
        <v>32</v>
      </c>
    </row>
    <row r="6" spans="7:9" ht="12.75">
      <c r="G6" s="3" t="s">
        <v>33</v>
      </c>
      <c r="I6" s="3" t="s">
        <v>35</v>
      </c>
    </row>
    <row r="7" spans="7:9" ht="12.75">
      <c r="G7" s="3" t="s">
        <v>1</v>
      </c>
      <c r="I7" s="3" t="s">
        <v>36</v>
      </c>
    </row>
    <row r="8" spans="7:9" ht="12.75">
      <c r="G8" s="3" t="s">
        <v>2</v>
      </c>
      <c r="I8" s="3" t="s">
        <v>37</v>
      </c>
    </row>
    <row r="9" spans="7:9" ht="12.75">
      <c r="G9" s="12" t="s">
        <v>34</v>
      </c>
      <c r="I9" s="12" t="s">
        <v>38</v>
      </c>
    </row>
    <row r="10" spans="7:9" ht="12.75">
      <c r="G10" s="3" t="s">
        <v>6</v>
      </c>
      <c r="H10" s="2"/>
      <c r="I10" s="3" t="s">
        <v>6</v>
      </c>
    </row>
    <row r="12" spans="1:9" ht="12.75">
      <c r="A12" s="37">
        <v>1</v>
      </c>
      <c r="B12" s="1" t="s">
        <v>39</v>
      </c>
      <c r="G12" s="4">
        <v>15135</v>
      </c>
      <c r="H12" s="4"/>
      <c r="I12" s="4">
        <v>16288</v>
      </c>
    </row>
    <row r="13" spans="1:9" ht="12.75">
      <c r="A13" s="37">
        <v>2</v>
      </c>
      <c r="B13" s="1" t="s">
        <v>40</v>
      </c>
      <c r="G13" s="4">
        <v>0</v>
      </c>
      <c r="H13" s="4"/>
      <c r="I13" s="4">
        <v>0</v>
      </c>
    </row>
    <row r="14" spans="1:9" ht="12.75">
      <c r="A14" s="37">
        <v>3</v>
      </c>
      <c r="B14" s="1" t="s">
        <v>41</v>
      </c>
      <c r="G14" s="4">
        <v>4</v>
      </c>
      <c r="H14" s="4"/>
      <c r="I14" s="4">
        <v>68</v>
      </c>
    </row>
    <row r="15" spans="1:9" ht="12.75">
      <c r="A15" s="37">
        <v>4</v>
      </c>
      <c r="B15" s="1" t="s">
        <v>58</v>
      </c>
      <c r="G15" s="4">
        <v>0</v>
      </c>
      <c r="H15" s="4"/>
      <c r="I15" s="4">
        <v>0</v>
      </c>
    </row>
    <row r="16" spans="1:9" ht="12.75">
      <c r="A16" s="37"/>
      <c r="B16" s="1"/>
      <c r="G16" s="4"/>
      <c r="H16" s="4"/>
      <c r="I16" s="4"/>
    </row>
    <row r="17" spans="1:9" ht="12.75">
      <c r="A17" s="37">
        <v>5</v>
      </c>
      <c r="B17" s="1" t="s">
        <v>42</v>
      </c>
      <c r="G17" s="4"/>
      <c r="H17" s="4"/>
      <c r="I17" s="4"/>
    </row>
    <row r="18" spans="1:9" ht="12.75">
      <c r="A18" s="37"/>
      <c r="B18" t="s">
        <v>43</v>
      </c>
      <c r="G18" s="4">
        <v>161</v>
      </c>
      <c r="H18" s="4"/>
      <c r="I18" s="4">
        <v>923</v>
      </c>
    </row>
    <row r="19" spans="1:9" ht="12.75">
      <c r="A19" s="37"/>
      <c r="B19" t="s">
        <v>44</v>
      </c>
      <c r="G19" s="4">
        <v>436</v>
      </c>
      <c r="H19" s="4"/>
      <c r="I19" s="4">
        <v>1061</v>
      </c>
    </row>
    <row r="20" spans="1:9" ht="12.75">
      <c r="A20" s="37"/>
      <c r="B20" t="s">
        <v>59</v>
      </c>
      <c r="G20" s="4">
        <v>47</v>
      </c>
      <c r="H20" s="4"/>
      <c r="I20" s="4">
        <v>160</v>
      </c>
    </row>
    <row r="21" spans="1:9" ht="12.75">
      <c r="A21" s="37"/>
      <c r="B21" t="s">
        <v>111</v>
      </c>
      <c r="G21" s="4">
        <v>115</v>
      </c>
      <c r="H21" s="4"/>
      <c r="I21" s="4">
        <v>215</v>
      </c>
    </row>
    <row r="22" spans="1:9" ht="12.75">
      <c r="A22" s="37"/>
      <c r="B22" t="s">
        <v>113</v>
      </c>
      <c r="G22" s="8">
        <v>43189</v>
      </c>
      <c r="H22" s="4"/>
      <c r="I22" s="8">
        <v>43201</v>
      </c>
    </row>
    <row r="23" spans="1:9" ht="12.75">
      <c r="A23" s="37"/>
      <c r="G23" s="6">
        <f>SUM(G18:G22)</f>
        <v>43948</v>
      </c>
      <c r="H23" s="4"/>
      <c r="I23" s="6">
        <f>SUM(I18:I22)</f>
        <v>45560</v>
      </c>
    </row>
    <row r="24" spans="1:9" ht="12.75">
      <c r="A24" s="37"/>
      <c r="G24" s="8"/>
      <c r="H24" s="4"/>
      <c r="I24" s="8"/>
    </row>
    <row r="25" spans="1:9" ht="12.75">
      <c r="A25" s="37">
        <v>6</v>
      </c>
      <c r="B25" s="1" t="s">
        <v>45</v>
      </c>
      <c r="G25" s="4"/>
      <c r="H25" s="4"/>
      <c r="I25" s="4"/>
    </row>
    <row r="26" spans="1:9" ht="12.75">
      <c r="A26" s="37"/>
      <c r="B26" t="s">
        <v>46</v>
      </c>
      <c r="G26" s="4">
        <v>195100</v>
      </c>
      <c r="H26" s="4"/>
      <c r="I26" s="4">
        <v>191875</v>
      </c>
    </row>
    <row r="27" spans="1:9" ht="12.75">
      <c r="A27" s="37"/>
      <c r="B27" t="s">
        <v>47</v>
      </c>
      <c r="G27" s="4">
        <v>1200</v>
      </c>
      <c r="H27" s="4"/>
      <c r="I27" s="4">
        <v>1414</v>
      </c>
    </row>
    <row r="28" spans="1:9" ht="12.75">
      <c r="A28" s="37"/>
      <c r="B28" t="s">
        <v>99</v>
      </c>
      <c r="G28" s="4">
        <f>57877+1169</f>
        <v>59046</v>
      </c>
      <c r="H28" s="4"/>
      <c r="I28" s="4">
        <v>48879</v>
      </c>
    </row>
    <row r="29" spans="1:9" ht="12.75">
      <c r="A29" s="37"/>
      <c r="B29" t="s">
        <v>48</v>
      </c>
      <c r="G29" s="4">
        <v>7</v>
      </c>
      <c r="H29" s="4"/>
      <c r="I29" s="4">
        <v>7</v>
      </c>
    </row>
    <row r="30" spans="1:9" ht="12.75">
      <c r="A30" s="37"/>
      <c r="B30" t="s">
        <v>114</v>
      </c>
      <c r="G30" s="5">
        <v>0</v>
      </c>
      <c r="H30" s="4"/>
      <c r="I30" s="5">
        <v>0</v>
      </c>
    </row>
    <row r="31" spans="1:9" ht="12.75">
      <c r="A31" s="37"/>
      <c r="G31" s="6">
        <f>SUM(G26:G30)</f>
        <v>255353</v>
      </c>
      <c r="H31" s="4"/>
      <c r="I31" s="6">
        <f>SUM(I26:I30)</f>
        <v>242175</v>
      </c>
    </row>
    <row r="32" spans="1:9" ht="12.75">
      <c r="A32" s="37"/>
      <c r="G32" s="4"/>
      <c r="H32" s="4"/>
      <c r="I32" s="4"/>
    </row>
    <row r="33" spans="1:9" ht="12.75">
      <c r="A33" s="37">
        <v>7</v>
      </c>
      <c r="B33" s="1" t="s">
        <v>49</v>
      </c>
      <c r="G33" s="4">
        <f>G23-G31</f>
        <v>-211405</v>
      </c>
      <c r="H33" s="4"/>
      <c r="I33" s="4">
        <f>I23-I31</f>
        <v>-196615</v>
      </c>
    </row>
    <row r="34" spans="1:9" ht="12.75">
      <c r="A34" s="37"/>
      <c r="G34" s="4"/>
      <c r="H34" s="4"/>
      <c r="I34" s="4"/>
    </row>
    <row r="35" spans="1:9" ht="13.5" thickBot="1">
      <c r="A35" s="37"/>
      <c r="G35" s="7">
        <f>G12+G13+G14+G15+G33</f>
        <v>-196266</v>
      </c>
      <c r="H35" s="4"/>
      <c r="I35" s="7">
        <f>I12+I13+I14+I15+I33</f>
        <v>-180259</v>
      </c>
    </row>
    <row r="36" spans="1:9" ht="13.5" thickTop="1">
      <c r="A36" s="37"/>
      <c r="G36" s="8"/>
      <c r="H36" s="4"/>
      <c r="I36" s="8"/>
    </row>
    <row r="37" spans="1:9" ht="12.75">
      <c r="A37" s="37">
        <v>8</v>
      </c>
      <c r="B37" s="1" t="s">
        <v>50</v>
      </c>
      <c r="G37" s="4"/>
      <c r="H37" s="4"/>
      <c r="I37" s="4"/>
    </row>
    <row r="38" spans="1:9" ht="12.75">
      <c r="A38" s="37"/>
      <c r="B38" s="1" t="s">
        <v>56</v>
      </c>
      <c r="G38" s="4">
        <v>35873</v>
      </c>
      <c r="H38" s="4"/>
      <c r="I38" s="4">
        <v>35873</v>
      </c>
    </row>
    <row r="39" spans="1:9" ht="12.75">
      <c r="A39" s="37"/>
      <c r="B39" s="1" t="s">
        <v>57</v>
      </c>
      <c r="G39" s="4"/>
      <c r="H39" s="4"/>
      <c r="I39" s="4"/>
    </row>
    <row r="40" spans="1:9" ht="12.75">
      <c r="A40" s="37"/>
      <c r="B40" t="s">
        <v>51</v>
      </c>
      <c r="G40" s="4">
        <v>6556</v>
      </c>
      <c r="H40" s="4"/>
      <c r="I40" s="4">
        <v>6556</v>
      </c>
    </row>
    <row r="41" spans="1:9" ht="12.75">
      <c r="A41" s="37"/>
      <c r="B41" t="s">
        <v>52</v>
      </c>
      <c r="G41" s="5">
        <f>-222931-15825</f>
        <v>-238756</v>
      </c>
      <c r="H41" s="4"/>
      <c r="I41" s="5">
        <v>-222931</v>
      </c>
    </row>
    <row r="42" spans="1:9" ht="12.75">
      <c r="A42" s="37"/>
      <c r="G42" s="4">
        <f>SUM(G38:G41)</f>
        <v>-196327</v>
      </c>
      <c r="H42" s="4"/>
      <c r="I42" s="4">
        <f>SUM(I38:I41)</f>
        <v>-180502</v>
      </c>
    </row>
    <row r="43" spans="1:9" ht="12.75">
      <c r="A43" s="37"/>
      <c r="G43" s="4"/>
      <c r="H43" s="4"/>
      <c r="I43" s="4"/>
    </row>
    <row r="44" spans="1:9" ht="12.75">
      <c r="A44" s="37">
        <v>9</v>
      </c>
      <c r="B44" s="1" t="s">
        <v>53</v>
      </c>
      <c r="G44" s="4">
        <v>0</v>
      </c>
      <c r="H44" s="4"/>
      <c r="I44" s="4">
        <v>0</v>
      </c>
    </row>
    <row r="45" spans="1:9" ht="12.75">
      <c r="A45" s="37">
        <v>10</v>
      </c>
      <c r="B45" s="1" t="s">
        <v>54</v>
      </c>
      <c r="G45" s="4">
        <v>61</v>
      </c>
      <c r="H45" s="4"/>
      <c r="I45" s="4">
        <v>243</v>
      </c>
    </row>
    <row r="46" spans="1:9" ht="12.75">
      <c r="A46" s="37">
        <v>11</v>
      </c>
      <c r="B46" s="1" t="s">
        <v>112</v>
      </c>
      <c r="G46" s="4">
        <v>0</v>
      </c>
      <c r="H46" s="4"/>
      <c r="I46" s="4">
        <v>0</v>
      </c>
    </row>
    <row r="47" spans="1:9" ht="13.5" thickBot="1">
      <c r="A47" s="37"/>
      <c r="G47" s="7">
        <f>SUM(G42:G46)</f>
        <v>-196266</v>
      </c>
      <c r="H47" s="4"/>
      <c r="I47" s="7">
        <f>SUM(I42:I45)</f>
        <v>-180259</v>
      </c>
    </row>
    <row r="48" spans="1:9" ht="13.5" thickTop="1">
      <c r="A48" s="37"/>
      <c r="G48" s="4"/>
      <c r="H48" s="4"/>
      <c r="I48" s="4"/>
    </row>
    <row r="49" spans="1:9" ht="12.75">
      <c r="A49" s="37">
        <v>12</v>
      </c>
      <c r="B49" s="1" t="s">
        <v>55</v>
      </c>
      <c r="G49" s="9">
        <f>+G42/G38</f>
        <v>-5.47283472249324</v>
      </c>
      <c r="H49" s="4"/>
      <c r="I49" s="9">
        <f>+I47/I38</f>
        <v>-5.024921249965155</v>
      </c>
    </row>
    <row r="50" spans="1:9" ht="12.75">
      <c r="A50" s="37"/>
      <c r="G50" s="4"/>
      <c r="H50" s="4"/>
      <c r="I50" s="4"/>
    </row>
    <row r="51" spans="7:9" ht="12.75">
      <c r="G51" s="4"/>
      <c r="H51" s="4"/>
      <c r="I51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  <row r="417" spans="7:9" ht="12.75">
      <c r="G417" s="4"/>
      <c r="H417" s="4"/>
      <c r="I417" s="4"/>
    </row>
    <row r="418" spans="7:9" ht="12.75">
      <c r="G418" s="4"/>
      <c r="H418" s="4"/>
      <c r="I418" s="4"/>
    </row>
    <row r="419" spans="7:9" ht="12.75">
      <c r="G419" s="4"/>
      <c r="H419" s="4"/>
      <c r="I419" s="4"/>
    </row>
    <row r="420" spans="7:9" ht="12.75">
      <c r="G420" s="4"/>
      <c r="H420" s="4"/>
      <c r="I420" s="4"/>
    </row>
    <row r="421" spans="7:9" ht="12.75">
      <c r="G421" s="4"/>
      <c r="H421" s="4"/>
      <c r="I421" s="4"/>
    </row>
    <row r="422" spans="7:9" ht="12.75">
      <c r="G422" s="4"/>
      <c r="H422" s="4"/>
      <c r="I42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75" zoomScaleNormal="75" workbookViewId="0" topLeftCell="A131">
      <selection activeCell="D148" sqref="D148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6.421875" style="0" customWidth="1"/>
    <col min="4" max="4" width="9.00390625" style="0" customWidth="1"/>
    <col min="5" max="5" width="19.421875" style="0" customWidth="1"/>
    <col min="6" max="6" width="12.00390625" style="0" customWidth="1"/>
    <col min="7" max="7" width="12.140625" style="0" customWidth="1"/>
    <col min="8" max="8" width="12.57421875" style="0" customWidth="1"/>
    <col min="9" max="9" width="10.57421875" style="0" customWidth="1"/>
  </cols>
  <sheetData>
    <row r="1" ht="12.75">
      <c r="A1" s="1" t="s">
        <v>117</v>
      </c>
    </row>
    <row r="2" ht="12.75">
      <c r="A2" s="1" t="s">
        <v>213</v>
      </c>
    </row>
    <row r="3" ht="12.75">
      <c r="A3" s="1" t="s">
        <v>62</v>
      </c>
    </row>
    <row r="5" spans="1:2" ht="12.75">
      <c r="A5" s="37">
        <v>1</v>
      </c>
      <c r="B5" s="1" t="s">
        <v>63</v>
      </c>
    </row>
    <row r="6" spans="1:2" ht="12.75">
      <c r="A6" s="37"/>
      <c r="B6" s="1"/>
    </row>
    <row r="7" spans="1:2" ht="12.75">
      <c r="A7" s="37"/>
      <c r="B7" t="s">
        <v>181</v>
      </c>
    </row>
    <row r="8" spans="1:2" ht="12.75">
      <c r="A8" s="37"/>
      <c r="B8" t="s">
        <v>182</v>
      </c>
    </row>
    <row r="9" spans="1:2" ht="12.75">
      <c r="A9" s="37"/>
      <c r="B9" t="s">
        <v>183</v>
      </c>
    </row>
    <row r="10" ht="12.75">
      <c r="A10" s="37"/>
    </row>
    <row r="11" spans="1:2" ht="12.75">
      <c r="A11" s="37">
        <v>2</v>
      </c>
      <c r="B11" s="1" t="s">
        <v>218</v>
      </c>
    </row>
    <row r="12" ht="12.75">
      <c r="A12" s="37"/>
    </row>
    <row r="13" spans="1:2" ht="12.75">
      <c r="A13" s="37"/>
      <c r="B13" t="s">
        <v>219</v>
      </c>
    </row>
    <row r="14" spans="1:2" ht="12.75">
      <c r="A14" s="37"/>
      <c r="B14" t="s">
        <v>221</v>
      </c>
    </row>
    <row r="15" spans="1:2" ht="12.75">
      <c r="A15" s="37"/>
      <c r="B15" t="s">
        <v>220</v>
      </c>
    </row>
    <row r="16" ht="12.75">
      <c r="A16" s="37"/>
    </row>
    <row r="17" spans="1:2" ht="12.75">
      <c r="A17" s="37">
        <v>3</v>
      </c>
      <c r="B17" s="1" t="s">
        <v>65</v>
      </c>
    </row>
    <row r="18" spans="1:2" ht="12.75">
      <c r="A18" s="37"/>
      <c r="B18" s="1"/>
    </row>
    <row r="19" spans="1:2" ht="12.75">
      <c r="A19" s="37"/>
      <c r="B19" s="26" t="s">
        <v>129</v>
      </c>
    </row>
    <row r="20" spans="1:7" ht="12.75">
      <c r="A20" s="37"/>
      <c r="B20" s="1"/>
      <c r="G20" s="3" t="s">
        <v>126</v>
      </c>
    </row>
    <row r="21" spans="1:8" ht="12.75">
      <c r="A21" s="37"/>
      <c r="B21" s="1"/>
      <c r="G21" s="3" t="s">
        <v>66</v>
      </c>
      <c r="H21" s="3" t="s">
        <v>127</v>
      </c>
    </row>
    <row r="22" spans="1:8" ht="12.75">
      <c r="A22" s="37"/>
      <c r="B22" s="1"/>
      <c r="F22" s="3" t="s">
        <v>66</v>
      </c>
      <c r="G22" s="3" t="s">
        <v>68</v>
      </c>
      <c r="H22" s="3" t="str">
        <f>+G22</f>
        <v>Year </v>
      </c>
    </row>
    <row r="23" spans="1:8" ht="12.75">
      <c r="A23" s="37"/>
      <c r="B23" s="1"/>
      <c r="F23" s="3" t="s">
        <v>67</v>
      </c>
      <c r="G23" s="3" t="s">
        <v>69</v>
      </c>
      <c r="H23" s="3" t="str">
        <f>+G23</f>
        <v>To Date</v>
      </c>
    </row>
    <row r="24" spans="1:8" ht="12.75">
      <c r="A24" s="37"/>
      <c r="F24" s="12" t="s">
        <v>34</v>
      </c>
      <c r="G24" s="12" t="s">
        <v>34</v>
      </c>
      <c r="H24" s="12" t="s">
        <v>128</v>
      </c>
    </row>
    <row r="25" spans="1:8" ht="12.75">
      <c r="A25" s="37"/>
      <c r="F25" s="15" t="s">
        <v>6</v>
      </c>
      <c r="G25" s="15" t="str">
        <f>+F25</f>
        <v>RM'000</v>
      </c>
      <c r="H25" s="3" t="str">
        <f>+G25</f>
        <v>RM'000</v>
      </c>
    </row>
    <row r="26" spans="1:8" ht="12.75">
      <c r="A26" s="37"/>
      <c r="B26" t="s">
        <v>168</v>
      </c>
      <c r="C26" t="s">
        <v>130</v>
      </c>
      <c r="F26" s="15"/>
      <c r="G26" s="15"/>
      <c r="H26" s="3"/>
    </row>
    <row r="27" spans="1:8" ht="12.75">
      <c r="A27" s="37"/>
      <c r="C27" t="s">
        <v>131</v>
      </c>
      <c r="F27" s="15"/>
      <c r="G27" s="15"/>
      <c r="H27" s="3"/>
    </row>
    <row r="28" spans="1:8" ht="12.75">
      <c r="A28" s="37"/>
      <c r="C28" t="s">
        <v>132</v>
      </c>
      <c r="F28" s="34">
        <v>0</v>
      </c>
      <c r="G28" s="34">
        <v>0</v>
      </c>
      <c r="H28" s="30">
        <v>-18168</v>
      </c>
    </row>
    <row r="29" spans="1:8" ht="12.75">
      <c r="A29" s="37"/>
      <c r="B29" t="s">
        <v>169</v>
      </c>
      <c r="C29" t="s">
        <v>133</v>
      </c>
      <c r="F29" s="34"/>
      <c r="G29" s="34"/>
      <c r="H29" s="30"/>
    </row>
    <row r="30" spans="1:8" ht="12.75">
      <c r="A30" s="37"/>
      <c r="C30" t="s">
        <v>134</v>
      </c>
      <c r="F30" s="34"/>
      <c r="G30" s="34"/>
      <c r="H30" s="30"/>
    </row>
    <row r="31" spans="1:8" ht="12.75">
      <c r="A31" s="37"/>
      <c r="C31" t="s">
        <v>135</v>
      </c>
      <c r="F31" s="34">
        <v>0</v>
      </c>
      <c r="G31" s="34">
        <v>0</v>
      </c>
      <c r="H31" s="31">
        <v>15168</v>
      </c>
    </row>
    <row r="32" spans="1:8" ht="13.5" thickBot="1">
      <c r="A32" s="37"/>
      <c r="F32" s="35">
        <v>0</v>
      </c>
      <c r="G32" s="35">
        <v>0</v>
      </c>
      <c r="H32" s="32">
        <f>SUM(H28:H31)</f>
        <v>-3000</v>
      </c>
    </row>
    <row r="33" ht="13.5" thickTop="1">
      <c r="A33" s="37"/>
    </row>
    <row r="34" spans="1:2" ht="12.75">
      <c r="A34" s="37">
        <v>4</v>
      </c>
      <c r="B34" s="1" t="s">
        <v>64</v>
      </c>
    </row>
    <row r="35" spans="1:2" ht="12.75">
      <c r="A35" s="37"/>
      <c r="B35" s="1"/>
    </row>
    <row r="36" spans="1:2" ht="12.75">
      <c r="A36" s="37"/>
      <c r="B36" t="s">
        <v>83</v>
      </c>
    </row>
    <row r="37" ht="12.75">
      <c r="A37" s="37"/>
    </row>
    <row r="38" spans="1:2" ht="12.75">
      <c r="A38" s="37">
        <v>5</v>
      </c>
      <c r="B38" s="1" t="s">
        <v>23</v>
      </c>
    </row>
    <row r="39" spans="1:2" ht="12.75">
      <c r="A39" s="37"/>
      <c r="B39" s="1"/>
    </row>
    <row r="40" spans="1:8" ht="12.75">
      <c r="A40" s="37"/>
      <c r="B40" s="14" t="s">
        <v>140</v>
      </c>
      <c r="C40" s="14"/>
      <c r="D40" s="14"/>
      <c r="E40" s="14"/>
      <c r="F40" s="14"/>
      <c r="G40" s="14"/>
      <c r="H40" s="15"/>
    </row>
    <row r="41" spans="1:8" ht="12.75">
      <c r="A41" s="37"/>
      <c r="B41" s="14" t="s">
        <v>141</v>
      </c>
      <c r="C41" s="14"/>
      <c r="D41" s="14"/>
      <c r="E41" s="14"/>
      <c r="F41" s="14"/>
      <c r="G41" s="14"/>
      <c r="H41" s="15"/>
    </row>
    <row r="42" spans="1:8" ht="12.75">
      <c r="A42" s="37"/>
      <c r="B42" s="14"/>
      <c r="C42" s="14"/>
      <c r="D42" s="14"/>
      <c r="E42" s="14"/>
      <c r="F42" s="14"/>
      <c r="G42" s="14"/>
      <c r="H42" s="15"/>
    </row>
    <row r="43" spans="1:2" ht="12.75">
      <c r="A43" s="37">
        <v>6</v>
      </c>
      <c r="B43" s="1" t="s">
        <v>138</v>
      </c>
    </row>
    <row r="44" spans="1:2" ht="12.75">
      <c r="A44" s="37"/>
      <c r="B44" s="1"/>
    </row>
    <row r="45" spans="1:2" ht="12.75">
      <c r="A45" s="37"/>
      <c r="B45" t="s">
        <v>70</v>
      </c>
    </row>
    <row r="46" ht="12.75">
      <c r="A46" s="37"/>
    </row>
    <row r="47" spans="1:2" ht="12.75">
      <c r="A47" s="37">
        <v>7</v>
      </c>
      <c r="B47" s="1" t="s">
        <v>136</v>
      </c>
    </row>
    <row r="48" spans="1:2" ht="12.75">
      <c r="A48" s="37"/>
      <c r="B48" s="1"/>
    </row>
    <row r="49" spans="1:2" ht="12.75">
      <c r="A49" s="37"/>
      <c r="B49" t="s">
        <v>72</v>
      </c>
    </row>
    <row r="50" ht="12.75">
      <c r="A50" s="37"/>
    </row>
    <row r="51" spans="1:2" ht="12.75">
      <c r="A51" s="37">
        <v>8</v>
      </c>
      <c r="B51" s="1" t="s">
        <v>71</v>
      </c>
    </row>
    <row r="52" spans="1:2" ht="12.75">
      <c r="A52" s="37"/>
      <c r="B52" s="1"/>
    </row>
    <row r="53" spans="1:2" ht="12.75">
      <c r="A53" s="37"/>
      <c r="B53" t="s">
        <v>137</v>
      </c>
    </row>
    <row r="54" ht="12.75">
      <c r="A54" s="37"/>
    </row>
    <row r="55" spans="1:2" ht="12.75">
      <c r="A55" s="37">
        <v>9</v>
      </c>
      <c r="B55" s="1" t="s">
        <v>73</v>
      </c>
    </row>
    <row r="56" spans="1:2" ht="12.75">
      <c r="A56" s="37"/>
      <c r="B56" s="1"/>
    </row>
    <row r="57" spans="1:2" ht="12.75">
      <c r="A57" s="37"/>
      <c r="B57" t="s">
        <v>184</v>
      </c>
    </row>
    <row r="58" spans="1:2" ht="12.75">
      <c r="A58" s="37"/>
      <c r="B58" t="s">
        <v>185</v>
      </c>
    </row>
    <row r="59" spans="1:2" ht="12.75">
      <c r="A59" s="37"/>
      <c r="B59" t="s">
        <v>186</v>
      </c>
    </row>
    <row r="60" ht="12.75">
      <c r="A60" s="37"/>
    </row>
    <row r="61" ht="12.75">
      <c r="A61" s="37"/>
    </row>
    <row r="62" spans="1:2" ht="12.75">
      <c r="A62" s="37">
        <v>10</v>
      </c>
      <c r="B62" s="1" t="s">
        <v>74</v>
      </c>
    </row>
    <row r="63" spans="1:2" ht="12.75">
      <c r="A63" s="37"/>
      <c r="B63" s="1"/>
    </row>
    <row r="64" spans="1:2" ht="12.75">
      <c r="A64" s="37" t="s">
        <v>13</v>
      </c>
      <c r="B64" t="s">
        <v>226</v>
      </c>
    </row>
    <row r="65" spans="1:2" ht="12.75">
      <c r="A65" s="37"/>
      <c r="B65" t="s">
        <v>222</v>
      </c>
    </row>
    <row r="66" spans="1:2" ht="12.75">
      <c r="A66" s="37"/>
      <c r="B66" t="s">
        <v>223</v>
      </c>
    </row>
    <row r="67" spans="1:2" ht="12.75">
      <c r="A67" s="37"/>
      <c r="B67" t="s">
        <v>224</v>
      </c>
    </row>
    <row r="68" spans="1:2" ht="12.75">
      <c r="A68" s="37"/>
      <c r="B68" t="s">
        <v>225</v>
      </c>
    </row>
    <row r="69" ht="12.75">
      <c r="A69" s="37"/>
    </row>
    <row r="70" spans="1:2" ht="12.75">
      <c r="A70" s="37">
        <v>11</v>
      </c>
      <c r="B70" s="1" t="s">
        <v>75</v>
      </c>
    </row>
    <row r="71" spans="1:2" ht="12.75">
      <c r="A71" s="37"/>
      <c r="B71" s="1"/>
    </row>
    <row r="72" spans="1:2" ht="12.75">
      <c r="A72" s="37"/>
      <c r="B72" t="s">
        <v>142</v>
      </c>
    </row>
    <row r="73" ht="12.75">
      <c r="A73" s="37"/>
    </row>
    <row r="74" spans="1:2" ht="12.75">
      <c r="A74" s="37">
        <v>12</v>
      </c>
      <c r="B74" s="1" t="s">
        <v>139</v>
      </c>
    </row>
    <row r="75" spans="1:2" ht="12.75">
      <c r="A75" s="37"/>
      <c r="B75" s="1"/>
    </row>
    <row r="76" spans="1:2" ht="12.75">
      <c r="A76" s="37"/>
      <c r="B76" t="s">
        <v>211</v>
      </c>
    </row>
    <row r="77" spans="1:2" ht="12.75">
      <c r="A77" s="37"/>
      <c r="B77" t="s">
        <v>212</v>
      </c>
    </row>
    <row r="78" ht="12.75">
      <c r="A78" s="37"/>
    </row>
    <row r="79" spans="1:2" ht="12.75">
      <c r="A79" s="37">
        <v>13</v>
      </c>
      <c r="B79" s="1" t="s">
        <v>76</v>
      </c>
    </row>
    <row r="80" spans="1:2" ht="12.75">
      <c r="A80" s="37"/>
      <c r="B80" s="1"/>
    </row>
    <row r="81" spans="1:2" ht="12.75">
      <c r="A81" s="37"/>
      <c r="B81" t="s">
        <v>187</v>
      </c>
    </row>
    <row r="82" spans="1:8" ht="12.75">
      <c r="A82" s="37"/>
      <c r="F82" s="3" t="s">
        <v>13</v>
      </c>
      <c r="G82" s="3" t="s">
        <v>6</v>
      </c>
      <c r="H82" s="3" t="s">
        <v>13</v>
      </c>
    </row>
    <row r="83" spans="1:2" ht="12.75">
      <c r="A83" s="37"/>
      <c r="B83" t="s">
        <v>77</v>
      </c>
    </row>
    <row r="84" spans="1:3" ht="12.75">
      <c r="A84" s="37"/>
      <c r="C84" t="s">
        <v>146</v>
      </c>
    </row>
    <row r="85" spans="1:7" ht="12.75">
      <c r="A85" s="37"/>
      <c r="D85" t="s">
        <v>147</v>
      </c>
      <c r="G85" s="4">
        <v>41398</v>
      </c>
    </row>
    <row r="86" spans="1:7" ht="12.75">
      <c r="A86" s="37"/>
      <c r="D86" t="s">
        <v>148</v>
      </c>
      <c r="G86" s="4">
        <v>639</v>
      </c>
    </row>
    <row r="87" spans="1:7" ht="12.75">
      <c r="A87" s="37"/>
      <c r="D87" t="s">
        <v>177</v>
      </c>
      <c r="G87" s="4">
        <v>4793</v>
      </c>
    </row>
    <row r="88" spans="1:8" ht="12.75">
      <c r="A88" s="37"/>
      <c r="F88" s="14" t="s">
        <v>13</v>
      </c>
      <c r="G88" s="6">
        <f>SUM(G85:G87)</f>
        <v>46830</v>
      </c>
      <c r="H88" s="14" t="s">
        <v>13</v>
      </c>
    </row>
    <row r="89" spans="1:8" ht="12.75">
      <c r="A89" s="37"/>
      <c r="C89" t="s">
        <v>143</v>
      </c>
      <c r="F89" s="14"/>
      <c r="G89" s="8"/>
      <c r="H89" s="14"/>
    </row>
    <row r="90" spans="1:8" ht="12.75">
      <c r="A90" s="37"/>
      <c r="D90" t="s">
        <v>147</v>
      </c>
      <c r="F90" s="14"/>
      <c r="G90" s="8">
        <v>5824</v>
      </c>
      <c r="H90" s="14"/>
    </row>
    <row r="91" spans="1:8" ht="12.75">
      <c r="A91" s="37"/>
      <c r="D91" t="s">
        <v>177</v>
      </c>
      <c r="F91" s="14"/>
      <c r="G91" s="8">
        <v>1342</v>
      </c>
      <c r="H91" s="14"/>
    </row>
    <row r="92" spans="1:8" ht="12.75">
      <c r="A92" s="37"/>
      <c r="D92" t="s">
        <v>178</v>
      </c>
      <c r="F92" s="14"/>
      <c r="G92" s="8">
        <v>7285</v>
      </c>
      <c r="H92" s="14"/>
    </row>
    <row r="93" spans="1:8" ht="12.75">
      <c r="A93" s="37"/>
      <c r="D93" t="s">
        <v>145</v>
      </c>
      <c r="F93" s="14"/>
      <c r="G93" s="8">
        <v>130837</v>
      </c>
      <c r="H93" s="14"/>
    </row>
    <row r="94" spans="1:8" ht="12.75">
      <c r="A94" s="37"/>
      <c r="D94" t="s">
        <v>144</v>
      </c>
      <c r="F94" s="14"/>
      <c r="G94" s="8">
        <v>2180</v>
      </c>
      <c r="H94" s="14"/>
    </row>
    <row r="95" spans="1:8" ht="12.75">
      <c r="A95" s="37"/>
      <c r="D95" t="s">
        <v>179</v>
      </c>
      <c r="F95" s="14"/>
      <c r="G95" s="8">
        <v>802</v>
      </c>
      <c r="H95" s="14"/>
    </row>
    <row r="96" spans="1:8" ht="12.75">
      <c r="A96" s="37"/>
      <c r="F96" s="14"/>
      <c r="G96" s="6">
        <f>SUM(G90:G95)</f>
        <v>148270</v>
      </c>
      <c r="H96" s="14"/>
    </row>
    <row r="97" spans="1:8" ht="9" customHeight="1">
      <c r="A97" s="37"/>
      <c r="F97" s="14"/>
      <c r="G97" s="8"/>
      <c r="H97" s="14"/>
    </row>
    <row r="98" spans="1:8" ht="13.5" thickBot="1">
      <c r="A98" s="37"/>
      <c r="C98" t="s">
        <v>149</v>
      </c>
      <c r="F98" s="14"/>
      <c r="G98" s="7">
        <f>+G96+G88</f>
        <v>195100</v>
      </c>
      <c r="H98" s="14"/>
    </row>
    <row r="99" ht="7.5" customHeight="1" thickTop="1">
      <c r="A99" s="37"/>
    </row>
    <row r="100" spans="1:2" ht="12.75">
      <c r="A100" s="37" t="s">
        <v>13</v>
      </c>
      <c r="B100" t="s">
        <v>78</v>
      </c>
    </row>
    <row r="101" spans="1:2" ht="12.75">
      <c r="A101" s="37"/>
      <c r="B101" t="s">
        <v>13</v>
      </c>
    </row>
    <row r="102" spans="1:2" ht="12.75">
      <c r="A102" s="37">
        <v>14</v>
      </c>
      <c r="B102" s="1" t="s">
        <v>79</v>
      </c>
    </row>
    <row r="103" spans="1:2" ht="12.75">
      <c r="A103" s="37"/>
      <c r="B103" s="1"/>
    </row>
    <row r="104" spans="1:2" ht="12.75">
      <c r="A104" s="37"/>
      <c r="B104" s="26" t="s">
        <v>188</v>
      </c>
    </row>
    <row r="105" spans="1:2" ht="12.75">
      <c r="A105" s="37"/>
      <c r="B105" s="26"/>
    </row>
    <row r="106" spans="1:2" ht="12.75">
      <c r="A106" s="37"/>
      <c r="B106" s="26"/>
    </row>
    <row r="107" spans="1:2" ht="12.75">
      <c r="A107" s="37"/>
      <c r="B107" s="26"/>
    </row>
    <row r="108" spans="1:7" ht="12.75">
      <c r="A108" s="37"/>
      <c r="B108" s="1"/>
      <c r="G108" s="3" t="str">
        <f>+G82</f>
        <v>RM'000</v>
      </c>
    </row>
    <row r="109" spans="1:7" ht="12.75">
      <c r="A109" s="37"/>
      <c r="B109" s="1"/>
      <c r="C109" t="s">
        <v>150</v>
      </c>
      <c r="G109" s="4">
        <v>9212</v>
      </c>
    </row>
    <row r="110" spans="1:7" ht="12.75">
      <c r="A110" s="37"/>
      <c r="C110" t="s">
        <v>151</v>
      </c>
      <c r="G110" s="4"/>
    </row>
    <row r="111" spans="1:7" ht="12.75">
      <c r="A111" s="37"/>
      <c r="C111" t="s">
        <v>152</v>
      </c>
      <c r="G111" s="4">
        <v>27000</v>
      </c>
    </row>
    <row r="112" spans="1:7" ht="13.5" thickBot="1">
      <c r="A112" s="37"/>
      <c r="G112" s="7">
        <f>SUM(G109:G111)</f>
        <v>36212</v>
      </c>
    </row>
    <row r="113" spans="1:7" ht="13.5" thickTop="1">
      <c r="A113" s="37"/>
      <c r="G113" s="4"/>
    </row>
    <row r="114" spans="1:7" ht="12.75">
      <c r="A114" s="37"/>
      <c r="G114" s="4"/>
    </row>
    <row r="115" spans="1:2" ht="12.75">
      <c r="A115" s="37">
        <v>15</v>
      </c>
      <c r="B115" s="1" t="s">
        <v>80</v>
      </c>
    </row>
    <row r="116" spans="1:2" ht="12.75">
      <c r="A116" s="37"/>
      <c r="B116" s="1"/>
    </row>
    <row r="117" spans="1:2" ht="12.75">
      <c r="A117" s="37"/>
      <c r="B117" t="s">
        <v>189</v>
      </c>
    </row>
    <row r="118" spans="1:2" ht="12.75">
      <c r="A118" s="37"/>
      <c r="B118" t="s">
        <v>190</v>
      </c>
    </row>
    <row r="119" spans="1:2" ht="12.75">
      <c r="A119" s="37"/>
      <c r="B119" t="s">
        <v>191</v>
      </c>
    </row>
    <row r="120" ht="12.75">
      <c r="A120" s="37"/>
    </row>
    <row r="121" spans="1:2" ht="12.75">
      <c r="A121" s="37">
        <v>16</v>
      </c>
      <c r="B121" s="1" t="s">
        <v>171</v>
      </c>
    </row>
    <row r="122" spans="1:2" ht="12.75">
      <c r="A122" s="37"/>
      <c r="B122" s="1"/>
    </row>
    <row r="123" spans="1:2" ht="12.75">
      <c r="A123" s="37"/>
      <c r="B123" t="s">
        <v>95</v>
      </c>
    </row>
    <row r="124" spans="1:2" ht="12.75">
      <c r="A124" s="37"/>
      <c r="B124" t="s">
        <v>81</v>
      </c>
    </row>
    <row r="125" spans="1:2" ht="12.75">
      <c r="A125" s="37"/>
      <c r="B125" t="s">
        <v>82</v>
      </c>
    </row>
    <row r="126" spans="1:4" ht="12.75">
      <c r="A126" s="37"/>
      <c r="C126" t="s">
        <v>168</v>
      </c>
      <c r="D126" t="s">
        <v>192</v>
      </c>
    </row>
    <row r="127" spans="1:4" ht="12.75">
      <c r="A127" s="37"/>
      <c r="D127" t="s">
        <v>193</v>
      </c>
    </row>
    <row r="128" spans="1:4" ht="12.75">
      <c r="A128" s="37"/>
      <c r="D128" t="s">
        <v>194</v>
      </c>
    </row>
    <row r="129" spans="1:4" ht="12.75">
      <c r="A129" s="37"/>
      <c r="D129" t="s">
        <v>195</v>
      </c>
    </row>
    <row r="130" spans="1:4" ht="12.75">
      <c r="A130" s="37"/>
      <c r="D130" t="s">
        <v>196</v>
      </c>
    </row>
    <row r="131" spans="1:4" ht="12.75">
      <c r="A131" s="37"/>
      <c r="D131" t="s">
        <v>197</v>
      </c>
    </row>
    <row r="132" spans="1:4" ht="12.75">
      <c r="A132" s="37"/>
      <c r="C132" t="s">
        <v>169</v>
      </c>
      <c r="D132" t="s">
        <v>198</v>
      </c>
    </row>
    <row r="133" spans="1:4" ht="12.75">
      <c r="A133" s="37"/>
      <c r="D133" t="s">
        <v>199</v>
      </c>
    </row>
    <row r="134" spans="1:4" ht="12.75">
      <c r="A134" s="37"/>
      <c r="D134" t="s">
        <v>200</v>
      </c>
    </row>
    <row r="135" spans="1:4" ht="12.75">
      <c r="A135" s="37"/>
      <c r="C135" t="s">
        <v>170</v>
      </c>
      <c r="D135" t="s">
        <v>201</v>
      </c>
    </row>
    <row r="136" spans="1:4" ht="12.75">
      <c r="A136" s="37"/>
      <c r="D136" t="s">
        <v>202</v>
      </c>
    </row>
    <row r="137" spans="1:4" ht="12.75">
      <c r="A137" s="37"/>
      <c r="D137" t="s">
        <v>203</v>
      </c>
    </row>
    <row r="138" spans="1:4" ht="12.75">
      <c r="A138" s="37"/>
      <c r="C138" t="s">
        <v>172</v>
      </c>
      <c r="D138" t="s">
        <v>204</v>
      </c>
    </row>
    <row r="139" spans="1:4" ht="12.75">
      <c r="A139" s="37"/>
      <c r="D139" t="s">
        <v>205</v>
      </c>
    </row>
    <row r="140" spans="1:4" ht="12.75">
      <c r="A140" s="37"/>
      <c r="D140" t="s">
        <v>206</v>
      </c>
    </row>
    <row r="141" spans="1:4" ht="12.75">
      <c r="A141" s="37"/>
      <c r="D141" t="s">
        <v>209</v>
      </c>
    </row>
    <row r="142" spans="1:4" ht="12.75">
      <c r="A142" s="37"/>
      <c r="D142" t="s">
        <v>210</v>
      </c>
    </row>
    <row r="143" spans="1:4" ht="12.75">
      <c r="A143" s="37"/>
      <c r="C143" t="s">
        <v>228</v>
      </c>
      <c r="D143" t="s">
        <v>229</v>
      </c>
    </row>
    <row r="144" spans="1:4" ht="12.75">
      <c r="A144" s="37"/>
      <c r="D144" t="s">
        <v>231</v>
      </c>
    </row>
    <row r="145" spans="1:4" ht="12.75">
      <c r="A145" s="37"/>
      <c r="D145" t="s">
        <v>230</v>
      </c>
    </row>
    <row r="146" spans="1:4" ht="12.75">
      <c r="A146" s="37"/>
      <c r="D146" t="s">
        <v>232</v>
      </c>
    </row>
    <row r="147" spans="1:4" ht="12.75">
      <c r="A147" s="37"/>
      <c r="D147" t="s">
        <v>233</v>
      </c>
    </row>
    <row r="148" ht="12.75">
      <c r="A148" s="37"/>
    </row>
    <row r="149" spans="1:2" ht="12.75">
      <c r="A149" s="37">
        <v>17</v>
      </c>
      <c r="B149" s="1" t="s">
        <v>100</v>
      </c>
    </row>
    <row r="150" spans="1:2" ht="12.75">
      <c r="A150" s="37"/>
      <c r="B150" s="1"/>
    </row>
    <row r="151" spans="1:2" ht="12.75">
      <c r="A151" s="37"/>
      <c r="B151" s="26" t="s">
        <v>153</v>
      </c>
    </row>
    <row r="152" spans="1:8" ht="12.75">
      <c r="A152" s="37"/>
      <c r="B152" s="1"/>
      <c r="F152" s="3"/>
      <c r="G152" s="3" t="s">
        <v>154</v>
      </c>
      <c r="H152" s="3" t="s">
        <v>156</v>
      </c>
    </row>
    <row r="153" spans="1:8" ht="12.75">
      <c r="A153" s="37"/>
      <c r="B153" s="1"/>
      <c r="F153" s="3" t="s">
        <v>8</v>
      </c>
      <c r="G153" s="3" t="s">
        <v>155</v>
      </c>
      <c r="H153" s="3" t="s">
        <v>157</v>
      </c>
    </row>
    <row r="154" spans="1:8" ht="12.75">
      <c r="A154" s="37"/>
      <c r="B154" s="1"/>
      <c r="F154" s="3" t="s">
        <v>6</v>
      </c>
      <c r="G154" s="3" t="str">
        <f>+F154</f>
        <v>RM'000</v>
      </c>
      <c r="H154" s="3" t="str">
        <f>+G154</f>
        <v>RM'000</v>
      </c>
    </row>
    <row r="155" spans="1:8" ht="12.75">
      <c r="A155" s="37"/>
      <c r="B155" s="1"/>
      <c r="C155" t="s">
        <v>158</v>
      </c>
      <c r="F155" s="4">
        <v>930</v>
      </c>
      <c r="G155" s="4">
        <f>-15825-G156</f>
        <v>-3539</v>
      </c>
      <c r="H155" s="8">
        <f>43949-43060+15135-218-79</f>
        <v>15727</v>
      </c>
    </row>
    <row r="156" spans="1:8" ht="12.75">
      <c r="A156" s="37"/>
      <c r="C156" t="s">
        <v>159</v>
      </c>
      <c r="F156" s="4">
        <v>0</v>
      </c>
      <c r="G156" s="4">
        <v>-12286</v>
      </c>
      <c r="H156" s="4">
        <f>43060+79+218</f>
        <v>43357</v>
      </c>
    </row>
    <row r="157" spans="1:8" ht="13.5" thickBot="1">
      <c r="A157" s="37"/>
      <c r="F157" s="7">
        <f>SUM(F155:F156)</f>
        <v>930</v>
      </c>
      <c r="G157" s="7">
        <f>SUM(G155:G156)</f>
        <v>-15825</v>
      </c>
      <c r="H157" s="36">
        <f>SUM(H155:H156)</f>
        <v>59084</v>
      </c>
    </row>
    <row r="158" spans="1:2" ht="13.5" thickTop="1">
      <c r="A158" s="37"/>
      <c r="B158" t="s">
        <v>13</v>
      </c>
    </row>
    <row r="159" ht="12.75">
      <c r="A159" s="37"/>
    </row>
    <row r="160" spans="1:2" ht="12.75">
      <c r="A160" s="37">
        <v>18</v>
      </c>
      <c r="B160" s="1" t="s">
        <v>161</v>
      </c>
    </row>
    <row r="161" spans="1:2" ht="12.75">
      <c r="A161" s="37"/>
      <c r="B161" s="1"/>
    </row>
    <row r="162" spans="1:2" ht="12.75">
      <c r="A162" s="37"/>
      <c r="B162" t="s">
        <v>216</v>
      </c>
    </row>
    <row r="163" spans="1:2" ht="12.75">
      <c r="A163" s="37"/>
      <c r="B163" t="s">
        <v>217</v>
      </c>
    </row>
    <row r="164" spans="1:2" ht="12.75">
      <c r="A164" s="37"/>
      <c r="B164" t="s">
        <v>207</v>
      </c>
    </row>
    <row r="165" ht="12.75">
      <c r="A165" s="37"/>
    </row>
    <row r="166" spans="1:2" ht="12.75">
      <c r="A166" s="37">
        <v>19</v>
      </c>
      <c r="B166" s="1" t="s">
        <v>101</v>
      </c>
    </row>
    <row r="167" spans="1:2" ht="12.75">
      <c r="A167" s="37"/>
      <c r="B167" s="1"/>
    </row>
    <row r="168" spans="1:2" ht="12.75">
      <c r="A168" s="37"/>
      <c r="B168" s="26" t="s">
        <v>214</v>
      </c>
    </row>
    <row r="169" spans="1:2" ht="12.75">
      <c r="A169" s="37"/>
      <c r="B169" s="26" t="s">
        <v>215</v>
      </c>
    </row>
    <row r="170" spans="1:2" ht="12.75">
      <c r="A170" s="37"/>
      <c r="B170" s="26"/>
    </row>
    <row r="171" spans="1:2" ht="12.75">
      <c r="A171" s="37">
        <v>20</v>
      </c>
      <c r="B171" s="1" t="s">
        <v>160</v>
      </c>
    </row>
    <row r="172" spans="1:2" ht="12.75">
      <c r="A172" s="37"/>
      <c r="B172" s="1"/>
    </row>
    <row r="173" spans="1:2" ht="12.75">
      <c r="A173" s="37"/>
      <c r="B173" s="26" t="s">
        <v>227</v>
      </c>
    </row>
    <row r="174" spans="1:2" ht="12.75">
      <c r="A174" s="37"/>
      <c r="B174" s="26" t="s">
        <v>173</v>
      </c>
    </row>
    <row r="175" spans="1:2" ht="12.75">
      <c r="A175" s="37"/>
      <c r="B175" s="26" t="s">
        <v>174</v>
      </c>
    </row>
    <row r="176" spans="1:2" ht="12.75">
      <c r="A176" s="37"/>
      <c r="B176" s="26"/>
    </row>
    <row r="177" spans="1:2" ht="12.75">
      <c r="A177" s="37">
        <v>21</v>
      </c>
      <c r="B177" s="1" t="s">
        <v>104</v>
      </c>
    </row>
    <row r="178" spans="1:2" ht="12.75">
      <c r="A178" s="37"/>
      <c r="B178" s="1"/>
    </row>
    <row r="179" spans="1:2" ht="12.75">
      <c r="A179" s="37"/>
      <c r="B179" t="s">
        <v>106</v>
      </c>
    </row>
    <row r="180" ht="12.75">
      <c r="A180" s="37"/>
    </row>
    <row r="181" spans="1:2" ht="12.75">
      <c r="A181" s="37">
        <v>22</v>
      </c>
      <c r="B181" s="1" t="s">
        <v>102</v>
      </c>
    </row>
    <row r="182" spans="1:2" ht="12.75">
      <c r="A182" s="37"/>
      <c r="B182" s="1"/>
    </row>
    <row r="183" spans="1:2" ht="12.75">
      <c r="A183" s="37"/>
      <c r="B183" t="s">
        <v>162</v>
      </c>
    </row>
    <row r="184" ht="12.75">
      <c r="A184" s="37"/>
    </row>
    <row r="185" spans="1:2" ht="12.75">
      <c r="A185" s="37">
        <v>23</v>
      </c>
      <c r="B185" s="1" t="s">
        <v>103</v>
      </c>
    </row>
    <row r="186" spans="1:2" ht="12.75">
      <c r="A186" s="37"/>
      <c r="B186" s="1"/>
    </row>
    <row r="187" spans="1:2" ht="12.75">
      <c r="A187" s="37"/>
      <c r="B187" s="26" t="s">
        <v>208</v>
      </c>
    </row>
    <row r="188" spans="1:2" ht="12.75">
      <c r="A188" s="37"/>
      <c r="B188" s="1"/>
    </row>
    <row r="189" spans="1:2" ht="12.75">
      <c r="A189" s="37">
        <v>24</v>
      </c>
      <c r="B189" s="1" t="s">
        <v>105</v>
      </c>
    </row>
    <row r="190" spans="1:2" ht="12.75">
      <c r="A190" s="37"/>
      <c r="B190" s="1"/>
    </row>
    <row r="191" spans="1:2" ht="12.75">
      <c r="A191" s="37"/>
      <c r="B191" t="s">
        <v>107</v>
      </c>
    </row>
    <row r="192" spans="1:2" ht="12.75">
      <c r="A192" s="37"/>
      <c r="B192" t="s">
        <v>108</v>
      </c>
    </row>
    <row r="193" spans="1:2" ht="12.75">
      <c r="A193" s="37"/>
      <c r="B193" t="s">
        <v>109</v>
      </c>
    </row>
    <row r="194" spans="1:2" ht="12.75">
      <c r="A194" s="37"/>
      <c r="B194" t="s">
        <v>110</v>
      </c>
    </row>
    <row r="195" ht="12.75">
      <c r="A195" s="37"/>
    </row>
    <row r="196" ht="12.75">
      <c r="A196" s="37"/>
    </row>
    <row r="197" ht="12.75">
      <c r="A197" s="37"/>
    </row>
    <row r="200" ht="12.75">
      <c r="B200" s="1" t="s">
        <v>163</v>
      </c>
    </row>
    <row r="207" ht="12.75">
      <c r="B207" s="1" t="s">
        <v>164</v>
      </c>
    </row>
    <row r="208" ht="12.75">
      <c r="B208" s="1" t="s">
        <v>165</v>
      </c>
    </row>
    <row r="209" ht="12.75">
      <c r="B209" s="1" t="s">
        <v>166</v>
      </c>
    </row>
    <row r="210" ht="12.75">
      <c r="B210" s="1" t="s">
        <v>167</v>
      </c>
    </row>
  </sheetData>
  <printOptions/>
  <pageMargins left="0.7" right="0.53" top="0.8" bottom="0.25" header="0.5" footer="0.5"/>
  <pageSetup horizontalDpi="600" verticalDpi="600" orientation="portrait" paperSize="9" r:id="rId1"/>
  <rowBreaks count="3" manualBreakCount="3">
    <brk id="60" max="255" man="1"/>
    <brk id="113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MARCO SHOE</cp:lastModifiedBy>
  <cp:lastPrinted>1999-11-26T08:15:09Z</cp:lastPrinted>
  <dcterms:created xsi:type="dcterms:W3CDTF">1999-09-28T02:28:44Z</dcterms:created>
  <cp:category/>
  <cp:version/>
  <cp:contentType/>
  <cp:contentStatus/>
</cp:coreProperties>
</file>