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60" windowWidth="8400" windowHeight="4875" activeTab="3"/>
  </bookViews>
  <sheets>
    <sheet name="Income Statement" sheetId="1" r:id="rId1"/>
    <sheet name="Balance Sheet" sheetId="2" r:id="rId2"/>
    <sheet name="Changes In Equity" sheetId="3" r:id="rId3"/>
    <sheet name="Cash Flow" sheetId="4" r:id="rId4"/>
  </sheets>
  <definedNames>
    <definedName name="_xlnm.Print_Area" localSheetId="0">'Income Statement'!$A$1:$L$65</definedName>
  </definedNames>
  <calcPr fullCalcOnLoad="1"/>
</workbook>
</file>

<file path=xl/sharedStrings.xml><?xml version="1.0" encoding="utf-8"?>
<sst xmlns="http://schemas.openxmlformats.org/spreadsheetml/2006/main" count="204" uniqueCount="121">
  <si>
    <t>Revenue</t>
  </si>
  <si>
    <t>Other operating income</t>
  </si>
  <si>
    <t>Finance costs</t>
  </si>
  <si>
    <t>Profit before tax</t>
  </si>
  <si>
    <t>Current Assets</t>
  </si>
  <si>
    <t>Cash and bank balances</t>
  </si>
  <si>
    <t>Current Liabilities</t>
  </si>
  <si>
    <t>Share</t>
  </si>
  <si>
    <t>Capital</t>
  </si>
  <si>
    <t>Premium</t>
  </si>
  <si>
    <t xml:space="preserve">CONDENSED CONSOLIDATED STATEMENT OF CHANGES IN EQUITY FOR </t>
  </si>
  <si>
    <t>Adjustments for:</t>
  </si>
  <si>
    <t>Depreciation of property, plant and equipment</t>
  </si>
  <si>
    <t>Interest income</t>
  </si>
  <si>
    <t>Operating profit before working capital changes</t>
  </si>
  <si>
    <t>Income tax paid</t>
  </si>
  <si>
    <t>Interest received</t>
  </si>
  <si>
    <t>Interest paid</t>
  </si>
  <si>
    <t>CASH AND CASH EQUIVALENTS</t>
  </si>
  <si>
    <t>(The figures have not been audited)</t>
  </si>
  <si>
    <t>CONDENSED CONSOLIDATED CASH FLOW STATEMENT FOR THE</t>
  </si>
  <si>
    <t>MELATI EHSAN HOLDINGS BERHAD (673293-X)</t>
  </si>
  <si>
    <t>Cumulative Quarter</t>
  </si>
  <si>
    <t>RM</t>
  </si>
  <si>
    <t>Goodwill on consolidation</t>
  </si>
  <si>
    <t>Trade receivables</t>
  </si>
  <si>
    <t>Trade payables</t>
  </si>
  <si>
    <t>Individual Quarter</t>
  </si>
  <si>
    <t>Earnings per share (sen)</t>
  </si>
  <si>
    <t>(Increase)/Decrease in:</t>
  </si>
  <si>
    <t>Amount due from contract customers</t>
  </si>
  <si>
    <t>Increase/(Decrease) in:</t>
  </si>
  <si>
    <t>Amount due to contract customers</t>
  </si>
  <si>
    <t>Other payables and accrued expenses</t>
  </si>
  <si>
    <t>Repayment of hire-purchase payable</t>
  </si>
  <si>
    <t>The Condensed Consolidated Income Statement should be read in conjunction with the accompanying explanatory notes attached to the interim financial statements.</t>
  </si>
  <si>
    <t>Administrative expenses</t>
  </si>
  <si>
    <t>Tax liabilities</t>
  </si>
  <si>
    <t>Deferred tax liabilities</t>
  </si>
  <si>
    <t>*</t>
  </si>
  <si>
    <t>ASSETS</t>
  </si>
  <si>
    <t>The Condensed Consolidated Balance Sheet should be read in conjunction with the accompanying explanatory notes attached to the interim financial statements.</t>
  </si>
  <si>
    <t>The Condensed Consolidated Statement Of Changes In Equity should be read in conjunction with the accompanying explanatory notes attached to the interim financial statements.</t>
  </si>
  <si>
    <t>The Condensed Consolidated Cash Flow Statement should be read in conjunction with the accompanying explanatory notes attached to the interim financial statements.</t>
  </si>
  <si>
    <t>Gross profit</t>
  </si>
  <si>
    <t>Corresponding</t>
  </si>
  <si>
    <t>Current Year</t>
  </si>
  <si>
    <t>Quarter</t>
  </si>
  <si>
    <t>Preceding Year</t>
  </si>
  <si>
    <t>Net assets per share (RM)</t>
  </si>
  <si>
    <t>As At</t>
  </si>
  <si>
    <t xml:space="preserve"> - Basic</t>
  </si>
  <si>
    <t xml:space="preserve"> - Diluted</t>
  </si>
  <si>
    <t>Reserves</t>
  </si>
  <si>
    <t>Reverse</t>
  </si>
  <si>
    <t>Acquisition</t>
  </si>
  <si>
    <t>Short term borrowings</t>
  </si>
  <si>
    <t>Long term borrowing</t>
  </si>
  <si>
    <t>Net cash used in operating activities</t>
  </si>
  <si>
    <t>Cash absorbed by operations</t>
  </si>
  <si>
    <t>Purchase of property, plant and equipment</t>
  </si>
  <si>
    <t>CASH FLOWS USED IN OPERATING ACTIVITIES</t>
  </si>
  <si>
    <t>Bank balance under joint account</t>
  </si>
  <si>
    <t>Cost of sales</t>
  </si>
  <si>
    <t>Property, plant &amp; equipment</t>
  </si>
  <si>
    <t>Income tax expense</t>
  </si>
  <si>
    <t>CASH FLOWS FROM FINANCING ACTIVITIES</t>
  </si>
  <si>
    <t>Net cash from financing activities</t>
  </si>
  <si>
    <t xml:space="preserve">  AT BEGINNING OF THE YEAR</t>
  </si>
  <si>
    <t xml:space="preserve">  AT END OF YEAR</t>
  </si>
  <si>
    <t>Net profit for the year</t>
  </si>
  <si>
    <t>NA</t>
  </si>
  <si>
    <t>To-Date</t>
  </si>
  <si>
    <t>A14</t>
  </si>
  <si>
    <t>Note</t>
  </si>
  <si>
    <t>Long term trade receivables</t>
  </si>
  <si>
    <t>Investment income from short-term deposits</t>
  </si>
  <si>
    <t>30/11/2007</t>
  </si>
  <si>
    <t>Non-Current Assets</t>
  </si>
  <si>
    <t>Other receivables and prepaid expenses</t>
  </si>
  <si>
    <t>EQUITY AND LIABILITIES</t>
  </si>
  <si>
    <t>Capital and Reserves</t>
  </si>
  <si>
    <t>Issued capital</t>
  </si>
  <si>
    <t>Total Equity</t>
  </si>
  <si>
    <t>Other payables, accrued expenses and provisions</t>
  </si>
  <si>
    <t>TOTAL ASSETS</t>
  </si>
  <si>
    <t>Non-Current Liabilities</t>
  </si>
  <si>
    <t>Total Liabilities</t>
  </si>
  <si>
    <t>TOTAL EQUITY AND LIABILITIES</t>
  </si>
  <si>
    <t>Balance as at September 1, 2006</t>
  </si>
  <si>
    <t>THE FIRST QUARTER ENDED NOVEMBER 30, 2007</t>
  </si>
  <si>
    <t>CONDENSED CONSOLIDATED INCOME STATEMENT FOR THE FIRST QUARTER ENDED NOVEMBER 30, 2007</t>
  </si>
  <si>
    <t>CONDENSED CONSOLIDATED BALANCE SHEET AS AT NOVEMBER 30, 2007</t>
  </si>
  <si>
    <t>Acquisition of subsidiaries</t>
  </si>
  <si>
    <t>Arising from reverse acquisition</t>
  </si>
  <si>
    <t>Public issue of shares</t>
  </si>
  <si>
    <t>Share issues expenses</t>
  </si>
  <si>
    <t>Balance as at August 31, 2007</t>
  </si>
  <si>
    <t>Balance as at September 1, 2007</t>
  </si>
  <si>
    <t>Issued</t>
  </si>
  <si>
    <t>Retained</t>
  </si>
  <si>
    <t>earnings</t>
  </si>
  <si>
    <t>Total/Net</t>
  </si>
  <si>
    <t>Distributable</t>
  </si>
  <si>
    <t>Reserve</t>
  </si>
  <si>
    <t>Non-distributable Reserve</t>
  </si>
  <si>
    <t>Net profit for the period</t>
  </si>
  <si>
    <t>Balance as at November 30, 2007</t>
  </si>
  <si>
    <t>Profit for the period attributable to</t>
  </si>
  <si>
    <t>equity holders of the Company</t>
  </si>
  <si>
    <t>FIRST QUARTER ENDED NOVEMBER 30, 2007</t>
  </si>
  <si>
    <t>Period Ended</t>
  </si>
  <si>
    <t>Period To-Date</t>
  </si>
  <si>
    <t>CASH FLOWS FROM INVESTING ACTIVITIES</t>
  </si>
  <si>
    <t>Net cash from investing activities</t>
  </si>
  <si>
    <t>Fixed deposit pledged</t>
  </si>
  <si>
    <t>Amount deposit into sinking fund trust account</t>
  </si>
  <si>
    <t>NET DECRESAE IN CASH AND CASH EQUIVALENTS</t>
  </si>
  <si>
    <t>Proceed from long-term loan</t>
  </si>
  <si>
    <t xml:space="preserve">Current Period </t>
  </si>
  <si>
    <t>As this is the fourth quarterly report being drawn out after the Group was conceived on January 3, 2007, there are no comparative consolidated figures for the preceding financial year's corresponding quarter and period to-date.</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</si>
</sst>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0.00000_);[Red]\(#,##0.00000\)"/>
    <numFmt numFmtId="166" formatCode="#,##0.0_);\(#,##0.0\)"/>
    <numFmt numFmtId="167" formatCode="_(* #,##0.0_);_(* \(#,##0.0\);_(* &quot;-&quot;??_);_(@_)"/>
    <numFmt numFmtId="168" formatCode="_(* #,##0_);_(* \(#,##0\);_(* &quot;-&quot;??_);_(@_)"/>
    <numFmt numFmtId="169" formatCode="0.00000000"/>
    <numFmt numFmtId="170" formatCode="0.0000000"/>
    <numFmt numFmtId="171" formatCode="0.000000"/>
    <numFmt numFmtId="172" formatCode="0.00000"/>
    <numFmt numFmtId="173" formatCode="0.0000"/>
    <numFmt numFmtId="174" formatCode="0.000"/>
    <numFmt numFmtId="175" formatCode="#,##0.000_);\(#,##0.000\)"/>
    <numFmt numFmtId="176" formatCode="_(* #,##0.000_);_(* \(#,##0.000\);_(* &quot;-&quot;??_);_(@_)"/>
    <numFmt numFmtId="177" formatCode="_(* #,##0.0000_);_(* \(#,##0.0000\);_(* &quot;-&quot;??_);_(@_)"/>
  </numFmts>
  <fonts count="41">
    <font>
      <sz val="12"/>
      <name val="Times New Roman"/>
      <family val="0"/>
    </font>
    <font>
      <sz val="8"/>
      <name val="Times New Roman"/>
      <family val="1"/>
    </font>
    <font>
      <b/>
      <sz val="12"/>
      <name val="Times New Roman"/>
      <family val="1"/>
    </font>
    <font>
      <b/>
      <sz val="14"/>
      <name val="Times New Roman"/>
      <family val="1"/>
    </font>
    <font>
      <sz val="14"/>
      <name val="Times New Roman"/>
      <family val="1"/>
    </font>
    <font>
      <u val="single"/>
      <sz val="12"/>
      <name val="Times New Roman"/>
      <family val="1"/>
    </font>
    <font>
      <b/>
      <sz val="15"/>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vertical="justify" wrapText="1"/>
    </xf>
    <xf numFmtId="39" fontId="2" fillId="0" borderId="0" xfId="0" applyNumberFormat="1" applyFont="1" applyAlignment="1">
      <alignment horizontal="center"/>
    </xf>
    <xf numFmtId="0" fontId="2" fillId="0" borderId="0" xfId="0" applyFont="1" applyAlignment="1">
      <alignment horizontal="center"/>
    </xf>
    <xf numFmtId="0" fontId="0" fillId="0" borderId="0" xfId="0" applyFont="1" applyAlignment="1">
      <alignment horizontal="center"/>
    </xf>
    <xf numFmtId="14" fontId="2" fillId="0" borderId="0" xfId="0" applyNumberFormat="1" applyFont="1" applyAlignment="1">
      <alignment horizontal="center"/>
    </xf>
    <xf numFmtId="14" fontId="2" fillId="0" borderId="0" xfId="0" applyNumberFormat="1" applyFont="1" applyAlignment="1" quotePrefix="1">
      <alignment horizontal="center"/>
    </xf>
    <xf numFmtId="37" fontId="0" fillId="0" borderId="0" xfId="0" applyNumberFormat="1" applyFont="1" applyAlignment="1">
      <alignment/>
    </xf>
    <xf numFmtId="37" fontId="0" fillId="0" borderId="10" xfId="0" applyNumberFormat="1" applyFont="1" applyBorder="1" applyAlignment="1">
      <alignment/>
    </xf>
    <xf numFmtId="37" fontId="0" fillId="0" borderId="0" xfId="0" applyNumberFormat="1" applyFont="1" applyBorder="1" applyAlignment="1">
      <alignment/>
    </xf>
    <xf numFmtId="37" fontId="0" fillId="0" borderId="11" xfId="0" applyNumberFormat="1" applyFont="1" applyBorder="1" applyAlignment="1">
      <alignment/>
    </xf>
    <xf numFmtId="37" fontId="0" fillId="0" borderId="12" xfId="0" applyNumberFormat="1" applyFont="1" applyBorder="1" applyAlignment="1">
      <alignment/>
    </xf>
    <xf numFmtId="0" fontId="0" fillId="0" borderId="0" xfId="0" applyFont="1" applyAlignment="1" quotePrefix="1">
      <alignment/>
    </xf>
    <xf numFmtId="0" fontId="0" fillId="0" borderId="0" xfId="0" applyFont="1" applyAlignment="1">
      <alignment horizontal="justify" vertical="justify" wrapText="1"/>
    </xf>
    <xf numFmtId="0" fontId="2" fillId="0" borderId="0" xfId="0" applyFont="1" applyAlignment="1" quotePrefix="1">
      <alignment horizontal="center"/>
    </xf>
    <xf numFmtId="37" fontId="0" fillId="0" borderId="13" xfId="0" applyNumberFormat="1" applyFont="1" applyBorder="1" applyAlignment="1">
      <alignment/>
    </xf>
    <xf numFmtId="168" fontId="0" fillId="0" borderId="0" xfId="42" applyNumberFormat="1" applyFont="1" applyAlignment="1">
      <alignment/>
    </xf>
    <xf numFmtId="43" fontId="2" fillId="0" borderId="12" xfId="42" applyFont="1" applyBorder="1" applyAlignment="1">
      <alignment/>
    </xf>
    <xf numFmtId="4" fontId="0" fillId="0" borderId="0" xfId="0" applyNumberFormat="1" applyFont="1" applyBorder="1" applyAlignment="1">
      <alignment horizontal="center"/>
    </xf>
    <xf numFmtId="43" fontId="0" fillId="0" borderId="0" xfId="42" applyFont="1" applyBorder="1" applyAlignment="1">
      <alignment horizontal="center"/>
    </xf>
    <xf numFmtId="0" fontId="5" fillId="0" borderId="0" xfId="56" applyFont="1" applyAlignment="1">
      <alignment horizontal="center"/>
      <protection/>
    </xf>
    <xf numFmtId="2" fontId="0" fillId="0" borderId="12" xfId="0" applyNumberFormat="1" applyFont="1" applyBorder="1" applyAlignment="1">
      <alignment horizontal="center"/>
    </xf>
    <xf numFmtId="41" fontId="0" fillId="0" borderId="0" xfId="42" applyNumberFormat="1" applyFont="1" applyBorder="1" applyAlignment="1">
      <alignment/>
    </xf>
    <xf numFmtId="0" fontId="0" fillId="0" borderId="0" xfId="0" applyFont="1" applyAlignment="1">
      <alignment horizontal="center" vertical="top"/>
    </xf>
    <xf numFmtId="2"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Fill="1" applyAlignment="1" quotePrefix="1">
      <alignment/>
    </xf>
    <xf numFmtId="168" fontId="0" fillId="0" borderId="0" xfId="42" applyNumberFormat="1" applyFont="1" applyBorder="1" applyAlignment="1">
      <alignment/>
    </xf>
    <xf numFmtId="0" fontId="0" fillId="0" borderId="0" xfId="56" applyFont="1">
      <alignment/>
      <protection/>
    </xf>
    <xf numFmtId="0" fontId="0" fillId="0" borderId="0" xfId="0" applyFont="1" applyAlignment="1">
      <alignment horizontal="right"/>
    </xf>
    <xf numFmtId="0" fontId="2" fillId="0" borderId="0" xfId="0" applyFont="1" applyAlignment="1">
      <alignment horizontal="right"/>
    </xf>
    <xf numFmtId="168" fontId="0" fillId="0" borderId="0" xfId="42" applyNumberFormat="1" applyFont="1" applyAlignment="1">
      <alignment horizontal="right"/>
    </xf>
    <xf numFmtId="168" fontId="0" fillId="0" borderId="0" xfId="42" applyNumberFormat="1" applyFont="1" applyBorder="1" applyAlignment="1">
      <alignment horizontal="right"/>
    </xf>
    <xf numFmtId="0" fontId="6" fillId="0" borderId="0" xfId="0" applyFont="1" applyAlignment="1">
      <alignment/>
    </xf>
    <xf numFmtId="0" fontId="2" fillId="0" borderId="0" xfId="56" applyFont="1">
      <alignment/>
      <protection/>
    </xf>
    <xf numFmtId="39" fontId="0" fillId="0" borderId="0" xfId="0" applyNumberFormat="1" applyFont="1" applyAlignment="1">
      <alignment/>
    </xf>
    <xf numFmtId="0" fontId="0" fillId="0" borderId="0" xfId="55" applyFont="1">
      <alignment/>
      <protection/>
    </xf>
    <xf numFmtId="39" fontId="2" fillId="0" borderId="0" xfId="56" applyNumberFormat="1" applyFont="1" applyAlignment="1">
      <alignment horizontal="center"/>
      <protection/>
    </xf>
    <xf numFmtId="0" fontId="0" fillId="0" borderId="0" xfId="56" applyFont="1" applyAlignment="1">
      <alignment horizontal="center"/>
      <protection/>
    </xf>
    <xf numFmtId="39" fontId="0" fillId="0" borderId="0" xfId="56" applyNumberFormat="1" applyFont="1" applyAlignment="1">
      <alignment horizontal="center"/>
      <protection/>
    </xf>
    <xf numFmtId="38" fontId="0" fillId="0" borderId="0" xfId="56" applyNumberFormat="1" applyFont="1" applyAlignment="1">
      <alignment horizontal="right"/>
      <protection/>
    </xf>
    <xf numFmtId="168" fontId="0" fillId="0" borderId="10" xfId="42" applyNumberFormat="1" applyFont="1" applyBorder="1" applyAlignment="1">
      <alignment horizontal="right"/>
    </xf>
    <xf numFmtId="168" fontId="0" fillId="0" borderId="0" xfId="42" applyNumberFormat="1" applyFont="1" applyAlignment="1">
      <alignment/>
    </xf>
    <xf numFmtId="38" fontId="0" fillId="0" borderId="0" xfId="56" applyNumberFormat="1" applyFont="1" applyAlignment="1">
      <alignment/>
      <protection/>
    </xf>
    <xf numFmtId="38" fontId="0" fillId="0" borderId="0" xfId="56" applyNumberFormat="1" applyFont="1" applyAlignment="1">
      <alignment horizontal="center"/>
      <protection/>
    </xf>
    <xf numFmtId="168" fontId="0" fillId="0" borderId="14" xfId="42" applyNumberFormat="1" applyFont="1" applyBorder="1" applyAlignment="1">
      <alignment horizontal="right"/>
    </xf>
    <xf numFmtId="0" fontId="0" fillId="0" borderId="0" xfId="56" applyFont="1" applyAlignment="1">
      <alignment horizontal="right"/>
      <protection/>
    </xf>
    <xf numFmtId="168" fontId="0" fillId="0" borderId="12" xfId="42" applyNumberFormat="1" applyFont="1" applyBorder="1" applyAlignment="1">
      <alignment horizontal="right"/>
    </xf>
    <xf numFmtId="38" fontId="0" fillId="0" borderId="0" xfId="56" applyNumberFormat="1" applyFont="1">
      <alignment/>
      <protection/>
    </xf>
    <xf numFmtId="39" fontId="0" fillId="0" borderId="0" xfId="56" applyNumberFormat="1" applyFont="1" applyBorder="1">
      <alignment/>
      <protection/>
    </xf>
    <xf numFmtId="168" fontId="0" fillId="0" borderId="0" xfId="42" applyNumberFormat="1" applyFont="1" applyFill="1" applyAlignment="1">
      <alignment/>
    </xf>
    <xf numFmtId="0" fontId="0" fillId="0" borderId="0" xfId="42" applyNumberFormat="1" applyFont="1" applyAlignment="1">
      <alignment horizontal="center"/>
    </xf>
    <xf numFmtId="0" fontId="0" fillId="0" borderId="10" xfId="42" applyNumberFormat="1" applyFont="1" applyBorder="1" applyAlignment="1">
      <alignment horizontal="center"/>
    </xf>
    <xf numFmtId="0" fontId="0" fillId="0" borderId="0" xfId="42" applyNumberFormat="1" applyFont="1" applyBorder="1" applyAlignment="1">
      <alignment horizontal="center"/>
    </xf>
    <xf numFmtId="0" fontId="0" fillId="0" borderId="11" xfId="42" applyNumberFormat="1" applyFont="1" applyBorder="1" applyAlignment="1">
      <alignment horizontal="center"/>
    </xf>
    <xf numFmtId="0" fontId="0" fillId="0" borderId="12" xfId="42" applyNumberFormat="1" applyFont="1" applyBorder="1" applyAlignment="1">
      <alignment horizontal="center"/>
    </xf>
    <xf numFmtId="0" fontId="0" fillId="0" borderId="12" xfId="0" applyNumberFormat="1" applyFont="1" applyBorder="1" applyAlignment="1">
      <alignment horizontal="center"/>
    </xf>
    <xf numFmtId="0" fontId="0" fillId="0" borderId="0" xfId="42" applyNumberFormat="1" applyFont="1" applyAlignment="1">
      <alignment horizontal="right"/>
    </xf>
    <xf numFmtId="0" fontId="0" fillId="0" borderId="0" xfId="42" applyNumberFormat="1" applyFont="1" applyBorder="1" applyAlignment="1">
      <alignment horizontal="right"/>
    </xf>
    <xf numFmtId="0" fontId="0" fillId="0" borderId="10" xfId="42" applyNumberFormat="1" applyFont="1" applyBorder="1" applyAlignment="1">
      <alignment horizontal="right"/>
    </xf>
    <xf numFmtId="0" fontId="0" fillId="0" borderId="0" xfId="42" applyNumberFormat="1" applyFont="1" applyBorder="1" applyAlignment="1">
      <alignment/>
    </xf>
    <xf numFmtId="0" fontId="0" fillId="0" borderId="0" xfId="42" applyNumberFormat="1" applyFont="1" applyAlignment="1">
      <alignment/>
    </xf>
    <xf numFmtId="0" fontId="0" fillId="0" borderId="14" xfId="42" applyNumberFormat="1" applyFont="1" applyBorder="1" applyAlignment="1">
      <alignment horizontal="right"/>
    </xf>
    <xf numFmtId="0" fontId="0" fillId="0" borderId="10" xfId="56" applyNumberFormat="1" applyFont="1" applyBorder="1" applyAlignment="1">
      <alignment horizontal="center"/>
      <protection/>
    </xf>
    <xf numFmtId="0" fontId="0" fillId="0" borderId="14" xfId="42" applyNumberFormat="1" applyFont="1" applyBorder="1" applyAlignment="1">
      <alignment horizontal="center"/>
    </xf>
    <xf numFmtId="43" fontId="2" fillId="0" borderId="0" xfId="42" applyFont="1" applyBorder="1" applyAlignment="1">
      <alignment/>
    </xf>
    <xf numFmtId="0" fontId="2" fillId="0" borderId="0" xfId="42" applyNumberFormat="1" applyFont="1" applyBorder="1" applyAlignment="1">
      <alignment horizontal="center"/>
    </xf>
    <xf numFmtId="37" fontId="0" fillId="0" borderId="15" xfId="0" applyNumberFormat="1" applyFont="1" applyBorder="1" applyAlignment="1">
      <alignment/>
    </xf>
    <xf numFmtId="168" fontId="0" fillId="0" borderId="16" xfId="42" applyNumberFormat="1" applyFont="1" applyBorder="1" applyAlignment="1">
      <alignment/>
    </xf>
    <xf numFmtId="0" fontId="2" fillId="0" borderId="0" xfId="56" applyFont="1" applyAlignment="1">
      <alignment horizontal="center"/>
      <protection/>
    </xf>
    <xf numFmtId="43" fontId="0" fillId="0" borderId="0" xfId="42" applyFont="1" applyAlignment="1">
      <alignment/>
    </xf>
    <xf numFmtId="0" fontId="0" fillId="0" borderId="0" xfId="0" applyFont="1" applyAlignment="1">
      <alignment horizontal="center"/>
    </xf>
    <xf numFmtId="0" fontId="0" fillId="0" borderId="0" xfId="0" applyFont="1" applyAlignment="1">
      <alignment horizontal="center" vertical="justify" wrapText="1"/>
    </xf>
    <xf numFmtId="0" fontId="0" fillId="0" borderId="0" xfId="0" applyFont="1" applyAlignment="1">
      <alignment horizontal="left" vertic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onsolCFS" xfId="55"/>
    <cellStyle name="Normal_Sheet1"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65"/>
  <sheetViews>
    <sheetView zoomScale="75" zoomScaleNormal="75" zoomScalePageLayoutView="0" workbookViewId="0" topLeftCell="A1">
      <selection activeCell="C2" sqref="C2"/>
    </sheetView>
  </sheetViews>
  <sheetFormatPr defaultColWidth="9.00390625" defaultRowHeight="15.75"/>
  <cols>
    <col min="1" max="1" width="3.625" style="4" customWidth="1"/>
    <col min="2" max="2" width="2.625" style="4" customWidth="1"/>
    <col min="3" max="3" width="35.625" style="4" customWidth="1"/>
    <col min="4" max="4" width="2.625" style="4" customWidth="1"/>
    <col min="5" max="5" width="15.625" style="4" customWidth="1"/>
    <col min="6" max="6" width="2.625" style="4" customWidth="1"/>
    <col min="7" max="7" width="15.625" style="4" customWidth="1"/>
    <col min="8" max="8" width="2.625" style="4" customWidth="1"/>
    <col min="9" max="9" width="15.625" style="4" customWidth="1"/>
    <col min="10" max="10" width="2.625" style="4" customWidth="1"/>
    <col min="11" max="11" width="15.625" style="4" customWidth="1"/>
    <col min="12" max="12" width="2.625" style="4" customWidth="1"/>
    <col min="13" max="16384" width="9.00390625" style="4" customWidth="1"/>
  </cols>
  <sheetData>
    <row r="1" spans="1:11" ht="19.5">
      <c r="A1" s="38" t="s">
        <v>21</v>
      </c>
      <c r="K1" s="1"/>
    </row>
    <row r="3" ht="15.75">
      <c r="A3" s="1" t="s">
        <v>91</v>
      </c>
    </row>
    <row r="4" ht="15.75">
      <c r="A4" s="4" t="s">
        <v>19</v>
      </c>
    </row>
    <row r="6" spans="5:11" ht="15.75">
      <c r="E6" s="76" t="s">
        <v>27</v>
      </c>
      <c r="F6" s="76"/>
      <c r="G6" s="76"/>
      <c r="I6" s="76" t="s">
        <v>22</v>
      </c>
      <c r="J6" s="76"/>
      <c r="K6" s="76"/>
    </row>
    <row r="7" spans="5:11" ht="15.75">
      <c r="E7" s="9"/>
      <c r="F7" s="9"/>
      <c r="G7" s="10" t="s">
        <v>48</v>
      </c>
      <c r="I7" s="9"/>
      <c r="J7" s="9"/>
      <c r="K7" s="10" t="s">
        <v>48</v>
      </c>
    </row>
    <row r="8" spans="5:11" ht="15.75">
      <c r="E8" s="10" t="s">
        <v>46</v>
      </c>
      <c r="F8" s="8"/>
      <c r="G8" s="10" t="s">
        <v>45</v>
      </c>
      <c r="H8" s="8"/>
      <c r="I8" s="10" t="s">
        <v>46</v>
      </c>
      <c r="J8" s="8"/>
      <c r="K8" s="10" t="s">
        <v>45</v>
      </c>
    </row>
    <row r="9" spans="5:11" ht="15.75">
      <c r="E9" s="10" t="s">
        <v>47</v>
      </c>
      <c r="F9" s="8"/>
      <c r="G9" s="10" t="s">
        <v>47</v>
      </c>
      <c r="H9" s="8"/>
      <c r="I9" s="8" t="s">
        <v>72</v>
      </c>
      <c r="J9" s="8"/>
      <c r="K9" s="8" t="s">
        <v>112</v>
      </c>
    </row>
    <row r="10" spans="5:11" ht="15.75">
      <c r="E10" s="11">
        <v>39416</v>
      </c>
      <c r="F10" s="8"/>
      <c r="G10" s="11">
        <v>39051</v>
      </c>
      <c r="H10" s="8"/>
      <c r="I10" s="11">
        <v>39416</v>
      </c>
      <c r="J10" s="8"/>
      <c r="K10" s="11">
        <v>39051</v>
      </c>
    </row>
    <row r="11" spans="5:11" ht="15.75">
      <c r="E11" s="8" t="s">
        <v>23</v>
      </c>
      <c r="F11" s="8"/>
      <c r="G11" s="8" t="s">
        <v>23</v>
      </c>
      <c r="H11" s="8"/>
      <c r="I11" s="8" t="s">
        <v>23</v>
      </c>
      <c r="J11" s="8"/>
      <c r="K11" s="8" t="s">
        <v>23</v>
      </c>
    </row>
    <row r="12" ht="15.75">
      <c r="K12" s="21"/>
    </row>
    <row r="13" spans="2:11" ht="15.75">
      <c r="B13" s="4" t="s">
        <v>0</v>
      </c>
      <c r="E13" s="12">
        <v>39536599</v>
      </c>
      <c r="F13" s="12"/>
      <c r="G13" s="56" t="s">
        <v>71</v>
      </c>
      <c r="H13" s="12"/>
      <c r="I13" s="12">
        <v>39536599</v>
      </c>
      <c r="J13" s="12"/>
      <c r="K13" s="56" t="s">
        <v>71</v>
      </c>
    </row>
    <row r="14" spans="5:11" ht="15.75">
      <c r="E14" s="12"/>
      <c r="F14" s="12"/>
      <c r="G14" s="56"/>
      <c r="H14" s="12"/>
      <c r="I14" s="12"/>
      <c r="J14" s="12"/>
      <c r="K14" s="56"/>
    </row>
    <row r="15" spans="2:11" ht="15.75">
      <c r="B15" s="4" t="s">
        <v>63</v>
      </c>
      <c r="E15" s="12">
        <v>-33240081</v>
      </c>
      <c r="F15" s="12"/>
      <c r="G15" s="56" t="s">
        <v>71</v>
      </c>
      <c r="H15" s="12"/>
      <c r="I15" s="12">
        <v>-33240081</v>
      </c>
      <c r="J15" s="12"/>
      <c r="K15" s="56" t="s">
        <v>71</v>
      </c>
    </row>
    <row r="16" spans="5:11" ht="15.75">
      <c r="E16" s="13"/>
      <c r="F16" s="12"/>
      <c r="G16" s="57"/>
      <c r="H16" s="12"/>
      <c r="I16" s="13"/>
      <c r="J16" s="12"/>
      <c r="K16" s="57"/>
    </row>
    <row r="17" spans="2:11" ht="15.75">
      <c r="B17" s="4" t="s">
        <v>44</v>
      </c>
      <c r="E17" s="12">
        <f>SUM(E13:E16)</f>
        <v>6296518</v>
      </c>
      <c r="F17" s="12"/>
      <c r="G17" s="56" t="s">
        <v>71</v>
      </c>
      <c r="H17" s="12"/>
      <c r="I17" s="12">
        <f>SUM(I13:I16)</f>
        <v>6296518</v>
      </c>
      <c r="J17" s="12"/>
      <c r="K17" s="56" t="s">
        <v>71</v>
      </c>
    </row>
    <row r="18" spans="5:11" ht="15.75">
      <c r="E18" s="12"/>
      <c r="F18" s="12"/>
      <c r="G18" s="56"/>
      <c r="H18" s="12"/>
      <c r="I18" s="12"/>
      <c r="J18" s="12"/>
      <c r="K18" s="56"/>
    </row>
    <row r="19" spans="2:11" ht="15.75">
      <c r="B19" s="4" t="s">
        <v>76</v>
      </c>
      <c r="E19" s="12">
        <v>211100</v>
      </c>
      <c r="F19" s="12"/>
      <c r="G19" s="56"/>
      <c r="H19" s="12"/>
      <c r="I19" s="12">
        <v>211100</v>
      </c>
      <c r="J19" s="12"/>
      <c r="K19" s="56"/>
    </row>
    <row r="20" spans="5:11" ht="15.75">
      <c r="E20" s="12"/>
      <c r="F20" s="12"/>
      <c r="G20" s="56"/>
      <c r="H20" s="12"/>
      <c r="I20" s="12"/>
      <c r="J20" s="12"/>
      <c r="K20" s="56"/>
    </row>
    <row r="21" spans="2:11" ht="15.75">
      <c r="B21" s="4" t="s">
        <v>1</v>
      </c>
      <c r="E21" s="14">
        <v>16719</v>
      </c>
      <c r="F21" s="14"/>
      <c r="G21" s="58" t="s">
        <v>71</v>
      </c>
      <c r="H21" s="14"/>
      <c r="I21" s="14">
        <v>16719</v>
      </c>
      <c r="J21" s="14"/>
      <c r="K21" s="58" t="s">
        <v>71</v>
      </c>
    </row>
    <row r="22" spans="5:11" ht="15.75">
      <c r="E22" s="12"/>
      <c r="F22" s="12"/>
      <c r="G22" s="56"/>
      <c r="H22" s="12"/>
      <c r="I22" s="12"/>
      <c r="J22" s="12"/>
      <c r="K22" s="56"/>
    </row>
    <row r="23" spans="2:11" ht="15.75">
      <c r="B23" s="4" t="s">
        <v>36</v>
      </c>
      <c r="E23" s="12">
        <v>-1054738</v>
      </c>
      <c r="F23" s="12"/>
      <c r="G23" s="56" t="s">
        <v>71</v>
      </c>
      <c r="H23" s="12"/>
      <c r="I23" s="12">
        <v>-1054738</v>
      </c>
      <c r="J23" s="12"/>
      <c r="K23" s="56" t="s">
        <v>71</v>
      </c>
    </row>
    <row r="24" spans="5:11" ht="15.75">
      <c r="E24" s="12"/>
      <c r="F24" s="12"/>
      <c r="G24" s="56"/>
      <c r="H24" s="12"/>
      <c r="I24" s="12"/>
      <c r="J24" s="12"/>
      <c r="K24" s="56"/>
    </row>
    <row r="25" spans="2:11" ht="15.75">
      <c r="B25" s="4" t="s">
        <v>2</v>
      </c>
      <c r="E25" s="12">
        <v>-2066</v>
      </c>
      <c r="F25" s="12"/>
      <c r="G25" s="56" t="s">
        <v>71</v>
      </c>
      <c r="H25" s="12"/>
      <c r="I25" s="12">
        <v>-2066</v>
      </c>
      <c r="J25" s="12"/>
      <c r="K25" s="56" t="s">
        <v>71</v>
      </c>
    </row>
    <row r="26" spans="5:11" ht="15.75">
      <c r="E26" s="13"/>
      <c r="F26" s="12"/>
      <c r="G26" s="57"/>
      <c r="H26" s="12"/>
      <c r="I26" s="13"/>
      <c r="J26" s="12"/>
      <c r="K26" s="57"/>
    </row>
    <row r="27" spans="2:11" ht="15.75">
      <c r="B27" s="1" t="s">
        <v>3</v>
      </c>
      <c r="E27" s="12">
        <f>SUM(E17:E26)</f>
        <v>5467533</v>
      </c>
      <c r="F27" s="12"/>
      <c r="G27" s="56" t="s">
        <v>71</v>
      </c>
      <c r="H27" s="12"/>
      <c r="I27" s="12">
        <f>SUM(I17:I26)</f>
        <v>5467533</v>
      </c>
      <c r="J27" s="12"/>
      <c r="K27" s="56" t="s">
        <v>71</v>
      </c>
    </row>
    <row r="28" spans="5:11" ht="15.75">
      <c r="E28" s="12"/>
      <c r="F28" s="12"/>
      <c r="G28" s="56"/>
      <c r="H28" s="12"/>
      <c r="I28" s="12"/>
      <c r="J28" s="12"/>
      <c r="K28" s="56"/>
    </row>
    <row r="29" spans="2:11" ht="15.75">
      <c r="B29" s="4" t="s">
        <v>65</v>
      </c>
      <c r="E29" s="14">
        <v>-1359000</v>
      </c>
      <c r="F29" s="14"/>
      <c r="G29" s="58" t="s">
        <v>71</v>
      </c>
      <c r="H29" s="14"/>
      <c r="I29" s="14">
        <v>-1359000</v>
      </c>
      <c r="J29" s="14"/>
      <c r="K29" s="58" t="s">
        <v>71</v>
      </c>
    </row>
    <row r="30" spans="5:11" ht="15.75">
      <c r="E30" s="14"/>
      <c r="F30" s="14"/>
      <c r="G30" s="58"/>
      <c r="H30" s="14"/>
      <c r="I30" s="14"/>
      <c r="J30" s="14"/>
      <c r="K30" s="58"/>
    </row>
    <row r="31" ht="15.75">
      <c r="B31" s="1" t="s">
        <v>108</v>
      </c>
    </row>
    <row r="32" spans="2:11" ht="16.5" thickBot="1">
      <c r="B32" s="1" t="s">
        <v>109</v>
      </c>
      <c r="E32" s="15">
        <f>SUM(E27:E31)</f>
        <v>4108533</v>
      </c>
      <c r="F32" s="12"/>
      <c r="G32" s="59" t="s">
        <v>71</v>
      </c>
      <c r="H32" s="12"/>
      <c r="I32" s="15">
        <f>SUM(I27:I31)</f>
        <v>4108533</v>
      </c>
      <c r="J32" s="12"/>
      <c r="K32" s="59" t="s">
        <v>71</v>
      </c>
    </row>
    <row r="33" spans="7:11" ht="15.75">
      <c r="G33" s="56"/>
      <c r="K33" s="56"/>
    </row>
    <row r="34" spans="2:11" ht="15.75">
      <c r="B34" s="4" t="s">
        <v>28</v>
      </c>
      <c r="G34" s="56"/>
      <c r="K34" s="56"/>
    </row>
    <row r="35" spans="7:11" ht="9" customHeight="1">
      <c r="G35" s="56"/>
      <c r="K35" s="56"/>
    </row>
    <row r="36" spans="2:11" ht="16.5" thickBot="1">
      <c r="B36" s="4" t="s">
        <v>51</v>
      </c>
      <c r="E36" s="26">
        <v>3.42</v>
      </c>
      <c r="F36" s="9"/>
      <c r="G36" s="61" t="s">
        <v>71</v>
      </c>
      <c r="H36" s="9"/>
      <c r="I36" s="26">
        <v>3.42</v>
      </c>
      <c r="J36" s="9"/>
      <c r="K36" s="61" t="s">
        <v>71</v>
      </c>
    </row>
    <row r="37" spans="2:11" ht="9" customHeight="1">
      <c r="B37" s="17"/>
      <c r="C37" s="17"/>
      <c r="E37" s="29"/>
      <c r="F37" s="9"/>
      <c r="G37" s="58"/>
      <c r="H37" s="9"/>
      <c r="I37" s="29"/>
      <c r="J37" s="9"/>
      <c r="K37" s="58"/>
    </row>
    <row r="38" spans="2:11" ht="16.5" thickBot="1">
      <c r="B38" s="4" t="s">
        <v>52</v>
      </c>
      <c r="E38" s="26">
        <v>3.42</v>
      </c>
      <c r="F38" s="30"/>
      <c r="G38" s="61" t="s">
        <v>71</v>
      </c>
      <c r="H38" s="30"/>
      <c r="I38" s="26">
        <v>3.42</v>
      </c>
      <c r="J38" s="30"/>
      <c r="K38" s="61" t="s">
        <v>71</v>
      </c>
    </row>
    <row r="39" spans="5:11" ht="16.5" customHeight="1">
      <c r="E39" s="23"/>
      <c r="F39" s="9"/>
      <c r="G39" s="24"/>
      <c r="H39" s="9"/>
      <c r="I39" s="23"/>
      <c r="J39" s="9"/>
      <c r="K39" s="24"/>
    </row>
    <row r="40" ht="16.5" customHeight="1"/>
    <row r="41" spans="2:11" ht="33" customHeight="1">
      <c r="B41" s="28" t="s">
        <v>39</v>
      </c>
      <c r="C41" s="78" t="s">
        <v>120</v>
      </c>
      <c r="D41" s="78"/>
      <c r="E41" s="78"/>
      <c r="F41" s="78"/>
      <c r="G41" s="78"/>
      <c r="H41" s="78"/>
      <c r="I41" s="78"/>
      <c r="J41" s="78"/>
      <c r="K41" s="78"/>
    </row>
    <row r="42" spans="2:11" ht="15.75">
      <c r="B42" s="18"/>
      <c r="C42" s="18"/>
      <c r="D42" s="18"/>
      <c r="E42" s="18"/>
      <c r="F42" s="18"/>
      <c r="G42" s="18"/>
      <c r="H42" s="18"/>
      <c r="I42" s="18"/>
      <c r="J42" s="18"/>
      <c r="K42" s="18"/>
    </row>
    <row r="43" spans="2:11" ht="15.75">
      <c r="B43" s="18"/>
      <c r="C43" s="18"/>
      <c r="D43" s="18"/>
      <c r="E43" s="18"/>
      <c r="F43" s="18"/>
      <c r="G43" s="18"/>
      <c r="H43" s="18"/>
      <c r="I43" s="18"/>
      <c r="J43" s="18"/>
      <c r="K43" s="18"/>
    </row>
    <row r="44" spans="2:11" ht="15.75">
      <c r="B44" s="18"/>
      <c r="C44" s="18"/>
      <c r="D44" s="18"/>
      <c r="E44" s="18"/>
      <c r="F44" s="18"/>
      <c r="G44" s="18"/>
      <c r="H44" s="18"/>
      <c r="I44" s="18"/>
      <c r="J44" s="18"/>
      <c r="K44" s="18"/>
    </row>
    <row r="45" spans="2:11" ht="15.75">
      <c r="B45" s="18"/>
      <c r="C45" s="18"/>
      <c r="D45" s="18"/>
      <c r="E45" s="18"/>
      <c r="F45" s="18"/>
      <c r="G45" s="18"/>
      <c r="H45" s="18"/>
      <c r="I45" s="18"/>
      <c r="J45" s="18"/>
      <c r="K45" s="18"/>
    </row>
    <row r="46" spans="2:11" ht="15.75">
      <c r="B46" s="18"/>
      <c r="C46" s="18"/>
      <c r="D46" s="18"/>
      <c r="E46" s="18"/>
      <c r="F46" s="18"/>
      <c r="G46" s="18"/>
      <c r="H46" s="18"/>
      <c r="I46" s="18"/>
      <c r="J46" s="18"/>
      <c r="K46" s="18"/>
    </row>
    <row r="47" spans="2:11" ht="15.75">
      <c r="B47" s="18"/>
      <c r="C47" s="18"/>
      <c r="D47" s="18"/>
      <c r="E47" s="18"/>
      <c r="F47" s="18"/>
      <c r="G47" s="18"/>
      <c r="H47" s="18"/>
      <c r="I47" s="18"/>
      <c r="J47" s="18"/>
      <c r="K47" s="18"/>
    </row>
    <row r="48" spans="2:11" ht="15.75">
      <c r="B48" s="18"/>
      <c r="C48" s="18"/>
      <c r="D48" s="18"/>
      <c r="E48" s="18"/>
      <c r="F48" s="18"/>
      <c r="G48" s="18"/>
      <c r="H48" s="18"/>
      <c r="I48" s="18"/>
      <c r="J48" s="18"/>
      <c r="K48" s="18"/>
    </row>
    <row r="49" spans="2:11" ht="15.75">
      <c r="B49" s="18"/>
      <c r="C49" s="18"/>
      <c r="D49" s="18"/>
      <c r="E49" s="18"/>
      <c r="F49" s="18"/>
      <c r="G49" s="18"/>
      <c r="H49" s="18"/>
      <c r="I49" s="18"/>
      <c r="J49" s="18"/>
      <c r="K49" s="18"/>
    </row>
    <row r="50" spans="2:11" ht="15.75">
      <c r="B50" s="18"/>
      <c r="C50" s="18"/>
      <c r="D50" s="18"/>
      <c r="E50" s="18"/>
      <c r="F50" s="18"/>
      <c r="G50" s="18"/>
      <c r="H50" s="18"/>
      <c r="I50" s="18"/>
      <c r="J50" s="18"/>
      <c r="K50" s="18"/>
    </row>
    <row r="51" spans="2:11" ht="15.75">
      <c r="B51" s="18"/>
      <c r="C51" s="18"/>
      <c r="D51" s="18"/>
      <c r="E51" s="18"/>
      <c r="F51" s="18"/>
      <c r="G51" s="18"/>
      <c r="H51" s="18"/>
      <c r="I51" s="18"/>
      <c r="J51" s="18"/>
      <c r="K51" s="18"/>
    </row>
    <row r="52" spans="2:11" ht="15.75">
      <c r="B52" s="18"/>
      <c r="C52" s="18"/>
      <c r="D52" s="18"/>
      <c r="E52" s="18"/>
      <c r="F52" s="18"/>
      <c r="G52" s="18"/>
      <c r="H52" s="18"/>
      <c r="I52" s="18"/>
      <c r="J52" s="18"/>
      <c r="K52" s="18"/>
    </row>
    <row r="53" spans="2:11" ht="15.75">
      <c r="B53" s="18"/>
      <c r="C53" s="18"/>
      <c r="D53" s="18"/>
      <c r="E53" s="18"/>
      <c r="F53" s="18"/>
      <c r="G53" s="18"/>
      <c r="H53" s="18"/>
      <c r="I53" s="18"/>
      <c r="J53" s="18"/>
      <c r="K53" s="18"/>
    </row>
    <row r="54" spans="2:11" ht="15.75">
      <c r="B54" s="18"/>
      <c r="C54" s="18"/>
      <c r="D54" s="18"/>
      <c r="E54" s="18"/>
      <c r="F54" s="18"/>
      <c r="G54" s="18"/>
      <c r="H54" s="18"/>
      <c r="I54" s="18"/>
      <c r="J54" s="18"/>
      <c r="K54" s="18"/>
    </row>
    <row r="55" spans="2:11" ht="15.75">
      <c r="B55" s="18"/>
      <c r="C55" s="18"/>
      <c r="D55" s="18"/>
      <c r="E55" s="18"/>
      <c r="F55" s="18"/>
      <c r="G55" s="18"/>
      <c r="H55" s="18"/>
      <c r="I55" s="18"/>
      <c r="J55" s="18"/>
      <c r="K55" s="18"/>
    </row>
    <row r="56" spans="2:11" ht="15.75">
      <c r="B56" s="18"/>
      <c r="C56" s="18"/>
      <c r="D56" s="18"/>
      <c r="E56" s="18"/>
      <c r="F56" s="18"/>
      <c r="G56" s="18"/>
      <c r="H56" s="18"/>
      <c r="I56" s="18"/>
      <c r="J56" s="18"/>
      <c r="K56" s="18"/>
    </row>
    <row r="57" spans="2:11" ht="15.75">
      <c r="B57" s="18"/>
      <c r="C57" s="18"/>
      <c r="D57" s="18"/>
      <c r="E57" s="18"/>
      <c r="F57" s="18"/>
      <c r="G57" s="18"/>
      <c r="H57" s="18"/>
      <c r="I57" s="18"/>
      <c r="J57" s="18"/>
      <c r="K57" s="18"/>
    </row>
    <row r="58" spans="2:11" ht="15.75">
      <c r="B58" s="18"/>
      <c r="C58" s="18"/>
      <c r="D58" s="18"/>
      <c r="E58" s="18"/>
      <c r="F58" s="18"/>
      <c r="G58" s="18"/>
      <c r="H58" s="18"/>
      <c r="I58" s="18"/>
      <c r="J58" s="18"/>
      <c r="K58" s="18"/>
    </row>
    <row r="59" spans="2:11" ht="15.75">
      <c r="B59" s="18"/>
      <c r="C59" s="18"/>
      <c r="D59" s="18"/>
      <c r="E59" s="18"/>
      <c r="F59" s="18"/>
      <c r="G59" s="18"/>
      <c r="H59" s="18"/>
      <c r="I59" s="18"/>
      <c r="J59" s="18"/>
      <c r="K59" s="18"/>
    </row>
    <row r="60" spans="2:11" ht="15.75">
      <c r="B60" s="18"/>
      <c r="C60" s="18"/>
      <c r="D60" s="18"/>
      <c r="E60" s="18"/>
      <c r="F60" s="18"/>
      <c r="G60" s="18"/>
      <c r="H60" s="18"/>
      <c r="I60" s="18"/>
      <c r="J60" s="18"/>
      <c r="K60" s="18"/>
    </row>
    <row r="61" spans="2:11" ht="15.75">
      <c r="B61" s="18"/>
      <c r="C61" s="18"/>
      <c r="D61" s="18"/>
      <c r="E61" s="18"/>
      <c r="F61" s="18"/>
      <c r="G61" s="18"/>
      <c r="H61" s="18"/>
      <c r="I61" s="18"/>
      <c r="J61" s="18"/>
      <c r="K61" s="18"/>
    </row>
    <row r="62" spans="2:11" ht="15.75">
      <c r="B62" s="18"/>
      <c r="C62" s="18"/>
      <c r="D62" s="18"/>
      <c r="E62" s="18"/>
      <c r="F62" s="18"/>
      <c r="G62" s="18"/>
      <c r="H62" s="18"/>
      <c r="I62" s="18"/>
      <c r="J62" s="18"/>
      <c r="K62" s="18"/>
    </row>
    <row r="63" spans="2:11" ht="15.75">
      <c r="B63" s="18"/>
      <c r="C63" s="18"/>
      <c r="D63" s="18"/>
      <c r="E63" s="18"/>
      <c r="F63" s="18"/>
      <c r="G63" s="18"/>
      <c r="H63" s="18"/>
      <c r="I63" s="18"/>
      <c r="J63" s="18"/>
      <c r="K63" s="18"/>
    </row>
    <row r="64" spans="2:11" ht="15.75">
      <c r="B64" s="18"/>
      <c r="C64" s="18"/>
      <c r="D64" s="18"/>
      <c r="E64" s="18"/>
      <c r="F64" s="18"/>
      <c r="G64" s="18"/>
      <c r="H64" s="18"/>
      <c r="I64" s="18"/>
      <c r="J64" s="18"/>
      <c r="K64" s="18"/>
    </row>
    <row r="65" spans="2:12" ht="36" customHeight="1">
      <c r="B65" s="77" t="s">
        <v>35</v>
      </c>
      <c r="C65" s="77"/>
      <c r="D65" s="77"/>
      <c r="E65" s="77"/>
      <c r="F65" s="77"/>
      <c r="G65" s="77"/>
      <c r="H65" s="77"/>
      <c r="I65" s="77"/>
      <c r="J65" s="77"/>
      <c r="K65" s="77"/>
      <c r="L65" s="6"/>
    </row>
  </sheetData>
  <sheetProtection/>
  <mergeCells count="4">
    <mergeCell ref="E6:G6"/>
    <mergeCell ref="I6:K6"/>
    <mergeCell ref="B65:K65"/>
    <mergeCell ref="C41:K41"/>
  </mergeCells>
  <printOptions/>
  <pageMargins left="0.5" right="0.5" top="0.5" bottom="0.5" header="0.5" footer="0.5"/>
  <pageSetup fitToHeight="1" fitToWidth="1" horizontalDpi="600" verticalDpi="600" orientation="portrait" paperSize="9" scale="74" r:id="rId1"/>
</worksheet>
</file>

<file path=xl/worksheets/sheet2.xml><?xml version="1.0" encoding="utf-8"?>
<worksheet xmlns="http://schemas.openxmlformats.org/spreadsheetml/2006/main" xmlns:r="http://schemas.openxmlformats.org/officeDocument/2006/relationships">
  <sheetPr>
    <pageSetUpPr fitToPage="1"/>
  </sheetPr>
  <dimension ref="A1:H60"/>
  <sheetViews>
    <sheetView zoomScale="75" zoomScaleNormal="75" zoomScalePageLayoutView="0" workbookViewId="0" topLeftCell="A1">
      <selection activeCell="C2" sqref="C2"/>
    </sheetView>
  </sheetViews>
  <sheetFormatPr defaultColWidth="9.00390625" defaultRowHeight="15.75"/>
  <cols>
    <col min="1" max="1" width="3.625" style="4" customWidth="1"/>
    <col min="2" max="2" width="2.625" style="4" customWidth="1"/>
    <col min="3" max="3" width="45.625" style="4" customWidth="1"/>
    <col min="4" max="4" width="2.625" style="4" customWidth="1"/>
    <col min="5" max="5" width="15.625" style="4" customWidth="1"/>
    <col min="6" max="6" width="2.625" style="4" customWidth="1"/>
    <col min="7" max="7" width="15.625" style="34" customWidth="1"/>
    <col min="8" max="8" width="2.625" style="4" customWidth="1"/>
    <col min="9" max="16384" width="9.00390625" style="4" customWidth="1"/>
  </cols>
  <sheetData>
    <row r="1" spans="1:7" ht="19.5">
      <c r="A1" s="38" t="s">
        <v>21</v>
      </c>
      <c r="G1" s="35"/>
    </row>
    <row r="3" ht="15.75">
      <c r="A3" s="1" t="s">
        <v>92</v>
      </c>
    </row>
    <row r="4" ht="15.75">
      <c r="A4" s="4" t="s">
        <v>19</v>
      </c>
    </row>
    <row r="5" ht="15.75">
      <c r="G5" s="35"/>
    </row>
    <row r="6" spans="5:7" ht="15.75">
      <c r="E6" s="8" t="s">
        <v>50</v>
      </c>
      <c r="F6" s="8"/>
      <c r="G6" s="8" t="s">
        <v>50</v>
      </c>
    </row>
    <row r="7" spans="5:7" ht="15.75">
      <c r="E7" s="19" t="s">
        <v>77</v>
      </c>
      <c r="F7" s="8"/>
      <c r="G7" s="11">
        <v>39325</v>
      </c>
    </row>
    <row r="8" spans="5:7" ht="15.75">
      <c r="E8" s="8" t="s">
        <v>23</v>
      </c>
      <c r="F8" s="8"/>
      <c r="G8" s="8" t="s">
        <v>23</v>
      </c>
    </row>
    <row r="9" ht="15.75">
      <c r="B9" s="1" t="s">
        <v>40</v>
      </c>
    </row>
    <row r="10" ht="15.75">
      <c r="B10" s="1"/>
    </row>
    <row r="11" ht="15.75">
      <c r="B11" s="1" t="s">
        <v>78</v>
      </c>
    </row>
    <row r="12" spans="2:7" ht="15.75">
      <c r="B12" s="4" t="s">
        <v>64</v>
      </c>
      <c r="E12" s="12">
        <v>1070884</v>
      </c>
      <c r="F12" s="12"/>
      <c r="G12" s="12">
        <v>1064871</v>
      </c>
    </row>
    <row r="13" spans="2:7" ht="15.75">
      <c r="B13" s="4" t="s">
        <v>24</v>
      </c>
      <c r="E13" s="12">
        <v>506455</v>
      </c>
      <c r="F13" s="12"/>
      <c r="G13" s="12">
        <v>506455</v>
      </c>
    </row>
    <row r="14" spans="2:7" ht="15.75">
      <c r="B14" s="4" t="s">
        <v>75</v>
      </c>
      <c r="E14" s="12">
        <v>24049500</v>
      </c>
      <c r="F14" s="12"/>
      <c r="G14" s="12">
        <v>21028400</v>
      </c>
    </row>
    <row r="15" spans="5:7" ht="15.75">
      <c r="E15" s="12"/>
      <c r="F15" s="12"/>
      <c r="G15" s="56"/>
    </row>
    <row r="16" spans="5:7" ht="15.75">
      <c r="E16" s="20">
        <f>SUM(E12:E15)</f>
        <v>25626839</v>
      </c>
      <c r="F16" s="12"/>
      <c r="G16" s="20">
        <f>SUM(G12:G15)</f>
        <v>22599726</v>
      </c>
    </row>
    <row r="17" spans="5:7" ht="15.75">
      <c r="E17" s="12"/>
      <c r="F17" s="12"/>
      <c r="G17" s="56"/>
    </row>
    <row r="18" spans="2:7" ht="15.75">
      <c r="B18" s="1" t="s">
        <v>4</v>
      </c>
      <c r="E18" s="12"/>
      <c r="F18" s="12"/>
      <c r="G18" s="56"/>
    </row>
    <row r="19" spans="2:7" ht="15.75">
      <c r="B19" s="4" t="s">
        <v>30</v>
      </c>
      <c r="E19" s="12">
        <v>42954041</v>
      </c>
      <c r="F19" s="12"/>
      <c r="G19" s="12">
        <v>49728294</v>
      </c>
    </row>
    <row r="20" spans="2:7" ht="15.75">
      <c r="B20" s="4" t="s">
        <v>25</v>
      </c>
      <c r="E20" s="12">
        <v>93769258</v>
      </c>
      <c r="F20" s="12"/>
      <c r="G20" s="12">
        <v>65088973</v>
      </c>
    </row>
    <row r="21" spans="2:7" ht="15.75">
      <c r="B21" s="4" t="s">
        <v>79</v>
      </c>
      <c r="E21" s="12">
        <v>22227095</v>
      </c>
      <c r="F21" s="12"/>
      <c r="G21" s="12">
        <v>22243086</v>
      </c>
    </row>
    <row r="22" spans="2:7" ht="15.75">
      <c r="B22" s="4" t="s">
        <v>5</v>
      </c>
      <c r="E22" s="12">
        <v>26507548</v>
      </c>
      <c r="F22" s="12"/>
      <c r="G22" s="12">
        <v>36924672</v>
      </c>
    </row>
    <row r="23" spans="5:7" ht="15.75">
      <c r="E23" s="12"/>
      <c r="F23" s="12"/>
      <c r="G23" s="56"/>
    </row>
    <row r="24" spans="5:7" ht="15.75">
      <c r="E24" s="20">
        <f>SUM(E19:E23)</f>
        <v>185457942</v>
      </c>
      <c r="F24" s="12"/>
      <c r="G24" s="20">
        <f>SUM(G19:G23)</f>
        <v>173985025</v>
      </c>
    </row>
    <row r="25" spans="5:7" ht="15.75">
      <c r="E25" s="14"/>
      <c r="F25" s="12"/>
      <c r="G25" s="58"/>
    </row>
    <row r="26" spans="2:7" ht="16.5" thickBot="1">
      <c r="B26" s="1" t="s">
        <v>85</v>
      </c>
      <c r="E26" s="72">
        <f>E16+E24</f>
        <v>211084781</v>
      </c>
      <c r="F26" s="12"/>
      <c r="G26" s="72">
        <f>G16+G24</f>
        <v>196584751</v>
      </c>
    </row>
    <row r="27" spans="2:7" ht="16.5" thickTop="1">
      <c r="B27" s="1"/>
      <c r="E27" s="12"/>
      <c r="F27" s="12"/>
      <c r="G27" s="56"/>
    </row>
    <row r="28" spans="2:7" ht="15.75">
      <c r="B28" s="1" t="s">
        <v>80</v>
      </c>
      <c r="E28" s="12"/>
      <c r="F28" s="12"/>
      <c r="G28" s="56"/>
    </row>
    <row r="29" spans="2:7" ht="15.75">
      <c r="B29" s="1"/>
      <c r="E29" s="12"/>
      <c r="F29" s="12"/>
      <c r="G29" s="56"/>
    </row>
    <row r="30" spans="2:7" ht="15.75">
      <c r="B30" s="1" t="s">
        <v>81</v>
      </c>
      <c r="E30" s="12"/>
      <c r="F30" s="12"/>
      <c r="G30" s="56"/>
    </row>
    <row r="31" spans="2:7" ht="15.75">
      <c r="B31" s="4" t="s">
        <v>82</v>
      </c>
      <c r="E31" s="12">
        <v>60000217</v>
      </c>
      <c r="F31" s="12"/>
      <c r="G31" s="12">
        <v>60000217</v>
      </c>
    </row>
    <row r="32" spans="2:7" ht="15.75">
      <c r="B32" s="4" t="s">
        <v>53</v>
      </c>
      <c r="E32" s="21">
        <v>60592725</v>
      </c>
      <c r="F32" s="12"/>
      <c r="G32" s="21">
        <v>56484192</v>
      </c>
    </row>
    <row r="33" spans="5:7" ht="15.75">
      <c r="E33" s="14"/>
      <c r="F33" s="12"/>
      <c r="G33" s="14"/>
    </row>
    <row r="34" spans="2:7" ht="16.5" thickBot="1">
      <c r="B34" s="1" t="s">
        <v>83</v>
      </c>
      <c r="E34" s="15">
        <f>SUM(E31:E33)</f>
        <v>120592942</v>
      </c>
      <c r="F34" s="12"/>
      <c r="G34" s="15">
        <f>SUM(G31:G33)</f>
        <v>116484409</v>
      </c>
    </row>
    <row r="35" spans="5:7" ht="15.75">
      <c r="E35" s="12"/>
      <c r="F35" s="12"/>
      <c r="G35" s="56"/>
    </row>
    <row r="36" spans="2:7" ht="15.75">
      <c r="B36" s="1" t="s">
        <v>86</v>
      </c>
      <c r="E36" s="12"/>
      <c r="F36" s="12"/>
      <c r="G36" s="56"/>
    </row>
    <row r="37" spans="2:7" ht="15.75">
      <c r="B37" s="4" t="s">
        <v>57</v>
      </c>
      <c r="E37" s="21">
        <v>21568323</v>
      </c>
      <c r="F37" s="12"/>
      <c r="G37" s="21">
        <v>19257745</v>
      </c>
    </row>
    <row r="38" spans="2:7" ht="15.75">
      <c r="B38" s="4" t="s">
        <v>38</v>
      </c>
      <c r="E38" s="21">
        <v>28346</v>
      </c>
      <c r="F38" s="12"/>
      <c r="G38" s="21">
        <v>28346</v>
      </c>
    </row>
    <row r="39" spans="5:7" ht="15.75">
      <c r="E39" s="21"/>
      <c r="F39" s="12"/>
      <c r="G39" s="21"/>
    </row>
    <row r="40" spans="2:7" ht="15.75">
      <c r="B40" s="1"/>
      <c r="E40" s="20">
        <f>SUM(E37:E39)</f>
        <v>21596669</v>
      </c>
      <c r="F40" s="12"/>
      <c r="G40" s="20">
        <f>SUM(G37:G39)</f>
        <v>19286091</v>
      </c>
    </row>
    <row r="41" spans="2:7" ht="15.75">
      <c r="B41" s="1"/>
      <c r="E41" s="12"/>
      <c r="F41" s="12"/>
      <c r="G41" s="12"/>
    </row>
    <row r="42" spans="2:7" ht="15.75">
      <c r="B42" s="1" t="s">
        <v>6</v>
      </c>
      <c r="E42" s="12"/>
      <c r="F42" s="12"/>
      <c r="G42" s="12"/>
    </row>
    <row r="43" spans="2:7" ht="15.75">
      <c r="B43" s="4" t="s">
        <v>32</v>
      </c>
      <c r="E43" s="75">
        <v>0</v>
      </c>
      <c r="F43" s="12"/>
      <c r="G43" s="12">
        <v>635940</v>
      </c>
    </row>
    <row r="44" spans="2:7" ht="15.75">
      <c r="B44" s="4" t="s">
        <v>26</v>
      </c>
      <c r="E44" s="12">
        <v>58097741</v>
      </c>
      <c r="F44" s="12"/>
      <c r="G44" s="12">
        <v>54178454</v>
      </c>
    </row>
    <row r="45" spans="2:7" ht="15.75">
      <c r="B45" s="4" t="s">
        <v>84</v>
      </c>
      <c r="E45" s="12">
        <v>2523013</v>
      </c>
      <c r="F45" s="12"/>
      <c r="G45" s="12">
        <v>2956023</v>
      </c>
    </row>
    <row r="46" spans="2:7" ht="15.75">
      <c r="B46" s="4" t="s">
        <v>56</v>
      </c>
      <c r="E46" s="12">
        <v>6359087</v>
      </c>
      <c r="F46" s="12"/>
      <c r="G46" s="12">
        <v>87505</v>
      </c>
    </row>
    <row r="47" spans="2:7" ht="15.75">
      <c r="B47" s="4" t="s">
        <v>37</v>
      </c>
      <c r="E47" s="12">
        <v>1915329</v>
      </c>
      <c r="F47" s="12"/>
      <c r="G47" s="12">
        <v>2956329</v>
      </c>
    </row>
    <row r="48" spans="5:7" ht="15.75">
      <c r="E48" s="12"/>
      <c r="F48" s="12"/>
      <c r="G48" s="12"/>
    </row>
    <row r="49" spans="5:7" ht="15.75">
      <c r="E49" s="20">
        <f>SUM(E43:E48)</f>
        <v>68895170</v>
      </c>
      <c r="F49" s="12"/>
      <c r="G49" s="20">
        <f>SUM(G43:G48)</f>
        <v>60814251</v>
      </c>
    </row>
    <row r="50" spans="5:7" ht="15.75">
      <c r="E50" s="14"/>
      <c r="F50" s="12"/>
      <c r="G50" s="14"/>
    </row>
    <row r="51" spans="2:7" ht="16.5" thickBot="1">
      <c r="B51" s="1" t="s">
        <v>87</v>
      </c>
      <c r="E51" s="16">
        <f>E40+E49</f>
        <v>90491839</v>
      </c>
      <c r="F51" s="12"/>
      <c r="G51" s="16">
        <f>G40+G49</f>
        <v>80100342</v>
      </c>
    </row>
    <row r="52" spans="2:7" ht="15.75">
      <c r="B52" s="1"/>
      <c r="E52" s="14"/>
      <c r="F52" s="12"/>
      <c r="G52" s="14"/>
    </row>
    <row r="53" spans="2:7" ht="16.5" thickBot="1">
      <c r="B53" s="1" t="s">
        <v>88</v>
      </c>
      <c r="E53" s="72">
        <f>E34+E51</f>
        <v>211084781</v>
      </c>
      <c r="F53" s="12"/>
      <c r="G53" s="72">
        <f>G34+G51</f>
        <v>196584751</v>
      </c>
    </row>
    <row r="54" spans="5:7" ht="16.5" thickTop="1">
      <c r="E54" s="14"/>
      <c r="F54" s="12"/>
      <c r="G54" s="14"/>
    </row>
    <row r="55" spans="2:7" ht="16.5" thickBot="1">
      <c r="B55" s="1" t="s">
        <v>49</v>
      </c>
      <c r="C55" s="1"/>
      <c r="D55" s="1"/>
      <c r="E55" s="22">
        <f>E34/120000434</f>
        <v>1.0049375488091985</v>
      </c>
      <c r="F55" s="1"/>
      <c r="G55" s="22">
        <f>G34/120000434</f>
        <v>0.9706998976353702</v>
      </c>
    </row>
    <row r="56" spans="2:7" ht="15.75">
      <c r="B56" s="1"/>
      <c r="C56" s="1"/>
      <c r="D56" s="1"/>
      <c r="E56" s="70"/>
      <c r="F56" s="1"/>
      <c r="G56" s="71"/>
    </row>
    <row r="60" spans="2:8" ht="35.25" customHeight="1">
      <c r="B60" s="77" t="s">
        <v>41</v>
      </c>
      <c r="C60" s="77"/>
      <c r="D60" s="77"/>
      <c r="E60" s="77"/>
      <c r="F60" s="77"/>
      <c r="G60" s="77"/>
      <c r="H60" s="6"/>
    </row>
  </sheetData>
  <sheetProtection/>
  <mergeCells count="1">
    <mergeCell ref="B60:G60"/>
  </mergeCells>
  <printOptions/>
  <pageMargins left="0.5" right="0.5" top="0.5" bottom="0.5" header="0.29" footer="0.5"/>
  <pageSetup fitToHeight="1" fitToWidth="1"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pageSetUpPr fitToPage="1"/>
  </sheetPr>
  <dimension ref="A1:M65"/>
  <sheetViews>
    <sheetView zoomScale="75" zoomScaleNormal="75" zoomScalePageLayoutView="0" workbookViewId="0" topLeftCell="A1">
      <selection activeCell="B2" sqref="B2"/>
    </sheetView>
  </sheetViews>
  <sheetFormatPr defaultColWidth="9.00390625" defaultRowHeight="15.75"/>
  <cols>
    <col min="1" max="1" width="3.625" style="4" customWidth="1"/>
    <col min="2" max="2" width="31.50390625" style="4" bestFit="1" customWidth="1"/>
    <col min="3" max="3" width="2.625" style="4" customWidth="1"/>
    <col min="4" max="4" width="13.625" style="4" customWidth="1"/>
    <col min="5" max="5" width="2.625" style="4" customWidth="1"/>
    <col min="6" max="6" width="13.625" style="4" customWidth="1"/>
    <col min="7" max="7" width="3.00390625" style="4" customWidth="1"/>
    <col min="8" max="8" width="13.625" style="4" customWidth="1"/>
    <col min="9" max="9" width="2.625" style="4" customWidth="1"/>
    <col min="10" max="10" width="15.625" style="4" customWidth="1"/>
    <col min="11" max="11" width="2.625" style="4" customWidth="1"/>
    <col min="12" max="12" width="13.625" style="4" customWidth="1"/>
    <col min="13" max="13" width="2.625" style="4" customWidth="1"/>
    <col min="14" max="16384" width="9.00390625" style="4" customWidth="1"/>
  </cols>
  <sheetData>
    <row r="1" spans="1:12" s="3" customFormat="1" ht="18.75">
      <c r="A1" s="2" t="s">
        <v>21</v>
      </c>
      <c r="L1" s="2"/>
    </row>
    <row r="3" ht="15.75">
      <c r="A3" s="1" t="s">
        <v>10</v>
      </c>
    </row>
    <row r="4" ht="15.75">
      <c r="A4" s="1" t="s">
        <v>90</v>
      </c>
    </row>
    <row r="5" ht="15.75">
      <c r="A5" s="4" t="s">
        <v>19</v>
      </c>
    </row>
    <row r="7" spans="7:10" ht="15.75">
      <c r="G7" s="8" t="s">
        <v>105</v>
      </c>
      <c r="J7" s="8" t="s">
        <v>103</v>
      </c>
    </row>
    <row r="8" ht="15.75">
      <c r="J8" s="8" t="s">
        <v>104</v>
      </c>
    </row>
    <row r="9" ht="15.75">
      <c r="H9" s="8" t="s">
        <v>54</v>
      </c>
    </row>
    <row r="10" spans="4:12" ht="15.75">
      <c r="D10" s="8" t="s">
        <v>99</v>
      </c>
      <c r="E10" s="8"/>
      <c r="F10" s="8" t="s">
        <v>7</v>
      </c>
      <c r="G10" s="8"/>
      <c r="H10" s="8" t="s">
        <v>55</v>
      </c>
      <c r="I10" s="8"/>
      <c r="J10" s="8" t="s">
        <v>100</v>
      </c>
      <c r="K10" s="8"/>
      <c r="L10" s="8"/>
    </row>
    <row r="11" spans="4:12" ht="15.75">
      <c r="D11" s="8" t="s">
        <v>8</v>
      </c>
      <c r="E11" s="8"/>
      <c r="F11" s="8" t="s">
        <v>9</v>
      </c>
      <c r="G11" s="8"/>
      <c r="H11" s="8" t="s">
        <v>53</v>
      </c>
      <c r="I11" s="8"/>
      <c r="J11" s="8" t="s">
        <v>101</v>
      </c>
      <c r="K11" s="8"/>
      <c r="L11" s="8" t="s">
        <v>102</v>
      </c>
    </row>
    <row r="12" spans="4:12" ht="15.75">
      <c r="D12" s="8" t="s">
        <v>23</v>
      </c>
      <c r="E12" s="8"/>
      <c r="F12" s="8" t="s">
        <v>23</v>
      </c>
      <c r="G12" s="8"/>
      <c r="H12" s="8" t="s">
        <v>23</v>
      </c>
      <c r="I12" s="8"/>
      <c r="J12" s="8" t="s">
        <v>23</v>
      </c>
      <c r="K12" s="8"/>
      <c r="L12" s="8" t="s">
        <v>23</v>
      </c>
    </row>
    <row r="13" spans="4:12" ht="15.75">
      <c r="D13" s="8"/>
      <c r="E13" s="8"/>
      <c r="F13" s="8"/>
      <c r="G13" s="8"/>
      <c r="H13" s="8"/>
      <c r="I13" s="8"/>
      <c r="J13" s="8"/>
      <c r="K13" s="8"/>
      <c r="L13" s="8"/>
    </row>
    <row r="14" spans="2:12" ht="15.75">
      <c r="B14" s="4" t="s">
        <v>89</v>
      </c>
      <c r="D14" s="21">
        <v>1000000</v>
      </c>
      <c r="E14" s="21"/>
      <c r="F14" s="21">
        <v>0</v>
      </c>
      <c r="G14" s="21"/>
      <c r="H14" s="21">
        <v>0</v>
      </c>
      <c r="I14" s="21"/>
      <c r="J14" s="21">
        <v>41590710</v>
      </c>
      <c r="K14" s="8"/>
      <c r="L14" s="21">
        <f>SUM(D14:K14)</f>
        <v>42590710</v>
      </c>
    </row>
    <row r="15" spans="4:12" ht="15.75">
      <c r="D15" s="8"/>
      <c r="E15" s="8"/>
      <c r="F15" s="8"/>
      <c r="G15" s="8"/>
      <c r="H15" s="8"/>
      <c r="I15" s="8"/>
      <c r="J15" s="8"/>
      <c r="K15" s="8"/>
      <c r="L15" s="8"/>
    </row>
    <row r="16" spans="2:12" ht="15.75">
      <c r="B16" s="4" t="s">
        <v>93</v>
      </c>
      <c r="D16" s="21">
        <v>10796796</v>
      </c>
      <c r="E16" s="21"/>
      <c r="F16" s="21">
        <v>0</v>
      </c>
      <c r="G16" s="21"/>
      <c r="H16" s="21">
        <v>0</v>
      </c>
      <c r="I16" s="21"/>
      <c r="J16" s="21">
        <f>'Income Statement'!I18</f>
        <v>0</v>
      </c>
      <c r="K16" s="8"/>
      <c r="L16" s="21">
        <f>SUM(D16:K16)</f>
        <v>10796796</v>
      </c>
    </row>
    <row r="17" spans="4:12" ht="15.75">
      <c r="D17" s="8"/>
      <c r="E17" s="8"/>
      <c r="F17" s="8"/>
      <c r="G17" s="8"/>
      <c r="H17" s="8"/>
      <c r="I17" s="8"/>
      <c r="J17" s="8"/>
      <c r="K17" s="8"/>
      <c r="L17" s="8"/>
    </row>
    <row r="18" spans="2:12" ht="15.75">
      <c r="B18" s="4" t="s">
        <v>94</v>
      </c>
      <c r="D18" s="21">
        <v>34450921</v>
      </c>
      <c r="E18" s="21"/>
      <c r="F18" s="21">
        <v>0</v>
      </c>
      <c r="G18" s="21"/>
      <c r="H18" s="21">
        <v>-34450921</v>
      </c>
      <c r="I18" s="21"/>
      <c r="J18" s="21">
        <f>'Income Statement'!I20</f>
        <v>0</v>
      </c>
      <c r="K18" s="8"/>
      <c r="L18" s="21">
        <f>SUM(D18:K18)</f>
        <v>0</v>
      </c>
    </row>
    <row r="19" spans="4:12" ht="15.75">
      <c r="D19" s="8"/>
      <c r="E19" s="8"/>
      <c r="F19" s="8"/>
      <c r="G19" s="8"/>
      <c r="H19" s="8"/>
      <c r="I19" s="8"/>
      <c r="J19" s="8"/>
      <c r="K19" s="8"/>
      <c r="L19" s="8"/>
    </row>
    <row r="20" spans="2:12" ht="15.75">
      <c r="B20" s="4" t="s">
        <v>95</v>
      </c>
      <c r="D20" s="21">
        <v>13752500</v>
      </c>
      <c r="E20" s="21"/>
      <c r="F20" s="21">
        <v>21453900</v>
      </c>
      <c r="G20" s="21"/>
      <c r="H20" s="21">
        <v>0</v>
      </c>
      <c r="I20" s="21"/>
      <c r="J20" s="21">
        <f>'Income Statement'!I22</f>
        <v>0</v>
      </c>
      <c r="K20" s="8"/>
      <c r="L20" s="21">
        <f>SUM(D20:K20)</f>
        <v>35206400</v>
      </c>
    </row>
    <row r="21" spans="4:12" ht="15.75">
      <c r="D21" s="8"/>
      <c r="E21" s="8"/>
      <c r="F21" s="8"/>
      <c r="G21" s="8"/>
      <c r="H21" s="8"/>
      <c r="I21" s="8"/>
      <c r="J21" s="8"/>
      <c r="K21" s="8"/>
      <c r="L21" s="8"/>
    </row>
    <row r="22" spans="2:12" ht="15.75">
      <c r="B22" s="4" t="s">
        <v>96</v>
      </c>
      <c r="D22" s="21">
        <v>0</v>
      </c>
      <c r="E22" s="21"/>
      <c r="F22" s="21">
        <v>-1623636</v>
      </c>
      <c r="G22" s="21"/>
      <c r="H22" s="21">
        <v>0</v>
      </c>
      <c r="I22" s="21"/>
      <c r="J22" s="21">
        <f>'Income Statement'!I24</f>
        <v>0</v>
      </c>
      <c r="K22" s="8"/>
      <c r="L22" s="21">
        <f>SUM(D22:K22)</f>
        <v>-1623636</v>
      </c>
    </row>
    <row r="23" spans="4:12" ht="15.75">
      <c r="D23" s="8"/>
      <c r="E23" s="8"/>
      <c r="F23" s="8"/>
      <c r="G23" s="8"/>
      <c r="H23" s="8"/>
      <c r="I23" s="8"/>
      <c r="J23" s="8"/>
      <c r="K23" s="8"/>
      <c r="L23" s="8"/>
    </row>
    <row r="24" spans="2:12" ht="15.75">
      <c r="B24" s="4" t="s">
        <v>70</v>
      </c>
      <c r="D24" s="21">
        <v>0</v>
      </c>
      <c r="E24" s="21"/>
      <c r="F24" s="21">
        <v>0</v>
      </c>
      <c r="G24" s="21"/>
      <c r="H24" s="21">
        <v>0</v>
      </c>
      <c r="I24" s="21"/>
      <c r="J24" s="21">
        <v>29514139</v>
      </c>
      <c r="K24" s="8"/>
      <c r="L24" s="21">
        <f>SUM(D24:K24)</f>
        <v>29514139</v>
      </c>
    </row>
    <row r="25" spans="4:12" ht="15.75">
      <c r="D25" s="8"/>
      <c r="E25" s="8"/>
      <c r="F25" s="8"/>
      <c r="G25" s="8"/>
      <c r="H25" s="8"/>
      <c r="I25" s="8"/>
      <c r="J25" s="8"/>
      <c r="K25" s="8"/>
      <c r="L25" s="8"/>
    </row>
    <row r="26" spans="2:12" ht="16.5" thickBot="1">
      <c r="B26" s="4" t="s">
        <v>97</v>
      </c>
      <c r="D26" s="73">
        <f>SUM(D13:D25)</f>
        <v>60000217</v>
      </c>
      <c r="E26" s="8"/>
      <c r="F26" s="73">
        <f>SUM(F13:F25)</f>
        <v>19830264</v>
      </c>
      <c r="G26" s="8"/>
      <c r="H26" s="73">
        <f>SUM(H13:H25)</f>
        <v>-34450921</v>
      </c>
      <c r="I26" s="8"/>
      <c r="J26" s="73">
        <f>SUM(J13:J25)</f>
        <v>71104849</v>
      </c>
      <c r="K26" s="8"/>
      <c r="L26" s="73">
        <f>SUM(L13:L25)</f>
        <v>116484409</v>
      </c>
    </row>
    <row r="27" spans="4:12" ht="16.5" thickTop="1">
      <c r="D27" s="8"/>
      <c r="E27" s="8"/>
      <c r="F27" s="8"/>
      <c r="G27" s="8"/>
      <c r="H27" s="8"/>
      <c r="I27" s="8"/>
      <c r="J27" s="8"/>
      <c r="K27" s="8"/>
      <c r="L27" s="8"/>
    </row>
    <row r="28" spans="2:12" ht="15.75">
      <c r="B28" s="4" t="s">
        <v>98</v>
      </c>
      <c r="C28" s="21"/>
      <c r="D28" s="21">
        <f>D26</f>
        <v>60000217</v>
      </c>
      <c r="E28" s="21"/>
      <c r="F28" s="21">
        <f>F26</f>
        <v>19830264</v>
      </c>
      <c r="G28" s="21"/>
      <c r="H28" s="21">
        <f>H26</f>
        <v>-34450921</v>
      </c>
      <c r="I28" s="21"/>
      <c r="J28" s="21">
        <f>J26</f>
        <v>71104849</v>
      </c>
      <c r="K28" s="21"/>
      <c r="L28" s="21">
        <f>L26</f>
        <v>116484409</v>
      </c>
    </row>
    <row r="29" spans="2:12" s="5" customFormat="1" ht="15.75">
      <c r="B29" s="31"/>
      <c r="C29" s="55"/>
      <c r="D29" s="55"/>
      <c r="E29" s="55"/>
      <c r="F29" s="55"/>
      <c r="G29" s="55"/>
      <c r="H29" s="55"/>
      <c r="I29" s="55"/>
      <c r="J29" s="55"/>
      <c r="K29" s="55"/>
      <c r="L29" s="21"/>
    </row>
    <row r="30" spans="2:12" ht="15.75">
      <c r="B30" s="4" t="s">
        <v>106</v>
      </c>
      <c r="C30" s="21"/>
      <c r="D30" s="21">
        <v>0</v>
      </c>
      <c r="E30" s="21"/>
      <c r="F30" s="21">
        <v>0</v>
      </c>
      <c r="G30" s="21"/>
      <c r="H30" s="21">
        <v>0</v>
      </c>
      <c r="I30" s="21"/>
      <c r="J30" s="21">
        <f>'Income Statement'!I32</f>
        <v>4108533</v>
      </c>
      <c r="K30" s="21"/>
      <c r="L30" s="21">
        <f>SUM(D30:K30)</f>
        <v>4108533</v>
      </c>
    </row>
    <row r="31" spans="3:12" ht="15.75">
      <c r="C31" s="21"/>
      <c r="D31" s="21"/>
      <c r="E31" s="21"/>
      <c r="F31" s="21"/>
      <c r="G31" s="21"/>
      <c r="H31" s="21"/>
      <c r="I31" s="21"/>
      <c r="J31" s="21"/>
      <c r="K31" s="21"/>
      <c r="L31" s="21"/>
    </row>
    <row r="32" spans="2:12" ht="16.5" thickBot="1">
      <c r="B32" s="4" t="s">
        <v>107</v>
      </c>
      <c r="C32" s="21"/>
      <c r="D32" s="73">
        <f>SUM(D28:D31)</f>
        <v>60000217</v>
      </c>
      <c r="E32" s="32"/>
      <c r="F32" s="73">
        <f>SUM(F28:F31)</f>
        <v>19830264</v>
      </c>
      <c r="G32" s="32"/>
      <c r="H32" s="73">
        <f>SUM(H28:H31)</f>
        <v>-34450921</v>
      </c>
      <c r="I32" s="32"/>
      <c r="J32" s="73">
        <f>SUM(J28:J31)</f>
        <v>75213382</v>
      </c>
      <c r="K32" s="32"/>
      <c r="L32" s="73">
        <f>SUM(L28:L31)</f>
        <v>120592942</v>
      </c>
    </row>
    <row r="33" spans="4:12" ht="16.5" thickTop="1">
      <c r="D33" s="27"/>
      <c r="E33" s="27"/>
      <c r="F33" s="27"/>
      <c r="G33" s="27"/>
      <c r="H33" s="27"/>
      <c r="I33" s="27"/>
      <c r="J33" s="27"/>
      <c r="K33" s="27"/>
      <c r="L33" s="27"/>
    </row>
    <row r="34" spans="4:12" ht="15.75">
      <c r="D34" s="27"/>
      <c r="E34" s="27"/>
      <c r="F34" s="27"/>
      <c r="G34" s="27"/>
      <c r="H34" s="27"/>
      <c r="I34" s="27"/>
      <c r="J34" s="27"/>
      <c r="K34" s="27"/>
      <c r="L34" s="27"/>
    </row>
    <row r="35" spans="4:12" ht="15.75">
      <c r="D35" s="27"/>
      <c r="E35" s="27"/>
      <c r="F35" s="27"/>
      <c r="G35" s="27"/>
      <c r="H35" s="27"/>
      <c r="I35" s="27"/>
      <c r="J35" s="27"/>
      <c r="K35" s="27"/>
      <c r="L35" s="27"/>
    </row>
    <row r="36" spans="4:12" ht="15.75">
      <c r="D36" s="27"/>
      <c r="E36" s="27"/>
      <c r="F36" s="27"/>
      <c r="G36" s="27"/>
      <c r="H36" s="27"/>
      <c r="I36" s="27"/>
      <c r="J36" s="27"/>
      <c r="K36" s="27"/>
      <c r="L36" s="27"/>
    </row>
    <row r="37" spans="4:12" ht="15.75">
      <c r="D37" s="27"/>
      <c r="E37" s="27"/>
      <c r="F37" s="27"/>
      <c r="G37" s="27"/>
      <c r="H37" s="27"/>
      <c r="I37" s="27"/>
      <c r="J37" s="27"/>
      <c r="K37" s="27"/>
      <c r="L37" s="27"/>
    </row>
    <row r="38" spans="4:12" ht="15.75">
      <c r="D38" s="27"/>
      <c r="E38" s="27"/>
      <c r="F38" s="27"/>
      <c r="G38" s="27"/>
      <c r="H38" s="27"/>
      <c r="I38" s="27"/>
      <c r="J38" s="27"/>
      <c r="K38" s="27"/>
      <c r="L38" s="27"/>
    </row>
    <row r="39" spans="4:12" ht="15.75">
      <c r="D39" s="27"/>
      <c r="E39" s="27"/>
      <c r="F39" s="27"/>
      <c r="G39" s="27"/>
      <c r="H39" s="27"/>
      <c r="I39" s="27"/>
      <c r="J39" s="27"/>
      <c r="K39" s="27"/>
      <c r="L39" s="27"/>
    </row>
    <row r="40" spans="4:12" ht="15.75">
      <c r="D40" s="27"/>
      <c r="E40" s="27"/>
      <c r="F40" s="27"/>
      <c r="G40" s="27"/>
      <c r="H40" s="27"/>
      <c r="I40" s="27"/>
      <c r="J40" s="27"/>
      <c r="K40" s="27"/>
      <c r="L40" s="27"/>
    </row>
    <row r="41" spans="4:12" ht="15.75">
      <c r="D41" s="27"/>
      <c r="E41" s="27"/>
      <c r="F41" s="27"/>
      <c r="G41" s="27"/>
      <c r="H41" s="27"/>
      <c r="I41" s="27"/>
      <c r="J41" s="27"/>
      <c r="K41" s="27"/>
      <c r="L41" s="27"/>
    </row>
    <row r="42" spans="4:12" ht="15.75">
      <c r="D42" s="27"/>
      <c r="E42" s="27"/>
      <c r="F42" s="27"/>
      <c r="G42" s="27"/>
      <c r="H42" s="27"/>
      <c r="I42" s="27"/>
      <c r="J42" s="27"/>
      <c r="K42" s="27"/>
      <c r="L42" s="27"/>
    </row>
    <row r="43" spans="4:12" ht="15.75">
      <c r="D43" s="27"/>
      <c r="E43" s="27"/>
      <c r="F43" s="27"/>
      <c r="G43" s="27"/>
      <c r="H43" s="27"/>
      <c r="I43" s="27"/>
      <c r="J43" s="27"/>
      <c r="K43" s="27"/>
      <c r="L43" s="27"/>
    </row>
    <row r="44" spans="4:12" ht="15.75">
      <c r="D44" s="27"/>
      <c r="E44" s="27"/>
      <c r="F44" s="27"/>
      <c r="G44" s="27"/>
      <c r="H44" s="27"/>
      <c r="I44" s="27"/>
      <c r="J44" s="27"/>
      <c r="K44" s="27"/>
      <c r="L44" s="27"/>
    </row>
    <row r="45" spans="4:12" ht="15.75">
      <c r="D45" s="27"/>
      <c r="E45" s="27"/>
      <c r="F45" s="27"/>
      <c r="G45" s="27"/>
      <c r="H45" s="27"/>
      <c r="I45" s="27"/>
      <c r="J45" s="27"/>
      <c r="K45" s="27"/>
      <c r="L45" s="27"/>
    </row>
    <row r="46" spans="4:12" ht="15.75">
      <c r="D46" s="27"/>
      <c r="E46" s="27"/>
      <c r="F46" s="27"/>
      <c r="G46" s="27"/>
      <c r="H46" s="27"/>
      <c r="I46" s="27"/>
      <c r="J46" s="27"/>
      <c r="K46" s="27"/>
      <c r="L46" s="27"/>
    </row>
    <row r="47" spans="4:12" ht="15.75">
      <c r="D47" s="27"/>
      <c r="E47" s="27"/>
      <c r="F47" s="27"/>
      <c r="G47" s="27"/>
      <c r="H47" s="27"/>
      <c r="I47" s="27"/>
      <c r="J47" s="27"/>
      <c r="K47" s="27"/>
      <c r="L47" s="27"/>
    </row>
    <row r="48" spans="4:12" ht="15.75">
      <c r="D48" s="27"/>
      <c r="E48" s="27"/>
      <c r="F48" s="27"/>
      <c r="G48" s="27"/>
      <c r="H48" s="27"/>
      <c r="I48" s="27"/>
      <c r="J48" s="27"/>
      <c r="K48" s="27"/>
      <c r="L48" s="27"/>
    </row>
    <row r="49" spans="4:12" ht="15.75">
      <c r="D49" s="27"/>
      <c r="E49" s="27"/>
      <c r="F49" s="27"/>
      <c r="G49" s="27"/>
      <c r="H49" s="27"/>
      <c r="I49" s="27"/>
      <c r="J49" s="27"/>
      <c r="K49" s="27"/>
      <c r="L49" s="27"/>
    </row>
    <row r="50" spans="4:12" ht="15.75">
      <c r="D50" s="27"/>
      <c r="E50" s="27"/>
      <c r="F50" s="27"/>
      <c r="G50" s="27"/>
      <c r="H50" s="27"/>
      <c r="I50" s="27"/>
      <c r="J50" s="27"/>
      <c r="K50" s="27"/>
      <c r="L50" s="27"/>
    </row>
    <row r="51" spans="4:12" ht="15.75">
      <c r="D51" s="27"/>
      <c r="E51" s="27"/>
      <c r="F51" s="27"/>
      <c r="G51" s="27"/>
      <c r="H51" s="27"/>
      <c r="I51" s="27"/>
      <c r="J51" s="27"/>
      <c r="K51" s="27"/>
      <c r="L51" s="27"/>
    </row>
    <row r="52" spans="4:12" ht="15.75">
      <c r="D52" s="27"/>
      <c r="E52" s="27"/>
      <c r="F52" s="27"/>
      <c r="G52" s="27"/>
      <c r="H52" s="27"/>
      <c r="I52" s="27"/>
      <c r="J52" s="27"/>
      <c r="K52" s="27"/>
      <c r="L52" s="27"/>
    </row>
    <row r="53" spans="4:12" ht="15.75">
      <c r="D53" s="27"/>
      <c r="E53" s="27"/>
      <c r="F53" s="27"/>
      <c r="G53" s="27"/>
      <c r="H53" s="27"/>
      <c r="I53" s="27"/>
      <c r="J53" s="27"/>
      <c r="K53" s="27"/>
      <c r="L53" s="27"/>
    </row>
    <row r="54" spans="4:12" ht="15.75">
      <c r="D54" s="27"/>
      <c r="E54" s="27"/>
      <c r="F54" s="27"/>
      <c r="G54" s="27"/>
      <c r="H54" s="27"/>
      <c r="I54" s="27"/>
      <c r="J54" s="27"/>
      <c r="K54" s="27"/>
      <c r="L54" s="27"/>
    </row>
    <row r="55" spans="4:12" ht="15.75">
      <c r="D55" s="27"/>
      <c r="E55" s="27"/>
      <c r="F55" s="27"/>
      <c r="G55" s="27"/>
      <c r="H55" s="27"/>
      <c r="I55" s="27"/>
      <c r="J55" s="27"/>
      <c r="K55" s="27"/>
      <c r="L55" s="27"/>
    </row>
    <row r="56" spans="4:12" ht="15.75">
      <c r="D56" s="27"/>
      <c r="E56" s="27"/>
      <c r="F56" s="27"/>
      <c r="G56" s="27"/>
      <c r="H56" s="27"/>
      <c r="I56" s="27"/>
      <c r="J56" s="27"/>
      <c r="K56" s="27"/>
      <c r="L56" s="27"/>
    </row>
    <row r="57" spans="4:12" ht="15.75">
      <c r="D57" s="27"/>
      <c r="E57" s="27"/>
      <c r="F57" s="27"/>
      <c r="G57" s="27"/>
      <c r="H57" s="27"/>
      <c r="I57" s="27"/>
      <c r="J57" s="27"/>
      <c r="K57" s="27"/>
      <c r="L57" s="27"/>
    </row>
    <row r="58" spans="4:12" ht="15.75">
      <c r="D58" s="27"/>
      <c r="E58" s="27"/>
      <c r="F58" s="27"/>
      <c r="G58" s="27"/>
      <c r="H58" s="27"/>
      <c r="I58" s="27"/>
      <c r="J58" s="27"/>
      <c r="K58" s="27"/>
      <c r="L58" s="27"/>
    </row>
    <row r="59" spans="4:12" ht="15.75">
      <c r="D59" s="27"/>
      <c r="E59" s="27"/>
      <c r="F59" s="27"/>
      <c r="G59" s="27"/>
      <c r="H59" s="27"/>
      <c r="I59" s="27"/>
      <c r="J59" s="27"/>
      <c r="K59" s="27"/>
      <c r="L59" s="27"/>
    </row>
    <row r="60" spans="4:12" ht="15.75">
      <c r="D60" s="27"/>
      <c r="E60" s="27"/>
      <c r="F60" s="27"/>
      <c r="G60" s="27"/>
      <c r="H60" s="27"/>
      <c r="I60" s="27"/>
      <c r="J60" s="27"/>
      <c r="K60" s="27"/>
      <c r="L60" s="27"/>
    </row>
    <row r="61" spans="4:12" ht="15.75">
      <c r="D61" s="27"/>
      <c r="E61" s="27"/>
      <c r="F61" s="27"/>
      <c r="G61" s="27"/>
      <c r="H61" s="27"/>
      <c r="I61" s="27"/>
      <c r="J61" s="27"/>
      <c r="K61" s="27"/>
      <c r="L61" s="27"/>
    </row>
    <row r="62" spans="4:12" ht="15.75">
      <c r="D62" s="27"/>
      <c r="E62" s="27"/>
      <c r="F62" s="27"/>
      <c r="G62" s="27"/>
      <c r="H62" s="27"/>
      <c r="I62" s="27"/>
      <c r="J62" s="27"/>
      <c r="K62" s="27"/>
      <c r="L62" s="27"/>
    </row>
    <row r="63" spans="4:12" ht="15.75">
      <c r="D63" s="27"/>
      <c r="E63" s="27"/>
      <c r="F63" s="27"/>
      <c r="G63" s="27"/>
      <c r="H63" s="27"/>
      <c r="I63" s="27"/>
      <c r="J63" s="27"/>
      <c r="K63" s="27"/>
      <c r="L63" s="27"/>
    </row>
    <row r="64" spans="4:12" ht="15.75">
      <c r="D64" s="27"/>
      <c r="E64" s="27"/>
      <c r="F64" s="27"/>
      <c r="G64" s="27"/>
      <c r="H64" s="27"/>
      <c r="I64" s="27"/>
      <c r="J64" s="27"/>
      <c r="K64" s="27"/>
      <c r="L64" s="27"/>
    </row>
    <row r="65" spans="2:13" ht="34.5" customHeight="1">
      <c r="B65" s="77" t="s">
        <v>42</v>
      </c>
      <c r="C65" s="77"/>
      <c r="D65" s="77"/>
      <c r="E65" s="77"/>
      <c r="F65" s="77"/>
      <c r="G65" s="77"/>
      <c r="H65" s="77"/>
      <c r="I65" s="77"/>
      <c r="J65" s="77"/>
      <c r="K65" s="77"/>
      <c r="L65" s="77"/>
      <c r="M65" s="6"/>
    </row>
  </sheetData>
  <sheetProtection/>
  <mergeCells count="1">
    <mergeCell ref="B65:L65"/>
  </mergeCells>
  <printOptions/>
  <pageMargins left="0.5" right="0.25" top="0.5" bottom="0.5" header="0.5" footer="0.5"/>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G75"/>
  <sheetViews>
    <sheetView tabSelected="1" zoomScale="75" zoomScaleNormal="75" zoomScalePageLayoutView="0" workbookViewId="0" topLeftCell="A1">
      <selection activeCell="C2" sqref="C2"/>
    </sheetView>
  </sheetViews>
  <sheetFormatPr defaultColWidth="9.00390625" defaultRowHeight="15.75"/>
  <cols>
    <col min="1" max="1" width="3.625" style="4" customWidth="1"/>
    <col min="2" max="2" width="2.625" style="4" customWidth="1"/>
    <col min="3" max="3" width="50.625" style="4" customWidth="1"/>
    <col min="4" max="4" width="5.625" style="4" customWidth="1"/>
    <col min="5" max="5" width="15.625" style="40" customWidth="1"/>
    <col min="6" max="6" width="2.625" style="4" customWidth="1"/>
    <col min="7" max="7" width="15.625" style="4" customWidth="1"/>
    <col min="8" max="8" width="2.625" style="4" customWidth="1"/>
    <col min="9" max="16384" width="9.00390625" style="4" customWidth="1"/>
  </cols>
  <sheetData>
    <row r="1" spans="1:5" ht="19.5">
      <c r="A1" s="38" t="s">
        <v>21</v>
      </c>
      <c r="E1" s="1"/>
    </row>
    <row r="2" ht="15.75">
      <c r="A2" s="1"/>
    </row>
    <row r="3" ht="15.75">
      <c r="A3" s="1" t="s">
        <v>20</v>
      </c>
    </row>
    <row r="4" ht="15.75">
      <c r="A4" s="1" t="s">
        <v>110</v>
      </c>
    </row>
    <row r="5" ht="15.75">
      <c r="A5" s="4" t="s">
        <v>19</v>
      </c>
    </row>
    <row r="7" ht="15.75">
      <c r="G7" s="7" t="s">
        <v>48</v>
      </c>
    </row>
    <row r="8" spans="5:7" ht="15.75">
      <c r="E8" s="7" t="s">
        <v>119</v>
      </c>
      <c r="G8" s="7" t="s">
        <v>45</v>
      </c>
    </row>
    <row r="9" spans="5:7" ht="15.75">
      <c r="E9" s="7" t="s">
        <v>72</v>
      </c>
      <c r="G9" s="7" t="s">
        <v>111</v>
      </c>
    </row>
    <row r="10" spans="2:7" s="41" customFormat="1" ht="15.75">
      <c r="B10" s="33"/>
      <c r="C10" s="33"/>
      <c r="D10" s="33"/>
      <c r="E10" s="11">
        <v>39416</v>
      </c>
      <c r="F10" s="25"/>
      <c r="G10" s="11">
        <v>39051</v>
      </c>
    </row>
    <row r="11" spans="2:7" s="41" customFormat="1" ht="15.75">
      <c r="B11" s="33"/>
      <c r="C11" s="33"/>
      <c r="D11" s="74" t="s">
        <v>74</v>
      </c>
      <c r="E11" s="42" t="s">
        <v>23</v>
      </c>
      <c r="F11" s="43"/>
      <c r="G11" s="42" t="s">
        <v>23</v>
      </c>
    </row>
    <row r="12" spans="2:7" s="41" customFormat="1" ht="15.75">
      <c r="B12" s="39" t="s">
        <v>61</v>
      </c>
      <c r="C12" s="33"/>
      <c r="D12" s="33"/>
      <c r="E12" s="44"/>
      <c r="F12" s="43"/>
      <c r="G12" s="44"/>
    </row>
    <row r="13" spans="2:7" s="41" customFormat="1" ht="7.5" customHeight="1">
      <c r="B13" s="33"/>
      <c r="C13" s="33"/>
      <c r="D13" s="33"/>
      <c r="E13" s="44"/>
      <c r="F13" s="43"/>
      <c r="G13" s="44"/>
    </row>
    <row r="14" spans="2:7" s="41" customFormat="1" ht="15.75">
      <c r="B14" s="33" t="s">
        <v>3</v>
      </c>
      <c r="C14" s="33"/>
      <c r="D14" s="33"/>
      <c r="E14" s="36">
        <f>'Income Statement'!I27</f>
        <v>5467533</v>
      </c>
      <c r="F14" s="45"/>
      <c r="G14" s="56" t="s">
        <v>71</v>
      </c>
    </row>
    <row r="15" spans="2:7" s="41" customFormat="1" ht="7.5" customHeight="1">
      <c r="B15" s="33"/>
      <c r="C15" s="33"/>
      <c r="D15" s="33"/>
      <c r="E15" s="36"/>
      <c r="F15" s="45"/>
      <c r="G15" s="62"/>
    </row>
    <row r="16" spans="2:7" s="41" customFormat="1" ht="15.75">
      <c r="B16" s="33" t="s">
        <v>11</v>
      </c>
      <c r="C16" s="33"/>
      <c r="D16" s="33"/>
      <c r="E16" s="36"/>
      <c r="F16" s="45"/>
      <c r="G16" s="62"/>
    </row>
    <row r="17" spans="2:7" s="41" customFormat="1" ht="7.5" customHeight="1">
      <c r="B17" s="33"/>
      <c r="C17" s="33"/>
      <c r="D17" s="33"/>
      <c r="E17" s="36"/>
      <c r="F17" s="45"/>
      <c r="G17" s="56"/>
    </row>
    <row r="18" spans="2:7" s="41" customFormat="1" ht="15.75">
      <c r="B18" s="33"/>
      <c r="C18" s="33" t="s">
        <v>12</v>
      </c>
      <c r="D18" s="33"/>
      <c r="E18" s="36">
        <v>48078</v>
      </c>
      <c r="F18" s="45"/>
      <c r="G18" s="56" t="s">
        <v>71</v>
      </c>
    </row>
    <row r="19" spans="2:7" s="41" customFormat="1" ht="15.75">
      <c r="B19" s="33"/>
      <c r="C19" s="33" t="s">
        <v>2</v>
      </c>
      <c r="D19" s="33"/>
      <c r="E19" s="36">
        <v>85815</v>
      </c>
      <c r="F19" s="45"/>
      <c r="G19" s="56" t="s">
        <v>71</v>
      </c>
    </row>
    <row r="20" spans="2:7" s="41" customFormat="1" ht="15.75">
      <c r="B20" s="33"/>
      <c r="C20" s="33" t="s">
        <v>13</v>
      </c>
      <c r="D20" s="33"/>
      <c r="E20" s="36">
        <v>-227819</v>
      </c>
      <c r="F20" s="45"/>
      <c r="G20" s="56" t="s">
        <v>71</v>
      </c>
    </row>
    <row r="21" spans="2:7" s="41" customFormat="1" ht="7.5" customHeight="1">
      <c r="B21" s="33"/>
      <c r="C21" s="33"/>
      <c r="D21" s="33"/>
      <c r="E21" s="46"/>
      <c r="F21" s="45"/>
      <c r="G21" s="64"/>
    </row>
    <row r="22" spans="2:7" s="41" customFormat="1" ht="7.5" customHeight="1">
      <c r="B22" s="33"/>
      <c r="C22" s="33"/>
      <c r="D22" s="33"/>
      <c r="E22" s="32"/>
      <c r="F22" s="33"/>
      <c r="G22" s="65"/>
    </row>
    <row r="23" spans="2:7" s="41" customFormat="1" ht="15.75">
      <c r="B23" s="33" t="s">
        <v>14</v>
      </c>
      <c r="C23" s="33"/>
      <c r="D23" s="33"/>
      <c r="E23" s="47">
        <f>+E14+SUM(E18:E20)</f>
        <v>5373607</v>
      </c>
      <c r="F23" s="48"/>
      <c r="G23" s="56" t="s">
        <v>71</v>
      </c>
    </row>
    <row r="24" spans="2:7" s="41" customFormat="1" ht="7.5" customHeight="1">
      <c r="B24" s="33"/>
      <c r="C24" s="33"/>
      <c r="D24" s="33"/>
      <c r="E24" s="47"/>
      <c r="F24" s="49"/>
      <c r="G24" s="66"/>
    </row>
    <row r="25" spans="2:7" s="41" customFormat="1" ht="15.75">
      <c r="B25" s="33" t="s">
        <v>29</v>
      </c>
      <c r="C25" s="33"/>
      <c r="D25" s="33"/>
      <c r="E25" s="47"/>
      <c r="F25" s="49"/>
      <c r="G25" s="66"/>
    </row>
    <row r="26" spans="2:7" s="41" customFormat="1" ht="7.5" customHeight="1">
      <c r="B26" s="33"/>
      <c r="C26" s="33"/>
      <c r="D26" s="33"/>
      <c r="E26" s="47"/>
      <c r="F26" s="49"/>
      <c r="G26" s="66"/>
    </row>
    <row r="27" spans="2:7" s="41" customFormat="1" ht="15.75">
      <c r="B27" s="33"/>
      <c r="C27" s="33" t="s">
        <v>30</v>
      </c>
      <c r="D27" s="33"/>
      <c r="E27" s="36">
        <v>7004080</v>
      </c>
      <c r="F27" s="45"/>
      <c r="G27" s="56" t="s">
        <v>71</v>
      </c>
    </row>
    <row r="28" spans="2:7" s="41" customFormat="1" ht="15.75">
      <c r="B28" s="33"/>
      <c r="C28" s="33" t="s">
        <v>25</v>
      </c>
      <c r="D28" s="33"/>
      <c r="E28" s="36">
        <v>-31701385</v>
      </c>
      <c r="F28" s="45"/>
      <c r="G28" s="56" t="s">
        <v>71</v>
      </c>
    </row>
    <row r="29" spans="2:7" s="41" customFormat="1" ht="15.75">
      <c r="B29" s="33"/>
      <c r="C29" s="33" t="s">
        <v>79</v>
      </c>
      <c r="D29" s="33"/>
      <c r="E29" s="36">
        <v>15992</v>
      </c>
      <c r="F29" s="45"/>
      <c r="G29" s="56" t="s">
        <v>71</v>
      </c>
    </row>
    <row r="30" spans="2:7" s="41" customFormat="1" ht="15.75">
      <c r="B30" s="33"/>
      <c r="C30" s="33" t="s">
        <v>62</v>
      </c>
      <c r="D30" s="33"/>
      <c r="E30" s="36">
        <v>8</v>
      </c>
      <c r="F30" s="45"/>
      <c r="G30" s="56" t="s">
        <v>71</v>
      </c>
    </row>
    <row r="31" spans="2:7" s="41" customFormat="1" ht="6.75" customHeight="1">
      <c r="B31" s="33"/>
      <c r="C31" s="33"/>
      <c r="D31" s="33"/>
      <c r="E31" s="36"/>
      <c r="F31" s="45"/>
      <c r="G31" s="62"/>
    </row>
    <row r="32" spans="2:7" s="41" customFormat="1" ht="15.75">
      <c r="B32" s="33" t="s">
        <v>31</v>
      </c>
      <c r="C32" s="33"/>
      <c r="D32" s="33"/>
      <c r="E32" s="47"/>
      <c r="F32" s="49"/>
      <c r="G32" s="66"/>
    </row>
    <row r="33" spans="2:7" s="41" customFormat="1" ht="7.5" customHeight="1">
      <c r="B33" s="33"/>
      <c r="C33" s="33"/>
      <c r="D33" s="33"/>
      <c r="E33" s="47"/>
      <c r="F33" s="49"/>
      <c r="G33" s="66"/>
    </row>
    <row r="34" spans="2:7" s="41" customFormat="1" ht="15.75">
      <c r="B34" s="33"/>
      <c r="C34" s="33" t="s">
        <v>32</v>
      </c>
      <c r="D34" s="33"/>
      <c r="E34" s="36">
        <v>-635938</v>
      </c>
      <c r="F34" s="45"/>
      <c r="G34" s="56" t="s">
        <v>71</v>
      </c>
    </row>
    <row r="35" spans="2:7" s="41" customFormat="1" ht="15.75">
      <c r="B35" s="33"/>
      <c r="C35" s="33" t="s">
        <v>26</v>
      </c>
      <c r="D35" s="33"/>
      <c r="E35" s="36">
        <v>3919288</v>
      </c>
      <c r="F35" s="45"/>
      <c r="G35" s="56" t="s">
        <v>71</v>
      </c>
    </row>
    <row r="36" spans="2:7" s="41" customFormat="1" ht="15.75">
      <c r="B36" s="33"/>
      <c r="C36" s="33" t="s">
        <v>33</v>
      </c>
      <c r="D36" s="33"/>
      <c r="E36" s="36">
        <v>-433012</v>
      </c>
      <c r="F36" s="45"/>
      <c r="G36" s="56" t="s">
        <v>71</v>
      </c>
    </row>
    <row r="37" spans="2:7" s="41" customFormat="1" ht="7.5" customHeight="1">
      <c r="B37" s="33"/>
      <c r="C37" s="33"/>
      <c r="D37" s="33"/>
      <c r="E37" s="46"/>
      <c r="F37" s="45"/>
      <c r="G37" s="64"/>
    </row>
    <row r="38" spans="2:7" s="41" customFormat="1" ht="7.5" customHeight="1">
      <c r="B38" s="33"/>
      <c r="C38" s="33"/>
      <c r="D38" s="33"/>
      <c r="E38" s="50"/>
      <c r="F38" s="45"/>
      <c r="G38" s="67"/>
    </row>
    <row r="39" spans="2:7" s="41" customFormat="1" ht="15.75">
      <c r="B39" s="33" t="s">
        <v>59</v>
      </c>
      <c r="C39" s="33"/>
      <c r="D39" s="33"/>
      <c r="E39" s="36">
        <f>+SUM(E27:E36)+E23</f>
        <v>-16457360</v>
      </c>
      <c r="F39" s="45"/>
      <c r="G39" s="56" t="s">
        <v>71</v>
      </c>
    </row>
    <row r="40" spans="2:7" s="41" customFormat="1" ht="7.5" customHeight="1">
      <c r="B40" s="33"/>
      <c r="C40" s="33"/>
      <c r="D40" s="33"/>
      <c r="E40" s="36"/>
      <c r="F40" s="45"/>
      <c r="G40" s="62"/>
    </row>
    <row r="41" spans="3:7" s="41" customFormat="1" ht="15.75">
      <c r="C41" s="33" t="s">
        <v>16</v>
      </c>
      <c r="D41" s="33"/>
      <c r="E41" s="36">
        <v>16719</v>
      </c>
      <c r="F41" s="45"/>
      <c r="G41" s="56" t="s">
        <v>71</v>
      </c>
    </row>
    <row r="42" spans="3:7" s="41" customFormat="1" ht="15.75">
      <c r="C42" s="33" t="s">
        <v>15</v>
      </c>
      <c r="D42" s="33"/>
      <c r="E42" s="36">
        <v>-2400000</v>
      </c>
      <c r="F42" s="45"/>
      <c r="G42" s="56" t="s">
        <v>71</v>
      </c>
    </row>
    <row r="43" spans="2:7" s="41" customFormat="1" ht="7.5" customHeight="1">
      <c r="B43" s="33"/>
      <c r="C43" s="33"/>
      <c r="D43" s="33"/>
      <c r="E43" s="46"/>
      <c r="F43" s="45"/>
      <c r="G43" s="64"/>
    </row>
    <row r="44" spans="2:7" s="41" customFormat="1" ht="7.5" customHeight="1">
      <c r="B44" s="33"/>
      <c r="C44" s="33"/>
      <c r="D44" s="33"/>
      <c r="E44" s="50"/>
      <c r="F44" s="45"/>
      <c r="G44" s="67"/>
    </row>
    <row r="45" spans="2:7" s="41" customFormat="1" ht="15.75">
      <c r="B45" s="33" t="s">
        <v>58</v>
      </c>
      <c r="C45" s="33"/>
      <c r="D45" s="33"/>
      <c r="E45" s="46">
        <f>+E39+SUM(E41:E42)</f>
        <v>-18840641</v>
      </c>
      <c r="F45" s="45"/>
      <c r="G45" s="57" t="s">
        <v>71</v>
      </c>
    </row>
    <row r="46" spans="2:7" s="41" customFormat="1" ht="7.5" customHeight="1">
      <c r="B46" s="33"/>
      <c r="C46" s="33"/>
      <c r="D46" s="33"/>
      <c r="E46" s="36"/>
      <c r="F46" s="45"/>
      <c r="G46" s="62"/>
    </row>
    <row r="47" spans="2:7" s="41" customFormat="1" ht="15.75">
      <c r="B47" s="39" t="s">
        <v>113</v>
      </c>
      <c r="C47" s="33"/>
      <c r="D47" s="33"/>
      <c r="E47" s="36"/>
      <c r="F47" s="45"/>
      <c r="G47" s="62"/>
    </row>
    <row r="48" spans="2:7" s="41" customFormat="1" ht="7.5" customHeight="1">
      <c r="B48" s="33"/>
      <c r="C48" s="33"/>
      <c r="D48" s="33"/>
      <c r="E48" s="37"/>
      <c r="F48" s="45"/>
      <c r="G48" s="63"/>
    </row>
    <row r="49" spans="3:7" s="41" customFormat="1" ht="15.75">
      <c r="C49" s="33" t="s">
        <v>60</v>
      </c>
      <c r="D49" s="33"/>
      <c r="E49" s="37">
        <v>-54091</v>
      </c>
      <c r="F49" s="45"/>
      <c r="G49" s="56" t="s">
        <v>71</v>
      </c>
    </row>
    <row r="50" spans="3:7" s="41" customFormat="1" ht="15.75">
      <c r="C50" s="33" t="s">
        <v>16</v>
      </c>
      <c r="D50" s="33"/>
      <c r="E50" s="37">
        <v>211100</v>
      </c>
      <c r="F50" s="45"/>
      <c r="G50" s="56"/>
    </row>
    <row r="51" spans="2:7" s="41" customFormat="1" ht="7.5" customHeight="1">
      <c r="B51" s="33"/>
      <c r="C51" s="33"/>
      <c r="D51" s="33"/>
      <c r="E51" s="46"/>
      <c r="F51" s="45"/>
      <c r="G51" s="64"/>
    </row>
    <row r="52" spans="2:7" s="41" customFormat="1" ht="7.5" customHeight="1">
      <c r="B52" s="33"/>
      <c r="C52" s="33"/>
      <c r="D52" s="33"/>
      <c r="E52" s="37"/>
      <c r="F52" s="45"/>
      <c r="G52" s="63"/>
    </row>
    <row r="53" spans="2:7" s="41" customFormat="1" ht="15.75">
      <c r="B53" s="33" t="s">
        <v>114</v>
      </c>
      <c r="C53" s="33"/>
      <c r="D53" s="33"/>
      <c r="E53" s="46">
        <f>+SUM(E48:E52)</f>
        <v>157009</v>
      </c>
      <c r="F53" s="45"/>
      <c r="G53" s="68" t="s">
        <v>71</v>
      </c>
    </row>
    <row r="54" spans="2:7" s="41" customFormat="1" ht="7.5" customHeight="1">
      <c r="B54" s="33"/>
      <c r="C54" s="33"/>
      <c r="D54" s="33"/>
      <c r="E54" s="37"/>
      <c r="F54" s="45"/>
      <c r="G54" s="67"/>
    </row>
    <row r="55" spans="2:7" s="41" customFormat="1" ht="15.75">
      <c r="B55" s="39" t="s">
        <v>66</v>
      </c>
      <c r="C55" s="33"/>
      <c r="D55" s="33"/>
      <c r="E55" s="36"/>
      <c r="F55" s="45"/>
      <c r="G55" s="62"/>
    </row>
    <row r="56" spans="2:7" s="41" customFormat="1" ht="7.5" customHeight="1">
      <c r="B56" s="33"/>
      <c r="C56" s="33"/>
      <c r="D56" s="33"/>
      <c r="E56" s="37"/>
      <c r="F56" s="45"/>
      <c r="G56" s="63"/>
    </row>
    <row r="57" spans="3:7" s="41" customFormat="1" ht="15.75">
      <c r="C57" s="33" t="s">
        <v>17</v>
      </c>
      <c r="D57" s="33"/>
      <c r="E57" s="37">
        <v>-2066</v>
      </c>
      <c r="F57" s="45"/>
      <c r="G57" s="56" t="s">
        <v>71</v>
      </c>
    </row>
    <row r="58" spans="3:7" s="41" customFormat="1" ht="15.75">
      <c r="C58" s="33" t="s">
        <v>118</v>
      </c>
      <c r="D58" s="33"/>
      <c r="E58" s="37">
        <v>1997000</v>
      </c>
      <c r="F58" s="45"/>
      <c r="G58" s="56"/>
    </row>
    <row r="59" spans="3:7" s="41" customFormat="1" ht="15.75">
      <c r="C59" s="33" t="s">
        <v>34</v>
      </c>
      <c r="D59" s="33"/>
      <c r="E59" s="37">
        <v>-23630</v>
      </c>
      <c r="F59" s="45"/>
      <c r="G59" s="56" t="s">
        <v>71</v>
      </c>
    </row>
    <row r="60" spans="3:7" s="41" customFormat="1" ht="15.75">
      <c r="C60" s="33" t="s">
        <v>115</v>
      </c>
      <c r="D60" s="33"/>
      <c r="E60" s="37">
        <v>-14459</v>
      </c>
      <c r="F60" s="45"/>
      <c r="G60" s="56" t="s">
        <v>71</v>
      </c>
    </row>
    <row r="61" spans="3:7" s="41" customFormat="1" ht="15.75">
      <c r="C61" s="33" t="s">
        <v>116</v>
      </c>
      <c r="D61" s="33"/>
      <c r="E61" s="37">
        <v>-347165</v>
      </c>
      <c r="F61" s="45"/>
      <c r="G61" s="56" t="s">
        <v>71</v>
      </c>
    </row>
    <row r="62" spans="2:7" s="41" customFormat="1" ht="7.5" customHeight="1">
      <c r="B62" s="33"/>
      <c r="C62" s="33"/>
      <c r="D62" s="33"/>
      <c r="E62" s="46"/>
      <c r="F62" s="45"/>
      <c r="G62" s="64"/>
    </row>
    <row r="63" spans="2:7" s="41" customFormat="1" ht="7.5" customHeight="1">
      <c r="B63" s="33"/>
      <c r="C63" s="33"/>
      <c r="D63" s="33"/>
      <c r="E63" s="37"/>
      <c r="F63" s="45"/>
      <c r="G63" s="63"/>
    </row>
    <row r="64" spans="2:7" s="41" customFormat="1" ht="15.75">
      <c r="B64" s="33" t="s">
        <v>67</v>
      </c>
      <c r="C64" s="33"/>
      <c r="D64" s="33"/>
      <c r="E64" s="46">
        <f>+SUM(E56:E61)</f>
        <v>1609680</v>
      </c>
      <c r="F64" s="45"/>
      <c r="G64" s="57" t="s">
        <v>71</v>
      </c>
    </row>
    <row r="65" spans="2:7" s="41" customFormat="1" ht="7.5" customHeight="1">
      <c r="B65" s="33"/>
      <c r="C65" s="33"/>
      <c r="D65" s="33"/>
      <c r="E65" s="50"/>
      <c r="F65" s="45"/>
      <c r="G65" s="67"/>
    </row>
    <row r="66" spans="2:7" s="41" customFormat="1" ht="15.75">
      <c r="B66" s="39" t="s">
        <v>117</v>
      </c>
      <c r="C66" s="39"/>
      <c r="D66" s="33"/>
      <c r="E66" s="36">
        <f>+E45+E64+E53</f>
        <v>-17073952</v>
      </c>
      <c r="F66" s="51"/>
      <c r="G66" s="56" t="s">
        <v>71</v>
      </c>
    </row>
    <row r="67" spans="2:7" s="41" customFormat="1" ht="7.5" customHeight="1">
      <c r="B67" s="39"/>
      <c r="C67" s="39"/>
      <c r="D67" s="33"/>
      <c r="E67" s="36"/>
      <c r="F67" s="45"/>
      <c r="G67" s="56"/>
    </row>
    <row r="68" spans="2:7" s="41" customFormat="1" ht="15.75">
      <c r="B68" s="39" t="s">
        <v>18</v>
      </c>
      <c r="C68" s="39"/>
      <c r="D68" s="33"/>
      <c r="E68" s="36"/>
      <c r="F68" s="45"/>
      <c r="G68" s="56"/>
    </row>
    <row r="69" spans="2:7" s="41" customFormat="1" ht="15.75">
      <c r="B69" s="39" t="s">
        <v>68</v>
      </c>
      <c r="C69" s="39"/>
      <c r="D69" s="33"/>
      <c r="E69" s="36">
        <v>33565179</v>
      </c>
      <c r="F69" s="45"/>
      <c r="G69" s="56" t="s">
        <v>71</v>
      </c>
    </row>
    <row r="70" spans="2:7" s="41" customFormat="1" ht="7.5" customHeight="1">
      <c r="B70" s="39"/>
      <c r="C70" s="39"/>
      <c r="D70" s="33"/>
      <c r="E70" s="46"/>
      <c r="F70" s="51"/>
      <c r="G70" s="57"/>
    </row>
    <row r="71" spans="2:7" s="41" customFormat="1" ht="15.75">
      <c r="B71" s="39" t="s">
        <v>18</v>
      </c>
      <c r="C71" s="39"/>
      <c r="D71" s="33"/>
      <c r="E71" s="50"/>
      <c r="F71" s="45"/>
      <c r="G71" s="69"/>
    </row>
    <row r="72" spans="2:7" s="41" customFormat="1" ht="16.5" thickBot="1">
      <c r="B72" s="39" t="s">
        <v>69</v>
      </c>
      <c r="C72" s="39"/>
      <c r="D72" s="43" t="s">
        <v>73</v>
      </c>
      <c r="E72" s="52">
        <f>+E69+E66</f>
        <v>16491227</v>
      </c>
      <c r="F72" s="45"/>
      <c r="G72" s="60" t="s">
        <v>71</v>
      </c>
    </row>
    <row r="73" spans="2:7" s="41" customFormat="1" ht="15.75">
      <c r="B73" s="33"/>
      <c r="C73" s="33"/>
      <c r="D73" s="33"/>
      <c r="E73" s="54"/>
      <c r="F73" s="53"/>
      <c r="G73" s="33"/>
    </row>
    <row r="75" spans="2:7" ht="33" customHeight="1">
      <c r="B75" s="77" t="s">
        <v>43</v>
      </c>
      <c r="C75" s="77"/>
      <c r="D75" s="77"/>
      <c r="E75" s="77"/>
      <c r="F75" s="77"/>
      <c r="G75" s="77"/>
    </row>
  </sheetData>
  <sheetProtection/>
  <mergeCells count="1">
    <mergeCell ref="B75:G75"/>
  </mergeCells>
  <printOptions/>
  <pageMargins left="0.5" right="0.5" top="0.5" bottom="0.3" header="0.5" footer="0.21"/>
  <pageSetup fitToHeight="1" fitToWidth="1"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a2098</dc:creator>
  <cp:keywords/>
  <dc:description/>
  <cp:lastModifiedBy> </cp:lastModifiedBy>
  <cp:lastPrinted>2008-01-29T05:01:02Z</cp:lastPrinted>
  <dcterms:created xsi:type="dcterms:W3CDTF">2004-05-11T09:22:50Z</dcterms:created>
  <dcterms:modified xsi:type="dcterms:W3CDTF">2008-01-29T07:07:51Z</dcterms:modified>
  <cp:category/>
  <cp:version/>
  <cp:contentType/>
  <cp:contentStatus/>
</cp:coreProperties>
</file>